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DD405C2-5DDA-4C0A-B407-18C7CCEBCDEF}" xr6:coauthVersionLast="47" xr6:coauthVersionMax="47" xr10:uidLastSave="{00000000-0000-0000-0000-000000000000}"/>
  <bookViews>
    <workbookView xWindow="-120" yWindow="-120" windowWidth="29040" windowHeight="15720" activeTab="1" xr2:uid="{6A149A29-ED74-4F2B-BFC8-02001352BCB1}"/>
  </bookViews>
  <sheets>
    <sheet name="Diccionario de datos" sheetId="15" r:id="rId1"/>
    <sheet name="DATOS" sheetId="11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00" i="11" l="1"/>
  <c r="G3501" i="11"/>
  <c r="G3502" i="11"/>
  <c r="G3503" i="11"/>
  <c r="G3504" i="11"/>
  <c r="G3505" i="11"/>
  <c r="G3506" i="11"/>
  <c r="G3507" i="11"/>
  <c r="G3508" i="11"/>
  <c r="G3509" i="11"/>
  <c r="G3510" i="11"/>
  <c r="G3511" i="11"/>
  <c r="G3512" i="11"/>
  <c r="G3513" i="11"/>
  <c r="G3514" i="11"/>
  <c r="G3515" i="11"/>
  <c r="G3516" i="11"/>
  <c r="G3517" i="11"/>
  <c r="G3518" i="11"/>
  <c r="G3519" i="11"/>
  <c r="G3520" i="11"/>
  <c r="G3521" i="11"/>
  <c r="G3522" i="11"/>
  <c r="G3523" i="11"/>
  <c r="G3524" i="11"/>
  <c r="G3525" i="11"/>
  <c r="G3526" i="11"/>
  <c r="G3527" i="11"/>
  <c r="G3528" i="11"/>
  <c r="G3529" i="11"/>
  <c r="G3530" i="11"/>
  <c r="G3531" i="11"/>
  <c r="G3532" i="11"/>
  <c r="G3533" i="11"/>
  <c r="G3534" i="11"/>
  <c r="G3535" i="11"/>
  <c r="G3536" i="11"/>
  <c r="G3537" i="11"/>
  <c r="G3538" i="11"/>
  <c r="G3539" i="11"/>
  <c r="G3540" i="11"/>
  <c r="G3541" i="11"/>
  <c r="G3542" i="11"/>
  <c r="G3543" i="11"/>
  <c r="G3544" i="11"/>
  <c r="G3545" i="11"/>
  <c r="G3546" i="11"/>
  <c r="G3547" i="11"/>
  <c r="G3548" i="11"/>
  <c r="G3549" i="11"/>
  <c r="G3550" i="11"/>
  <c r="G3551" i="11"/>
  <c r="G3552" i="11"/>
  <c r="G3553" i="11"/>
  <c r="G3554" i="11"/>
  <c r="G3555" i="11"/>
  <c r="J3500" i="11"/>
  <c r="J3501" i="11"/>
  <c r="J3502" i="11"/>
  <c r="J3503" i="11"/>
  <c r="J3504" i="11"/>
  <c r="J3505" i="11"/>
  <c r="J3506" i="11"/>
  <c r="J3507" i="11"/>
  <c r="J3508" i="11"/>
  <c r="J3509" i="11"/>
  <c r="J3510" i="11"/>
  <c r="J3511" i="11"/>
  <c r="J3512" i="11"/>
  <c r="J3513" i="11"/>
  <c r="J3514" i="11"/>
  <c r="J3515" i="11"/>
  <c r="J3516" i="11"/>
  <c r="J3517" i="11"/>
  <c r="J3518" i="11"/>
  <c r="J3519" i="11"/>
  <c r="J3520" i="11"/>
  <c r="J3521" i="11"/>
  <c r="J3522" i="11"/>
  <c r="J3523" i="11"/>
  <c r="J3524" i="11"/>
  <c r="J3525" i="11"/>
  <c r="J3526" i="11"/>
  <c r="J3527" i="11"/>
  <c r="J3528" i="11"/>
  <c r="J3529" i="11"/>
  <c r="J3530" i="11"/>
  <c r="J3531" i="11"/>
  <c r="J3532" i="11"/>
  <c r="J3533" i="11"/>
  <c r="J3534" i="11"/>
  <c r="J3535" i="11"/>
  <c r="J3536" i="11"/>
  <c r="J3537" i="11"/>
  <c r="J3538" i="11"/>
  <c r="J3539" i="11"/>
  <c r="J3540" i="11"/>
  <c r="J3541" i="11"/>
  <c r="J3542" i="11"/>
  <c r="J3543" i="11"/>
  <c r="J3544" i="11"/>
  <c r="J3545" i="11"/>
  <c r="J3546" i="11"/>
  <c r="J3547" i="11"/>
  <c r="J3548" i="11"/>
  <c r="J3549" i="11"/>
  <c r="J3550" i="11"/>
  <c r="J3551" i="11"/>
  <c r="J3552" i="11"/>
  <c r="J3553" i="11"/>
  <c r="J3554" i="11"/>
  <c r="J3555" i="11"/>
  <c r="K3500" i="11"/>
  <c r="K3501" i="11"/>
  <c r="K3502" i="11"/>
  <c r="K3503" i="11"/>
  <c r="K3504" i="11"/>
  <c r="K3505" i="11"/>
  <c r="K3506" i="11"/>
  <c r="K3507" i="11"/>
  <c r="K3508" i="11"/>
  <c r="K3509" i="11"/>
  <c r="K3510" i="11"/>
  <c r="K3511" i="11"/>
  <c r="K3512" i="11"/>
  <c r="K3513" i="11"/>
  <c r="K3514" i="11"/>
  <c r="K3515" i="11"/>
  <c r="K3516" i="11"/>
  <c r="K3517" i="11"/>
  <c r="K3518" i="11"/>
  <c r="K3519" i="11"/>
  <c r="K3520" i="11"/>
  <c r="K3521" i="11"/>
  <c r="K3522" i="11"/>
  <c r="K3523" i="11"/>
  <c r="K3524" i="11"/>
  <c r="K3525" i="11"/>
  <c r="K3526" i="11"/>
  <c r="K3527" i="11"/>
  <c r="M3527" i="11" s="1"/>
  <c r="K3528" i="11"/>
  <c r="K3529" i="11"/>
  <c r="K3530" i="11"/>
  <c r="K3531" i="11"/>
  <c r="K3532" i="11"/>
  <c r="K3533" i="11"/>
  <c r="K3534" i="11"/>
  <c r="K3535" i="11"/>
  <c r="K3536" i="11"/>
  <c r="M3536" i="11" s="1"/>
  <c r="K3537" i="11"/>
  <c r="K3538" i="11"/>
  <c r="M3538" i="11" s="1"/>
  <c r="K3539" i="11"/>
  <c r="M3539" i="11" s="1"/>
  <c r="K3540" i="11"/>
  <c r="K3541" i="11"/>
  <c r="K3542" i="11"/>
  <c r="K3543" i="11"/>
  <c r="K3544" i="11"/>
  <c r="K3545" i="11"/>
  <c r="K3546" i="11"/>
  <c r="K3547" i="11"/>
  <c r="K3548" i="11"/>
  <c r="K3549" i="11"/>
  <c r="K3550" i="11"/>
  <c r="M3550" i="11" s="1"/>
  <c r="K3551" i="11"/>
  <c r="M3551" i="11" s="1"/>
  <c r="K3552" i="11"/>
  <c r="K3553" i="11"/>
  <c r="K3554" i="11"/>
  <c r="K3555" i="11"/>
  <c r="L3500" i="11"/>
  <c r="L3501" i="11"/>
  <c r="L3502" i="11"/>
  <c r="L3503" i="11"/>
  <c r="L3504" i="11"/>
  <c r="L3505" i="11"/>
  <c r="L3506" i="11"/>
  <c r="L3507" i="11"/>
  <c r="L3508" i="11"/>
  <c r="L3509" i="11"/>
  <c r="L3510" i="11"/>
  <c r="M3510" i="11" s="1"/>
  <c r="L3511" i="11"/>
  <c r="L3512" i="11"/>
  <c r="L3513" i="11"/>
  <c r="L3514" i="11"/>
  <c r="L3515" i="11"/>
  <c r="L3516" i="11"/>
  <c r="L3517" i="11"/>
  <c r="L3518" i="11"/>
  <c r="L3519" i="11"/>
  <c r="L3520" i="11"/>
  <c r="L3521" i="11"/>
  <c r="L3522" i="11"/>
  <c r="M3522" i="11" s="1"/>
  <c r="L3523" i="11"/>
  <c r="L3524" i="11"/>
  <c r="L3525" i="11"/>
  <c r="L3526" i="11"/>
  <c r="L3527" i="11"/>
  <c r="L3528" i="11"/>
  <c r="L3529" i="11"/>
  <c r="L3530" i="11"/>
  <c r="L3531" i="11"/>
  <c r="L3532" i="11"/>
  <c r="L3533" i="11"/>
  <c r="L3534" i="11"/>
  <c r="M3534" i="11" s="1"/>
  <c r="L3535" i="11"/>
  <c r="L3536" i="11"/>
  <c r="L3537" i="11"/>
  <c r="L3538" i="11"/>
  <c r="L3539" i="11"/>
  <c r="L3540" i="11"/>
  <c r="L3541" i="11"/>
  <c r="L3542" i="11"/>
  <c r="L3543" i="11"/>
  <c r="L3544" i="11"/>
  <c r="L3545" i="11"/>
  <c r="L3546" i="11"/>
  <c r="M3546" i="11" s="1"/>
  <c r="L3547" i="11"/>
  <c r="L3548" i="11"/>
  <c r="L3549" i="11"/>
  <c r="L3550" i="11"/>
  <c r="L3551" i="11"/>
  <c r="L3552" i="11"/>
  <c r="L3553" i="11"/>
  <c r="L3554" i="11"/>
  <c r="L3555" i="11"/>
  <c r="G3444" i="11"/>
  <c r="G3445" i="11"/>
  <c r="G3446" i="11"/>
  <c r="G3447" i="11"/>
  <c r="G3448" i="11"/>
  <c r="G3449" i="11"/>
  <c r="G3450" i="11"/>
  <c r="G3451" i="11"/>
  <c r="G3452" i="11"/>
  <c r="G3453" i="11"/>
  <c r="G3454" i="11"/>
  <c r="G3455" i="11"/>
  <c r="G3456" i="11"/>
  <c r="G3457" i="11"/>
  <c r="G3458" i="11"/>
  <c r="G3459" i="11"/>
  <c r="G3460" i="11"/>
  <c r="G3461" i="11"/>
  <c r="G3462" i="11"/>
  <c r="G3463" i="11"/>
  <c r="G3464" i="11"/>
  <c r="G3465" i="11"/>
  <c r="G3466" i="11"/>
  <c r="G3467" i="11"/>
  <c r="G3468" i="11"/>
  <c r="G3469" i="11"/>
  <c r="G3470" i="11"/>
  <c r="G3471" i="11"/>
  <c r="G3472" i="11"/>
  <c r="G3473" i="11"/>
  <c r="G3474" i="11"/>
  <c r="G3475" i="11"/>
  <c r="G3476" i="11"/>
  <c r="G3477" i="11"/>
  <c r="G3478" i="11"/>
  <c r="G3479" i="11"/>
  <c r="G3480" i="11"/>
  <c r="G3481" i="11"/>
  <c r="G3482" i="11"/>
  <c r="G3483" i="11"/>
  <c r="G3484" i="11"/>
  <c r="G3485" i="11"/>
  <c r="G3486" i="11"/>
  <c r="G3487" i="11"/>
  <c r="G3488" i="11"/>
  <c r="G3489" i="11"/>
  <c r="G3490" i="11"/>
  <c r="G3491" i="11"/>
  <c r="G3492" i="11"/>
  <c r="G3493" i="11"/>
  <c r="G3494" i="11"/>
  <c r="G3495" i="11"/>
  <c r="G3496" i="11"/>
  <c r="G3497" i="11"/>
  <c r="G3498" i="11"/>
  <c r="G3499" i="11"/>
  <c r="J3444" i="11"/>
  <c r="J3445" i="11"/>
  <c r="J3446" i="11"/>
  <c r="J3447" i="11"/>
  <c r="J3448" i="11"/>
  <c r="J3449" i="11"/>
  <c r="J3450" i="11"/>
  <c r="J3451" i="11"/>
  <c r="J3452" i="11"/>
  <c r="J3453" i="11"/>
  <c r="J3454" i="11"/>
  <c r="J3455" i="11"/>
  <c r="J3456" i="11"/>
  <c r="J3457" i="11"/>
  <c r="J3458" i="11"/>
  <c r="J3459" i="11"/>
  <c r="J3460" i="11"/>
  <c r="J3461" i="11"/>
  <c r="J3462" i="11"/>
  <c r="J3463" i="11"/>
  <c r="J3464" i="11"/>
  <c r="J3465" i="11"/>
  <c r="J3466" i="11"/>
  <c r="J3467" i="11"/>
  <c r="J3468" i="11"/>
  <c r="J3469" i="11"/>
  <c r="J3470" i="11"/>
  <c r="J3471" i="11"/>
  <c r="J3472" i="11"/>
  <c r="J3473" i="11"/>
  <c r="J3474" i="11"/>
  <c r="J3475" i="11"/>
  <c r="J3476" i="11"/>
  <c r="J3477" i="11"/>
  <c r="J3478" i="11"/>
  <c r="J3479" i="11"/>
  <c r="J3480" i="11"/>
  <c r="J3481" i="11"/>
  <c r="J3482" i="11"/>
  <c r="J3483" i="11"/>
  <c r="J3484" i="11"/>
  <c r="J3485" i="11"/>
  <c r="J3486" i="11"/>
  <c r="J3487" i="11"/>
  <c r="J3488" i="11"/>
  <c r="J3489" i="11"/>
  <c r="J3490" i="11"/>
  <c r="J3491" i="11"/>
  <c r="J3492" i="11"/>
  <c r="J3493" i="11"/>
  <c r="J3494" i="11"/>
  <c r="J3495" i="11"/>
  <c r="J3496" i="11"/>
  <c r="J3497" i="11"/>
  <c r="J3498" i="11"/>
  <c r="J3499" i="11"/>
  <c r="K3444" i="11"/>
  <c r="K3445" i="11"/>
  <c r="K3446" i="11"/>
  <c r="K3447" i="11"/>
  <c r="K3448" i="11"/>
  <c r="K3449" i="11"/>
  <c r="K3450" i="11"/>
  <c r="K3451" i="11"/>
  <c r="K3452" i="11"/>
  <c r="K3453" i="11"/>
  <c r="K3454" i="11"/>
  <c r="K3455" i="11"/>
  <c r="K3456" i="11"/>
  <c r="K3457" i="11"/>
  <c r="K3458" i="11"/>
  <c r="K3459" i="11"/>
  <c r="K3460" i="11"/>
  <c r="K3461" i="11"/>
  <c r="K3462" i="11"/>
  <c r="K3463" i="11"/>
  <c r="K3464" i="11"/>
  <c r="K3465" i="11"/>
  <c r="K3466" i="11"/>
  <c r="K3467" i="11"/>
  <c r="K3468" i="11"/>
  <c r="K3469" i="11"/>
  <c r="K3470" i="11"/>
  <c r="K3471" i="11"/>
  <c r="K3472" i="11"/>
  <c r="K3473" i="11"/>
  <c r="K3474" i="11"/>
  <c r="K3475" i="11"/>
  <c r="K3476" i="11"/>
  <c r="K3477" i="11"/>
  <c r="K3478" i="11"/>
  <c r="K3479" i="11"/>
  <c r="K3480" i="11"/>
  <c r="K3481" i="11"/>
  <c r="K3482" i="11"/>
  <c r="K3483" i="11"/>
  <c r="K3484" i="11"/>
  <c r="K3485" i="11"/>
  <c r="K3486" i="11"/>
  <c r="K3487" i="11"/>
  <c r="K3488" i="11"/>
  <c r="K3489" i="11"/>
  <c r="K3490" i="11"/>
  <c r="K3491" i="11"/>
  <c r="K3492" i="11"/>
  <c r="K3493" i="11"/>
  <c r="K3494" i="11"/>
  <c r="K3495" i="11"/>
  <c r="K3496" i="11"/>
  <c r="K3497" i="11"/>
  <c r="K3498" i="11"/>
  <c r="K3499" i="11"/>
  <c r="L3444" i="11"/>
  <c r="L3445" i="11"/>
  <c r="L3446" i="11"/>
  <c r="L3447" i="11"/>
  <c r="L3448" i="11"/>
  <c r="L3449" i="11"/>
  <c r="L3450" i="11"/>
  <c r="L3451" i="11"/>
  <c r="L3452" i="11"/>
  <c r="L3453" i="11"/>
  <c r="L3454" i="11"/>
  <c r="L3455" i="11"/>
  <c r="L3456" i="11"/>
  <c r="L3457" i="11"/>
  <c r="L3458" i="11"/>
  <c r="L3459" i="11"/>
  <c r="L3460" i="11"/>
  <c r="L3461" i="11"/>
  <c r="L3462" i="11"/>
  <c r="L3463" i="11"/>
  <c r="L3464" i="11"/>
  <c r="L3465" i="11"/>
  <c r="L3466" i="11"/>
  <c r="L3467" i="11"/>
  <c r="L3468" i="11"/>
  <c r="L3469" i="11"/>
  <c r="L3470" i="11"/>
  <c r="L3471" i="11"/>
  <c r="L3472" i="11"/>
  <c r="L3473" i="11"/>
  <c r="L3474" i="11"/>
  <c r="L3475" i="11"/>
  <c r="L3476" i="11"/>
  <c r="L3477" i="11"/>
  <c r="L3478" i="11"/>
  <c r="L3479" i="11"/>
  <c r="L3480" i="11"/>
  <c r="L3481" i="11"/>
  <c r="L3482" i="11"/>
  <c r="L3483" i="11"/>
  <c r="L3484" i="11"/>
  <c r="L3485" i="11"/>
  <c r="L3486" i="11"/>
  <c r="L3487" i="11"/>
  <c r="L3488" i="11"/>
  <c r="L3489" i="11"/>
  <c r="L3490" i="11"/>
  <c r="L3491" i="11"/>
  <c r="L3492" i="11"/>
  <c r="L3493" i="11"/>
  <c r="L3494" i="11"/>
  <c r="L3495" i="11"/>
  <c r="L3496" i="11"/>
  <c r="L3497" i="11"/>
  <c r="L3498" i="11"/>
  <c r="L3499" i="11"/>
  <c r="M3548" i="11" l="1"/>
  <c r="M3524" i="11"/>
  <c r="M3512" i="11"/>
  <c r="M3500" i="11"/>
  <c r="M3526" i="11"/>
  <c r="M3514" i="11"/>
  <c r="M3502" i="11"/>
  <c r="M3553" i="11"/>
  <c r="M3541" i="11"/>
  <c r="M3529" i="11"/>
  <c r="M3517" i="11"/>
  <c r="M3505" i="11"/>
  <c r="M3544" i="11"/>
  <c r="M3532" i="11"/>
  <c r="M3552" i="11"/>
  <c r="M3540" i="11"/>
  <c r="M3528" i="11"/>
  <c r="M3516" i="11"/>
  <c r="M3504" i="11"/>
  <c r="M3537" i="11"/>
  <c r="M3525" i="11"/>
  <c r="M3513" i="11"/>
  <c r="M3501" i="11"/>
  <c r="M3503" i="11"/>
  <c r="M3549" i="11"/>
  <c r="M3554" i="11"/>
  <c r="M3542" i="11"/>
  <c r="M3555" i="11"/>
  <c r="M3543" i="11"/>
  <c r="M3531" i="11"/>
  <c r="M3530" i="11"/>
  <c r="M3520" i="11"/>
  <c r="M3508" i="11"/>
  <c r="M3515" i="11"/>
  <c r="M3491" i="11"/>
  <c r="M3479" i="11"/>
  <c r="M3547" i="11"/>
  <c r="M3535" i="11"/>
  <c r="M3523" i="11"/>
  <c r="M3511" i="11"/>
  <c r="M3545" i="11"/>
  <c r="M3533" i="11"/>
  <c r="M3521" i="11"/>
  <c r="M3509" i="11"/>
  <c r="M3519" i="11"/>
  <c r="M3507" i="11"/>
  <c r="M3518" i="11"/>
  <c r="M3506" i="11"/>
  <c r="M3493" i="11"/>
  <c r="M3469" i="11"/>
  <c r="M3457" i="11"/>
  <c r="M3481" i="11"/>
  <c r="M3445" i="11"/>
  <c r="M3499" i="11"/>
  <c r="M3463" i="11"/>
  <c r="M3451" i="11"/>
  <c r="M3475" i="11"/>
  <c r="M3498" i="11"/>
  <c r="M3486" i="11"/>
  <c r="M3474" i="11"/>
  <c r="M3462" i="11"/>
  <c r="M3450" i="11"/>
  <c r="M3497" i="11"/>
  <c r="M3473" i="11"/>
  <c r="M3449" i="11"/>
  <c r="M3485" i="11"/>
  <c r="M3461" i="11"/>
  <c r="M3460" i="11"/>
  <c r="M3458" i="11"/>
  <c r="M3446" i="11"/>
  <c r="M3496" i="11"/>
  <c r="M3472" i="11"/>
  <c r="M3470" i="11"/>
  <c r="M3448" i="11"/>
  <c r="M3464" i="11"/>
  <c r="M3487" i="11"/>
  <c r="M3476" i="11"/>
  <c r="M3468" i="11"/>
  <c r="M3456" i="11"/>
  <c r="M3484" i="11"/>
  <c r="M3495" i="11"/>
  <c r="M3483" i="11"/>
  <c r="M3488" i="11"/>
  <c r="M3489" i="11"/>
  <c r="M3477" i="11"/>
  <c r="M3492" i="11"/>
  <c r="M3480" i="11"/>
  <c r="M3494" i="11"/>
  <c r="M3482" i="11"/>
  <c r="M3490" i="11"/>
  <c r="M3478" i="11"/>
  <c r="M3471" i="11"/>
  <c r="M3459" i="11"/>
  <c r="M3447" i="11"/>
  <c r="M3466" i="11"/>
  <c r="M3454" i="11"/>
  <c r="M3452" i="11"/>
  <c r="M3465" i="11"/>
  <c r="M3453" i="11"/>
  <c r="M3455" i="11"/>
  <c r="M3467" i="11"/>
  <c r="M3444" i="11"/>
  <c r="G3431" i="11" l="1"/>
  <c r="G3432" i="11"/>
  <c r="G3433" i="11"/>
  <c r="G3434" i="11"/>
  <c r="G3435" i="11"/>
  <c r="G3436" i="11"/>
  <c r="G3437" i="11"/>
  <c r="G3438" i="11"/>
  <c r="G3439" i="11"/>
  <c r="G3440" i="11"/>
  <c r="G3441" i="11"/>
  <c r="G3442" i="11"/>
  <c r="G3443" i="11"/>
  <c r="J3431" i="11"/>
  <c r="J3432" i="11"/>
  <c r="J3433" i="11"/>
  <c r="J3434" i="11"/>
  <c r="J3435" i="11"/>
  <c r="J3436" i="11"/>
  <c r="J3437" i="11"/>
  <c r="J3438" i="11"/>
  <c r="J3439" i="11"/>
  <c r="J3440" i="11"/>
  <c r="J3441" i="11"/>
  <c r="J3442" i="11"/>
  <c r="J3443" i="11"/>
  <c r="K3431" i="11"/>
  <c r="K3432" i="11"/>
  <c r="K3433" i="11"/>
  <c r="K3434" i="11"/>
  <c r="K3435" i="11"/>
  <c r="K3436" i="11"/>
  <c r="K3437" i="11"/>
  <c r="K3438" i="11"/>
  <c r="K3439" i="11"/>
  <c r="K3440" i="11"/>
  <c r="K3441" i="11"/>
  <c r="K3442" i="11"/>
  <c r="K3443" i="11"/>
  <c r="L3431" i="11"/>
  <c r="L3432" i="11"/>
  <c r="L3433" i="11"/>
  <c r="L3434" i="11"/>
  <c r="L3435" i="11"/>
  <c r="L3436" i="11"/>
  <c r="L3437" i="11"/>
  <c r="L3438" i="11"/>
  <c r="L3439" i="11"/>
  <c r="L3440" i="11"/>
  <c r="L3441" i="11"/>
  <c r="L3442" i="11"/>
  <c r="L3443" i="11"/>
  <c r="G3389" i="11"/>
  <c r="G3390" i="11"/>
  <c r="G3391" i="11"/>
  <c r="G3392" i="11"/>
  <c r="G3393" i="11"/>
  <c r="G3394" i="11"/>
  <c r="G3395" i="11"/>
  <c r="G3396" i="11"/>
  <c r="G3397" i="11"/>
  <c r="G3398" i="11"/>
  <c r="G3399" i="11"/>
  <c r="G3400" i="11"/>
  <c r="G3401" i="11"/>
  <c r="G3402" i="11"/>
  <c r="G3403" i="11"/>
  <c r="G3404" i="11"/>
  <c r="G3405" i="11"/>
  <c r="G3406" i="11"/>
  <c r="G3407" i="11"/>
  <c r="G3408" i="11"/>
  <c r="G3409" i="11"/>
  <c r="G3410" i="11"/>
  <c r="G3411" i="11"/>
  <c r="G3412" i="11"/>
  <c r="G3413" i="11"/>
  <c r="G3414" i="11"/>
  <c r="G3415" i="11"/>
  <c r="G3416" i="11"/>
  <c r="G3417" i="11"/>
  <c r="G3418" i="11"/>
  <c r="G3419" i="11"/>
  <c r="G3420" i="11"/>
  <c r="G3421" i="11"/>
  <c r="G3422" i="11"/>
  <c r="G3423" i="11"/>
  <c r="G3424" i="11"/>
  <c r="G3425" i="11"/>
  <c r="G3426" i="11"/>
  <c r="G3427" i="11"/>
  <c r="G3428" i="11"/>
  <c r="G3429" i="11"/>
  <c r="G3430" i="11"/>
  <c r="J3389" i="11"/>
  <c r="J3390" i="11"/>
  <c r="J3391" i="11"/>
  <c r="J3392" i="11"/>
  <c r="J3393" i="11"/>
  <c r="J3394" i="11"/>
  <c r="J3395" i="11"/>
  <c r="J3396" i="11"/>
  <c r="J3397" i="11"/>
  <c r="J3398" i="11"/>
  <c r="J3399" i="11"/>
  <c r="J3400" i="11"/>
  <c r="J3401" i="11"/>
  <c r="J3402" i="11"/>
  <c r="J3403" i="11"/>
  <c r="J3404" i="11"/>
  <c r="J3405" i="11"/>
  <c r="J3406" i="11"/>
  <c r="J3407" i="11"/>
  <c r="J3408" i="11"/>
  <c r="J3409" i="11"/>
  <c r="J3410" i="11"/>
  <c r="J3411" i="11"/>
  <c r="J3412" i="11"/>
  <c r="J3413" i="11"/>
  <c r="J3414" i="11"/>
  <c r="J3415" i="11"/>
  <c r="J3416" i="11"/>
  <c r="J3417" i="11"/>
  <c r="J3418" i="11"/>
  <c r="J3419" i="11"/>
  <c r="J3420" i="11"/>
  <c r="J3421" i="11"/>
  <c r="J3422" i="11"/>
  <c r="J3423" i="11"/>
  <c r="J3424" i="11"/>
  <c r="J3425" i="11"/>
  <c r="J3426" i="11"/>
  <c r="J3427" i="11"/>
  <c r="J3428" i="11"/>
  <c r="J3429" i="11"/>
  <c r="J3430" i="11"/>
  <c r="K3389" i="11"/>
  <c r="K3390" i="11"/>
  <c r="K3391" i="11"/>
  <c r="K3392" i="11"/>
  <c r="K3393" i="11"/>
  <c r="K3394" i="11"/>
  <c r="K3395" i="11"/>
  <c r="K3396" i="11"/>
  <c r="K3397" i="11"/>
  <c r="K3398" i="11"/>
  <c r="K3399" i="11"/>
  <c r="K3400" i="11"/>
  <c r="K3401" i="11"/>
  <c r="K3402" i="11"/>
  <c r="K3403" i="11"/>
  <c r="K3404" i="11"/>
  <c r="K3405" i="11"/>
  <c r="K3406" i="11"/>
  <c r="K3407" i="11"/>
  <c r="K3408" i="11"/>
  <c r="K3409" i="11"/>
  <c r="K3410" i="11"/>
  <c r="K3411" i="11"/>
  <c r="K3412" i="11"/>
  <c r="K3413" i="11"/>
  <c r="K3414" i="11"/>
  <c r="K3415" i="11"/>
  <c r="K3416" i="11"/>
  <c r="K3417" i="11"/>
  <c r="K3418" i="11"/>
  <c r="K3419" i="11"/>
  <c r="K3420" i="11"/>
  <c r="K3421" i="11"/>
  <c r="K3422" i="11"/>
  <c r="K3423" i="11"/>
  <c r="K3424" i="11"/>
  <c r="K3425" i="11"/>
  <c r="K3426" i="11"/>
  <c r="K3427" i="11"/>
  <c r="K3428" i="11"/>
  <c r="K3429" i="11"/>
  <c r="K3430" i="11"/>
  <c r="L3389" i="11"/>
  <c r="L3390" i="11"/>
  <c r="L3391" i="11"/>
  <c r="L3392" i="11"/>
  <c r="L3393" i="11"/>
  <c r="L3394" i="11"/>
  <c r="L3395" i="11"/>
  <c r="L3396" i="11"/>
  <c r="L3397" i="11"/>
  <c r="L3398" i="11"/>
  <c r="L3399" i="11"/>
  <c r="L3400" i="11"/>
  <c r="L3401" i="11"/>
  <c r="L3402" i="11"/>
  <c r="L3403" i="11"/>
  <c r="L3404" i="11"/>
  <c r="L3405" i="11"/>
  <c r="L3406" i="11"/>
  <c r="L3407" i="11"/>
  <c r="L3408" i="11"/>
  <c r="L3409" i="11"/>
  <c r="L3410" i="11"/>
  <c r="L3411" i="11"/>
  <c r="L3412" i="11"/>
  <c r="M3412" i="11" s="1"/>
  <c r="L3413" i="11"/>
  <c r="L3414" i="11"/>
  <c r="L3415" i="11"/>
  <c r="L3416" i="11"/>
  <c r="L3417" i="11"/>
  <c r="L3418" i="11"/>
  <c r="L3419" i="11"/>
  <c r="L3420" i="11"/>
  <c r="L3421" i="11"/>
  <c r="L3422" i="11"/>
  <c r="L3423" i="11"/>
  <c r="M3423" i="11" s="1"/>
  <c r="L3424" i="11"/>
  <c r="M3424" i="11" s="1"/>
  <c r="L3425" i="11"/>
  <c r="L3426" i="11"/>
  <c r="L3427" i="11"/>
  <c r="L3428" i="11"/>
  <c r="L3429" i="11"/>
  <c r="L3430" i="11"/>
  <c r="G3388" i="11"/>
  <c r="J3388" i="11"/>
  <c r="K3388" i="11"/>
  <c r="L3388" i="11"/>
  <c r="M3405" i="11" l="1"/>
  <c r="M3393" i="11"/>
  <c r="M3429" i="11"/>
  <c r="M3417" i="11"/>
  <c r="M3434" i="11"/>
  <c r="M3422" i="11"/>
  <c r="M3410" i="11"/>
  <c r="M3416" i="11"/>
  <c r="M3404" i="11"/>
  <c r="M3392" i="11"/>
  <c r="M3432" i="11"/>
  <c r="M3438" i="11"/>
  <c r="M3443" i="11"/>
  <c r="M3391" i="11"/>
  <c r="M3390" i="11"/>
  <c r="M3413" i="11"/>
  <c r="M3389" i="11"/>
  <c r="M3437" i="11"/>
  <c r="M3431" i="11"/>
  <c r="M3398" i="11"/>
  <c r="M3435" i="11"/>
  <c r="M3433" i="11"/>
  <c r="M3442" i="11"/>
  <c r="M3441" i="11"/>
  <c r="M3440" i="11"/>
  <c r="M3439" i="11"/>
  <c r="M3428" i="11"/>
  <c r="M3436" i="11"/>
  <c r="M3426" i="11"/>
  <c r="M3427" i="11"/>
  <c r="M3425" i="11"/>
  <c r="M3421" i="11"/>
  <c r="M3415" i="11"/>
  <c r="M3397" i="11"/>
  <c r="M3420" i="11"/>
  <c r="M3408" i="11"/>
  <c r="M3396" i="11"/>
  <c r="M3414" i="11"/>
  <c r="M3402" i="11"/>
  <c r="M3409" i="11"/>
  <c r="M3403" i="11"/>
  <c r="M3419" i="11"/>
  <c r="M3407" i="11"/>
  <c r="M3395" i="11"/>
  <c r="M3401" i="11"/>
  <c r="M3418" i="11"/>
  <c r="M3394" i="11"/>
  <c r="M3430" i="11"/>
  <c r="M3406" i="11"/>
  <c r="M3400" i="11"/>
  <c r="M3388" i="11"/>
  <c r="M3411" i="11"/>
  <c r="M3399" i="11"/>
  <c r="G3" i="11" l="1"/>
  <c r="G2" i="11"/>
  <c r="G5" i="11"/>
  <c r="G4" i="11"/>
  <c r="G7" i="11"/>
  <c r="G6" i="11"/>
  <c r="G9" i="11"/>
  <c r="G8" i="11"/>
  <c r="G11" i="11"/>
  <c r="G10" i="11"/>
  <c r="G13" i="11"/>
  <c r="G12" i="11"/>
  <c r="G15" i="11"/>
  <c r="G14" i="11"/>
  <c r="G17" i="11"/>
  <c r="G16" i="11"/>
  <c r="G19" i="11"/>
  <c r="G18" i="11"/>
  <c r="G21" i="11"/>
  <c r="G20" i="11"/>
  <c r="G23" i="11"/>
  <c r="G22" i="11"/>
  <c r="G25" i="11"/>
  <c r="G24" i="11"/>
  <c r="G27" i="11"/>
  <c r="G26" i="11"/>
  <c r="G29" i="11"/>
  <c r="G28" i="11"/>
  <c r="G31" i="11"/>
  <c r="G30" i="11"/>
  <c r="G33" i="11"/>
  <c r="G32" i="11"/>
  <c r="G35" i="11"/>
  <c r="G34" i="11"/>
  <c r="G37" i="11"/>
  <c r="G36" i="11"/>
  <c r="G39" i="11"/>
  <c r="G38" i="11"/>
  <c r="G41" i="11"/>
  <c r="G40" i="11"/>
  <c r="G43" i="11"/>
  <c r="G42" i="11"/>
  <c r="G45" i="11"/>
  <c r="G44" i="11"/>
  <c r="G47" i="11"/>
  <c r="G46" i="11"/>
  <c r="G49" i="11"/>
  <c r="G48" i="11"/>
  <c r="G51" i="11"/>
  <c r="G50" i="11"/>
  <c r="G53" i="11"/>
  <c r="G52" i="11"/>
  <c r="G55" i="11"/>
  <c r="G54" i="11"/>
  <c r="G57" i="11"/>
  <c r="G56" i="11"/>
  <c r="G59" i="11"/>
  <c r="G58" i="11"/>
  <c r="G61" i="11"/>
  <c r="G60" i="11"/>
  <c r="G63" i="11"/>
  <c r="G62" i="11"/>
  <c r="G65" i="11"/>
  <c r="G64" i="11"/>
  <c r="G67" i="11"/>
  <c r="G66" i="11"/>
  <c r="G69" i="11"/>
  <c r="G68" i="11"/>
  <c r="G71" i="11"/>
  <c r="G70" i="11"/>
  <c r="G73" i="11"/>
  <c r="G72" i="11"/>
  <c r="G75" i="11"/>
  <c r="G74" i="11"/>
  <c r="G77" i="11"/>
  <c r="G76" i="11"/>
  <c r="G79" i="11"/>
  <c r="G78" i="11"/>
  <c r="G81" i="11"/>
  <c r="G80" i="11"/>
  <c r="G83" i="11"/>
  <c r="G82" i="11"/>
  <c r="G85" i="11"/>
  <c r="G84" i="11"/>
  <c r="G87" i="11"/>
  <c r="G86" i="11"/>
  <c r="G89" i="11"/>
  <c r="G88" i="11"/>
  <c r="G91" i="11"/>
  <c r="G90" i="11"/>
  <c r="G93" i="11"/>
  <c r="G92" i="11"/>
  <c r="G95" i="11"/>
  <c r="G94" i="11"/>
  <c r="G97" i="11"/>
  <c r="G96" i="11"/>
  <c r="G99" i="11"/>
  <c r="G98" i="11"/>
  <c r="G101" i="11"/>
  <c r="G100" i="11"/>
  <c r="G103" i="11"/>
  <c r="G102" i="11"/>
  <c r="G105" i="11"/>
  <c r="G104" i="11"/>
  <c r="G107" i="11"/>
  <c r="G106" i="11"/>
  <c r="G109" i="11"/>
  <c r="G108" i="11"/>
  <c r="G111" i="11"/>
  <c r="G110" i="11"/>
  <c r="G113" i="11"/>
  <c r="G112" i="11"/>
  <c r="G115" i="11"/>
  <c r="G114" i="11"/>
  <c r="G117" i="11"/>
  <c r="G116" i="11"/>
  <c r="G119" i="11"/>
  <c r="G118" i="11"/>
  <c r="G121" i="11"/>
  <c r="G120" i="11"/>
  <c r="G123" i="11"/>
  <c r="G122" i="11"/>
  <c r="G125" i="11"/>
  <c r="G124" i="11"/>
  <c r="G127" i="11"/>
  <c r="G126" i="11"/>
  <c r="G129" i="11"/>
  <c r="G128" i="11"/>
  <c r="G131" i="11"/>
  <c r="G130" i="11"/>
  <c r="G133" i="11"/>
  <c r="G132" i="11"/>
  <c r="G135" i="11"/>
  <c r="G134" i="11"/>
  <c r="G137" i="11"/>
  <c r="G136" i="11"/>
  <c r="G139" i="11"/>
  <c r="G138" i="11"/>
  <c r="G141" i="11"/>
  <c r="G140" i="11"/>
  <c r="G143" i="11"/>
  <c r="G142" i="11"/>
  <c r="G145" i="11"/>
  <c r="G144" i="11"/>
  <c r="G147" i="11"/>
  <c r="G146" i="11"/>
  <c r="G149" i="11"/>
  <c r="G148" i="11"/>
  <c r="G151" i="11"/>
  <c r="G150" i="11"/>
  <c r="G153" i="11"/>
  <c r="G152" i="11"/>
  <c r="G155" i="11"/>
  <c r="G154" i="11"/>
  <c r="G157" i="11"/>
  <c r="G156" i="11"/>
  <c r="G159" i="11"/>
  <c r="G158" i="11"/>
  <c r="G161" i="11"/>
  <c r="G160" i="11"/>
  <c r="G163" i="11"/>
  <c r="G162" i="11"/>
  <c r="G165" i="11"/>
  <c r="G164" i="11"/>
  <c r="G167" i="11"/>
  <c r="G166" i="11"/>
  <c r="G169" i="11"/>
  <c r="G168" i="11"/>
  <c r="G171" i="11"/>
  <c r="G170" i="11"/>
  <c r="G173" i="11"/>
  <c r="G172" i="11"/>
  <c r="G175" i="11"/>
  <c r="G174" i="11"/>
  <c r="G177" i="11"/>
  <c r="G176" i="11"/>
  <c r="G179" i="11"/>
  <c r="G178" i="11"/>
  <c r="G181" i="11"/>
  <c r="G180" i="11"/>
  <c r="G183" i="11"/>
  <c r="G182" i="11"/>
  <c r="G185" i="11"/>
  <c r="G184" i="11"/>
  <c r="G187" i="11"/>
  <c r="G186" i="11"/>
  <c r="G189" i="11"/>
  <c r="G188" i="11"/>
  <c r="G191" i="11"/>
  <c r="G190" i="11"/>
  <c r="G193" i="11"/>
  <c r="G192" i="11"/>
  <c r="G195" i="11"/>
  <c r="G194" i="11"/>
  <c r="G197" i="11"/>
  <c r="G196" i="11"/>
  <c r="G199" i="11"/>
  <c r="G198" i="11"/>
  <c r="G201" i="11"/>
  <c r="G200" i="11"/>
  <c r="G203" i="11"/>
  <c r="G202" i="11"/>
  <c r="G205" i="11"/>
  <c r="G204" i="11"/>
  <c r="G207" i="11"/>
  <c r="G206" i="11"/>
  <c r="G209" i="11"/>
  <c r="G208" i="11"/>
  <c r="G211" i="11"/>
  <c r="G210" i="11"/>
  <c r="G213" i="11"/>
  <c r="G212" i="11"/>
  <c r="G215" i="11"/>
  <c r="G214" i="11"/>
  <c r="G217" i="11"/>
  <c r="G216" i="11"/>
  <c r="G219" i="11"/>
  <c r="G218" i="11"/>
  <c r="G221" i="11"/>
  <c r="G220" i="11"/>
  <c r="G223" i="11"/>
  <c r="G222" i="11"/>
  <c r="G225" i="11"/>
  <c r="G224" i="11"/>
  <c r="G227" i="11"/>
  <c r="G226" i="11"/>
  <c r="G229" i="11"/>
  <c r="G228" i="11"/>
  <c r="G231" i="11"/>
  <c r="G230" i="11"/>
  <c r="G233" i="11"/>
  <c r="G232" i="11"/>
  <c r="G235" i="11"/>
  <c r="G234" i="11"/>
  <c r="G237" i="11"/>
  <c r="G236" i="11"/>
  <c r="G239" i="11"/>
  <c r="G238" i="11"/>
  <c r="G241" i="11"/>
  <c r="G240" i="11"/>
  <c r="G243" i="11"/>
  <c r="G242" i="11"/>
  <c r="G245" i="11"/>
  <c r="G244" i="11"/>
  <c r="G247" i="11"/>
  <c r="G246" i="11"/>
  <c r="G249" i="11"/>
  <c r="G248" i="11"/>
  <c r="G251" i="11"/>
  <c r="G250" i="11"/>
  <c r="G253" i="11"/>
  <c r="G252" i="11"/>
  <c r="G255" i="11"/>
  <c r="G254" i="11"/>
  <c r="G257" i="11"/>
  <c r="G256" i="11"/>
  <c r="G259" i="11"/>
  <c r="G258" i="11"/>
  <c r="G261" i="11"/>
  <c r="G260" i="11"/>
  <c r="G263" i="11"/>
  <c r="G262" i="11"/>
  <c r="G265" i="11"/>
  <c r="G264" i="11"/>
  <c r="G267" i="11"/>
  <c r="G266" i="11"/>
  <c r="G269" i="11"/>
  <c r="G268" i="11"/>
  <c r="G271" i="11"/>
  <c r="G270" i="11"/>
  <c r="G273" i="11"/>
  <c r="G272" i="11"/>
  <c r="G275" i="11"/>
  <c r="G274" i="11"/>
  <c r="G277" i="11"/>
  <c r="G276" i="11"/>
  <c r="G279" i="11"/>
  <c r="G278" i="11"/>
  <c r="G281" i="11"/>
  <c r="G280" i="11"/>
  <c r="G283" i="11"/>
  <c r="G282" i="11"/>
  <c r="G285" i="11"/>
  <c r="G284" i="11"/>
  <c r="G287" i="11"/>
  <c r="G286" i="11"/>
  <c r="G289" i="11"/>
  <c r="G288" i="11"/>
  <c r="G291" i="11"/>
  <c r="G290" i="11"/>
  <c r="G293" i="11"/>
  <c r="G292" i="11"/>
  <c r="G295" i="11"/>
  <c r="G294" i="11"/>
  <c r="G297" i="11"/>
  <c r="G296" i="11"/>
  <c r="G299" i="11"/>
  <c r="G298" i="11"/>
  <c r="G301" i="11"/>
  <c r="G300" i="11"/>
  <c r="G303" i="11"/>
  <c r="G302" i="11"/>
  <c r="G305" i="11"/>
  <c r="G304" i="11"/>
  <c r="G307" i="11"/>
  <c r="G306" i="11"/>
  <c r="G309" i="11"/>
  <c r="G308" i="11"/>
  <c r="G311" i="11"/>
  <c r="G310" i="11"/>
  <c r="G313" i="11"/>
  <c r="G312" i="11"/>
  <c r="G315" i="11"/>
  <c r="G314" i="11"/>
  <c r="G317" i="11"/>
  <c r="G316" i="11"/>
  <c r="G319" i="11"/>
  <c r="G318" i="11"/>
  <c r="G321" i="11"/>
  <c r="G320" i="11"/>
  <c r="G323" i="11"/>
  <c r="G322" i="11"/>
  <c r="G325" i="11"/>
  <c r="G324" i="11"/>
  <c r="G327" i="11"/>
  <c r="G326" i="11"/>
  <c r="G329" i="11"/>
  <c r="G328" i="11"/>
  <c r="G331" i="11"/>
  <c r="G330" i="11"/>
  <c r="G333" i="11"/>
  <c r="G332" i="11"/>
  <c r="G335" i="11"/>
  <c r="G334" i="11"/>
  <c r="G337" i="11"/>
  <c r="G336" i="11"/>
  <c r="G339" i="11"/>
  <c r="G338" i="11"/>
  <c r="G341" i="11"/>
  <c r="G340" i="11"/>
  <c r="G343" i="11"/>
  <c r="G342" i="11"/>
  <c r="G345" i="11"/>
  <c r="G344" i="11"/>
  <c r="G347" i="11"/>
  <c r="G346" i="11"/>
  <c r="G349" i="11"/>
  <c r="G348" i="11"/>
  <c r="G351" i="11"/>
  <c r="G350" i="11"/>
  <c r="G353" i="11"/>
  <c r="G352" i="11"/>
  <c r="G355" i="11"/>
  <c r="G354" i="11"/>
  <c r="G357" i="11"/>
  <c r="G356" i="11"/>
  <c r="G359" i="11"/>
  <c r="G358" i="11"/>
  <c r="G361" i="11"/>
  <c r="G360" i="11"/>
  <c r="G363" i="11"/>
  <c r="G362" i="11"/>
  <c r="G365" i="11"/>
  <c r="G364" i="11"/>
  <c r="G367" i="11"/>
  <c r="G366" i="11"/>
  <c r="G369" i="11"/>
  <c r="G368" i="11"/>
  <c r="G371" i="11"/>
  <c r="G370" i="11"/>
  <c r="G373" i="11"/>
  <c r="G372" i="11"/>
  <c r="G375" i="11"/>
  <c r="G374" i="11"/>
  <c r="G377" i="11"/>
  <c r="G376" i="11"/>
  <c r="G379" i="11"/>
  <c r="G378" i="11"/>
  <c r="G381" i="11"/>
  <c r="G380" i="11"/>
  <c r="G383" i="11"/>
  <c r="G382" i="11"/>
  <c r="G385" i="11"/>
  <c r="G384" i="11"/>
  <c r="G387" i="11"/>
  <c r="G386" i="11"/>
  <c r="G389" i="11"/>
  <c r="G388" i="11"/>
  <c r="G391" i="11"/>
  <c r="G390" i="11"/>
  <c r="G393" i="11"/>
  <c r="G392" i="11"/>
  <c r="G395" i="11"/>
  <c r="G394" i="11"/>
  <c r="G397" i="11"/>
  <c r="G396" i="11"/>
  <c r="G399" i="11"/>
  <c r="G398" i="11"/>
  <c r="G401" i="11"/>
  <c r="G400" i="11"/>
  <c r="G403" i="11"/>
  <c r="G402" i="11"/>
  <c r="G405" i="11"/>
  <c r="G404" i="11"/>
  <c r="G407" i="11"/>
  <c r="G406" i="11"/>
  <c r="G409" i="11"/>
  <c r="G408" i="11"/>
  <c r="G411" i="11"/>
  <c r="G410" i="11"/>
  <c r="G413" i="11"/>
  <c r="G412" i="11"/>
  <c r="G415" i="11"/>
  <c r="G414" i="11"/>
  <c r="G417" i="11"/>
  <c r="G416" i="11"/>
  <c r="G419" i="11"/>
  <c r="G418" i="11"/>
  <c r="G421" i="11"/>
  <c r="G420" i="11"/>
  <c r="G423" i="11"/>
  <c r="G422" i="11"/>
  <c r="G425" i="11"/>
  <c r="G424" i="11"/>
  <c r="G427" i="11"/>
  <c r="G426" i="11"/>
  <c r="G429" i="11"/>
  <c r="G428" i="11"/>
  <c r="G431" i="11"/>
  <c r="G430" i="11"/>
  <c r="G433" i="11"/>
  <c r="G432" i="11"/>
  <c r="G435" i="11"/>
  <c r="G434" i="11"/>
  <c r="G437" i="11"/>
  <c r="G436" i="11"/>
  <c r="G439" i="11"/>
  <c r="G438" i="11"/>
  <c r="G441" i="11"/>
  <c r="G440" i="11"/>
  <c r="G443" i="11"/>
  <c r="G442" i="11"/>
  <c r="G445" i="11"/>
  <c r="G444" i="11"/>
  <c r="G447" i="11"/>
  <c r="G446" i="11"/>
  <c r="G449" i="11"/>
  <c r="G448" i="11"/>
  <c r="G451" i="11"/>
  <c r="G450" i="11"/>
  <c r="G453" i="11"/>
  <c r="G452" i="11"/>
  <c r="G455" i="11"/>
  <c r="G454" i="11"/>
  <c r="G457" i="11"/>
  <c r="G456" i="11"/>
  <c r="G459" i="11"/>
  <c r="G458" i="11"/>
  <c r="G461" i="11"/>
  <c r="G460" i="11"/>
  <c r="G463" i="11"/>
  <c r="G462" i="11"/>
  <c r="G465" i="11"/>
  <c r="G464" i="11"/>
  <c r="G467" i="11"/>
  <c r="G466" i="11"/>
  <c r="G469" i="11"/>
  <c r="G468" i="11"/>
  <c r="G471" i="11"/>
  <c r="G470" i="11"/>
  <c r="G473" i="11"/>
  <c r="G472" i="11"/>
  <c r="G475" i="11"/>
  <c r="G474" i="11"/>
  <c r="G477" i="11"/>
  <c r="G476" i="11"/>
  <c r="G479" i="11"/>
  <c r="G478" i="11"/>
  <c r="G481" i="11"/>
  <c r="G480" i="11"/>
  <c r="G483" i="11"/>
  <c r="G482" i="11"/>
  <c r="G485" i="11"/>
  <c r="G484" i="11"/>
  <c r="G487" i="11"/>
  <c r="G486" i="11"/>
  <c r="G489" i="11"/>
  <c r="G488" i="11"/>
  <c r="G491" i="11"/>
  <c r="G490" i="11"/>
  <c r="G493" i="11"/>
  <c r="G492" i="11"/>
  <c r="G495" i="11"/>
  <c r="G494" i="11"/>
  <c r="G497" i="11"/>
  <c r="G496" i="11"/>
  <c r="G499" i="11"/>
  <c r="G498" i="11"/>
  <c r="G501" i="11"/>
  <c r="G500" i="11"/>
  <c r="G503" i="11"/>
  <c r="G502" i="11"/>
  <c r="G505" i="11"/>
  <c r="G504" i="11"/>
  <c r="G507" i="11"/>
  <c r="G506" i="11"/>
  <c r="G509" i="11"/>
  <c r="G508" i="11"/>
  <c r="G511" i="11"/>
  <c r="G510" i="11"/>
  <c r="G513" i="11"/>
  <c r="G512" i="11"/>
  <c r="G515" i="11"/>
  <c r="G514" i="11"/>
  <c r="G517" i="11"/>
  <c r="G516" i="11"/>
  <c r="G519" i="11"/>
  <c r="G518" i="11"/>
  <c r="G521" i="11"/>
  <c r="G520" i="11"/>
  <c r="G523" i="11"/>
  <c r="G522" i="11"/>
  <c r="G525" i="11"/>
  <c r="G524" i="11"/>
  <c r="G527" i="11"/>
  <c r="G526" i="11"/>
  <c r="G529" i="11"/>
  <c r="G528" i="11"/>
  <c r="G531" i="11"/>
  <c r="G530" i="11"/>
  <c r="G533" i="11"/>
  <c r="G532" i="11"/>
  <c r="G535" i="11"/>
  <c r="G534" i="11"/>
  <c r="G537" i="11"/>
  <c r="G536" i="11"/>
  <c r="G539" i="11"/>
  <c r="G538" i="11"/>
  <c r="G541" i="11"/>
  <c r="G540" i="11"/>
  <c r="G543" i="11"/>
  <c r="G542" i="11"/>
  <c r="G545" i="11"/>
  <c r="G544" i="11"/>
  <c r="G547" i="11"/>
  <c r="G546" i="11"/>
  <c r="G549" i="11"/>
  <c r="G548" i="11"/>
  <c r="G551" i="11"/>
  <c r="G550" i="11"/>
  <c r="G553" i="11"/>
  <c r="G552" i="11"/>
  <c r="G555" i="11"/>
  <c r="G554" i="11"/>
  <c r="G557" i="11"/>
  <c r="G556" i="11"/>
  <c r="G559" i="11"/>
  <c r="G558" i="11"/>
  <c r="G561" i="11"/>
  <c r="G560" i="11"/>
  <c r="G563" i="11"/>
  <c r="G562" i="11"/>
  <c r="G565" i="11"/>
  <c r="G564" i="11"/>
  <c r="G567" i="11"/>
  <c r="G566" i="11"/>
  <c r="G569" i="11"/>
  <c r="G568" i="11"/>
  <c r="G571" i="11"/>
  <c r="G570" i="11"/>
  <c r="G573" i="11"/>
  <c r="G572" i="11"/>
  <c r="G575" i="11"/>
  <c r="G574" i="11"/>
  <c r="G577" i="11"/>
  <c r="G576" i="11"/>
  <c r="G579" i="11"/>
  <c r="G578" i="11"/>
  <c r="G581" i="11"/>
  <c r="G580" i="11"/>
  <c r="G583" i="11"/>
  <c r="G582" i="11"/>
  <c r="G585" i="11"/>
  <c r="G584" i="11"/>
  <c r="G587" i="11"/>
  <c r="G586" i="11"/>
  <c r="G589" i="11"/>
  <c r="G588" i="11"/>
  <c r="G591" i="11"/>
  <c r="G590" i="11"/>
  <c r="G593" i="11"/>
  <c r="G592" i="11"/>
  <c r="G595" i="11"/>
  <c r="G594" i="11"/>
  <c r="G597" i="11"/>
  <c r="G596" i="11"/>
  <c r="G599" i="11"/>
  <c r="G598" i="11"/>
  <c r="G601" i="11"/>
  <c r="G600" i="11"/>
  <c r="G603" i="11"/>
  <c r="G602" i="11"/>
  <c r="G605" i="11"/>
  <c r="G604" i="11"/>
  <c r="G607" i="11"/>
  <c r="G606" i="11"/>
  <c r="G609" i="11"/>
  <c r="G608" i="11"/>
  <c r="G611" i="11"/>
  <c r="G610" i="11"/>
  <c r="G613" i="11"/>
  <c r="G612" i="11"/>
  <c r="G615" i="11"/>
  <c r="G614" i="11"/>
  <c r="G617" i="11"/>
  <c r="G616" i="11"/>
  <c r="G619" i="11"/>
  <c r="G618" i="11"/>
  <c r="G621" i="11"/>
  <c r="G620" i="11"/>
  <c r="G623" i="11"/>
  <c r="G622" i="11"/>
  <c r="G625" i="11"/>
  <c r="G624" i="11"/>
  <c r="G627" i="11"/>
  <c r="G626" i="11"/>
  <c r="G629" i="11"/>
  <c r="G628" i="11"/>
  <c r="G631" i="11"/>
  <c r="G630" i="11"/>
  <c r="G633" i="11"/>
  <c r="G632" i="11"/>
  <c r="G635" i="11"/>
  <c r="G634" i="11"/>
  <c r="G637" i="11"/>
  <c r="G636" i="11"/>
  <c r="G639" i="11"/>
  <c r="G638" i="11"/>
  <c r="G641" i="11"/>
  <c r="G640" i="11"/>
  <c r="G643" i="11"/>
  <c r="G642" i="11"/>
  <c r="G645" i="11"/>
  <c r="G644" i="11"/>
  <c r="G647" i="11"/>
  <c r="G646" i="11"/>
  <c r="G649" i="11"/>
  <c r="G648" i="11"/>
  <c r="G651" i="11"/>
  <c r="G650" i="11"/>
  <c r="G653" i="11"/>
  <c r="G652" i="11"/>
  <c r="G655" i="11"/>
  <c r="G654" i="11"/>
  <c r="G657" i="11"/>
  <c r="G656" i="11"/>
  <c r="G659" i="11"/>
  <c r="G658" i="11"/>
  <c r="G661" i="11"/>
  <c r="G660" i="11"/>
  <c r="J3" i="11"/>
  <c r="J2" i="11"/>
  <c r="J5" i="11"/>
  <c r="J4" i="11"/>
  <c r="J7" i="11"/>
  <c r="J6" i="11"/>
  <c r="J9" i="11"/>
  <c r="J8" i="11"/>
  <c r="J11" i="11"/>
  <c r="J10" i="11"/>
  <c r="J13" i="11"/>
  <c r="J12" i="11"/>
  <c r="J15" i="11"/>
  <c r="J14" i="11"/>
  <c r="J17" i="11"/>
  <c r="J16" i="11"/>
  <c r="J19" i="11"/>
  <c r="J18" i="11"/>
  <c r="J21" i="11"/>
  <c r="J20" i="11"/>
  <c r="J23" i="11"/>
  <c r="J22" i="11"/>
  <c r="J25" i="11"/>
  <c r="J24" i="11"/>
  <c r="J27" i="11"/>
  <c r="J26" i="11"/>
  <c r="J29" i="11"/>
  <c r="J28" i="11"/>
  <c r="J31" i="11"/>
  <c r="J30" i="11"/>
  <c r="J33" i="11"/>
  <c r="J32" i="11"/>
  <c r="J35" i="11"/>
  <c r="J34" i="11"/>
  <c r="J37" i="11"/>
  <c r="J36" i="11"/>
  <c r="J39" i="11"/>
  <c r="J38" i="11"/>
  <c r="J41" i="11"/>
  <c r="J40" i="11"/>
  <c r="J43" i="11"/>
  <c r="J42" i="11"/>
  <c r="J45" i="11"/>
  <c r="J44" i="11"/>
  <c r="J47" i="11"/>
  <c r="J46" i="11"/>
  <c r="J49" i="11"/>
  <c r="J48" i="11"/>
  <c r="J51" i="11"/>
  <c r="J50" i="11"/>
  <c r="J53" i="11"/>
  <c r="J52" i="11"/>
  <c r="J55" i="11"/>
  <c r="J54" i="11"/>
  <c r="J57" i="11"/>
  <c r="J56" i="11"/>
  <c r="J59" i="11"/>
  <c r="J58" i="11"/>
  <c r="J61" i="11"/>
  <c r="J60" i="11"/>
  <c r="J63" i="11"/>
  <c r="J62" i="11"/>
  <c r="J65" i="11"/>
  <c r="J64" i="11"/>
  <c r="J67" i="11"/>
  <c r="J66" i="11"/>
  <c r="J69" i="11"/>
  <c r="J68" i="11"/>
  <c r="J71" i="11"/>
  <c r="J70" i="11"/>
  <c r="J73" i="11"/>
  <c r="J72" i="11"/>
  <c r="J75" i="11"/>
  <c r="J74" i="11"/>
  <c r="J77" i="11"/>
  <c r="J76" i="11"/>
  <c r="J79" i="11"/>
  <c r="J78" i="11"/>
  <c r="J81" i="11"/>
  <c r="J80" i="11"/>
  <c r="J83" i="11"/>
  <c r="J82" i="11"/>
  <c r="J85" i="11"/>
  <c r="J84" i="11"/>
  <c r="J87" i="11"/>
  <c r="J86" i="11"/>
  <c r="J89" i="11"/>
  <c r="J88" i="11"/>
  <c r="J91" i="11"/>
  <c r="J90" i="11"/>
  <c r="J93" i="11"/>
  <c r="J92" i="11"/>
  <c r="J95" i="11"/>
  <c r="J94" i="11"/>
  <c r="J97" i="11"/>
  <c r="J96" i="11"/>
  <c r="J99" i="11"/>
  <c r="J98" i="11"/>
  <c r="J101" i="11"/>
  <c r="J100" i="11"/>
  <c r="J103" i="11"/>
  <c r="J102" i="11"/>
  <c r="J105" i="11"/>
  <c r="J104" i="11"/>
  <c r="J107" i="11"/>
  <c r="J106" i="11"/>
  <c r="J109" i="11"/>
  <c r="J108" i="11"/>
  <c r="J111" i="11"/>
  <c r="J110" i="11"/>
  <c r="J113" i="11"/>
  <c r="J112" i="11"/>
  <c r="J115" i="11"/>
  <c r="J114" i="11"/>
  <c r="J117" i="11"/>
  <c r="J116" i="11"/>
  <c r="J119" i="11"/>
  <c r="J118" i="11"/>
  <c r="J121" i="11"/>
  <c r="J120" i="11"/>
  <c r="J123" i="11"/>
  <c r="J122" i="11"/>
  <c r="J125" i="11"/>
  <c r="J124" i="11"/>
  <c r="J127" i="11"/>
  <c r="J126" i="11"/>
  <c r="J129" i="11"/>
  <c r="J128" i="11"/>
  <c r="J131" i="11"/>
  <c r="J130" i="11"/>
  <c r="J133" i="11"/>
  <c r="J132" i="11"/>
  <c r="J135" i="11"/>
  <c r="J134" i="11"/>
  <c r="J137" i="11"/>
  <c r="J136" i="11"/>
  <c r="J139" i="11"/>
  <c r="J138" i="11"/>
  <c r="J141" i="11"/>
  <c r="J140" i="11"/>
  <c r="J143" i="11"/>
  <c r="J142" i="11"/>
  <c r="J145" i="11"/>
  <c r="J144" i="11"/>
  <c r="J147" i="11"/>
  <c r="J146" i="11"/>
  <c r="J149" i="11"/>
  <c r="J148" i="11"/>
  <c r="J151" i="11"/>
  <c r="J150" i="11"/>
  <c r="J153" i="11"/>
  <c r="J152" i="11"/>
  <c r="J155" i="11"/>
  <c r="J154" i="11"/>
  <c r="J157" i="11"/>
  <c r="J156" i="11"/>
  <c r="J159" i="11"/>
  <c r="J158" i="11"/>
  <c r="J161" i="11"/>
  <c r="J160" i="11"/>
  <c r="J163" i="11"/>
  <c r="J162" i="11"/>
  <c r="J165" i="11"/>
  <c r="J164" i="11"/>
  <c r="J167" i="11"/>
  <c r="J166" i="11"/>
  <c r="J169" i="11"/>
  <c r="J168" i="11"/>
  <c r="J171" i="11"/>
  <c r="J170" i="11"/>
  <c r="J173" i="11"/>
  <c r="J172" i="11"/>
  <c r="J175" i="11"/>
  <c r="J174" i="11"/>
  <c r="J177" i="11"/>
  <c r="J176" i="11"/>
  <c r="J179" i="11"/>
  <c r="J178" i="11"/>
  <c r="J181" i="11"/>
  <c r="J180" i="11"/>
  <c r="J183" i="11"/>
  <c r="J182" i="11"/>
  <c r="J185" i="11"/>
  <c r="J184" i="11"/>
  <c r="J187" i="11"/>
  <c r="J186" i="11"/>
  <c r="J189" i="11"/>
  <c r="J188" i="11"/>
  <c r="J191" i="11"/>
  <c r="J190" i="11"/>
  <c r="J193" i="11"/>
  <c r="J192" i="11"/>
  <c r="J195" i="11"/>
  <c r="J194" i="11"/>
  <c r="J197" i="11"/>
  <c r="J196" i="11"/>
  <c r="J199" i="11"/>
  <c r="J198" i="11"/>
  <c r="J201" i="11"/>
  <c r="J200" i="11"/>
  <c r="J203" i="11"/>
  <c r="J202" i="11"/>
  <c r="J205" i="11"/>
  <c r="J204" i="11"/>
  <c r="J207" i="11"/>
  <c r="J206" i="11"/>
  <c r="J209" i="11"/>
  <c r="J208" i="11"/>
  <c r="J211" i="11"/>
  <c r="J210" i="11"/>
  <c r="J213" i="11"/>
  <c r="J212" i="11"/>
  <c r="J215" i="11"/>
  <c r="J214" i="11"/>
  <c r="J217" i="11"/>
  <c r="J216" i="11"/>
  <c r="J219" i="11"/>
  <c r="J218" i="11"/>
  <c r="J221" i="11"/>
  <c r="J220" i="11"/>
  <c r="J223" i="11"/>
  <c r="J222" i="11"/>
  <c r="J225" i="11"/>
  <c r="J224" i="11"/>
  <c r="J227" i="11"/>
  <c r="J226" i="11"/>
  <c r="J229" i="11"/>
  <c r="J228" i="11"/>
  <c r="J231" i="11"/>
  <c r="J230" i="11"/>
  <c r="J233" i="11"/>
  <c r="J232" i="11"/>
  <c r="J235" i="11"/>
  <c r="J234" i="11"/>
  <c r="J237" i="11"/>
  <c r="J236" i="11"/>
  <c r="J239" i="11"/>
  <c r="J238" i="11"/>
  <c r="J241" i="11"/>
  <c r="J240" i="11"/>
  <c r="J243" i="11"/>
  <c r="J242" i="11"/>
  <c r="J245" i="11"/>
  <c r="J244" i="11"/>
  <c r="J247" i="11"/>
  <c r="J246" i="11"/>
  <c r="J249" i="11"/>
  <c r="J248" i="11"/>
  <c r="J251" i="11"/>
  <c r="J250" i="11"/>
  <c r="J253" i="11"/>
  <c r="J252" i="11"/>
  <c r="J255" i="11"/>
  <c r="J254" i="11"/>
  <c r="J257" i="11"/>
  <c r="J256" i="11"/>
  <c r="J259" i="11"/>
  <c r="J258" i="11"/>
  <c r="J261" i="11"/>
  <c r="J260" i="11"/>
  <c r="J263" i="11"/>
  <c r="J262" i="11"/>
  <c r="J265" i="11"/>
  <c r="J264" i="11"/>
  <c r="J267" i="11"/>
  <c r="J266" i="11"/>
  <c r="J269" i="11"/>
  <c r="J268" i="11"/>
  <c r="J271" i="11"/>
  <c r="J270" i="11"/>
  <c r="J273" i="11"/>
  <c r="J272" i="11"/>
  <c r="J275" i="11"/>
  <c r="J274" i="11"/>
  <c r="J277" i="11"/>
  <c r="J276" i="11"/>
  <c r="J279" i="11"/>
  <c r="J278" i="11"/>
  <c r="J281" i="11"/>
  <c r="J280" i="11"/>
  <c r="J283" i="11"/>
  <c r="J282" i="11"/>
  <c r="J285" i="11"/>
  <c r="J284" i="11"/>
  <c r="J287" i="11"/>
  <c r="J286" i="11"/>
  <c r="J289" i="11"/>
  <c r="J288" i="11"/>
  <c r="J291" i="11"/>
  <c r="J290" i="11"/>
  <c r="J293" i="11"/>
  <c r="J292" i="11"/>
  <c r="J295" i="11"/>
  <c r="J294" i="11"/>
  <c r="J297" i="11"/>
  <c r="J296" i="11"/>
  <c r="J299" i="11"/>
  <c r="J298" i="11"/>
  <c r="J301" i="11"/>
  <c r="J300" i="11"/>
  <c r="J303" i="11"/>
  <c r="J302" i="11"/>
  <c r="J305" i="11"/>
  <c r="J304" i="11"/>
  <c r="J307" i="11"/>
  <c r="J306" i="11"/>
  <c r="J309" i="11"/>
  <c r="J308" i="11"/>
  <c r="J311" i="11"/>
  <c r="J310" i="11"/>
  <c r="J313" i="11"/>
  <c r="J312" i="11"/>
  <c r="J315" i="11"/>
  <c r="J314" i="11"/>
  <c r="J317" i="11"/>
  <c r="J316" i="11"/>
  <c r="J319" i="11"/>
  <c r="J318" i="11"/>
  <c r="J321" i="11"/>
  <c r="J320" i="11"/>
  <c r="J323" i="11"/>
  <c r="J322" i="11"/>
  <c r="J325" i="11"/>
  <c r="J324" i="11"/>
  <c r="J327" i="11"/>
  <c r="J326" i="11"/>
  <c r="J329" i="11"/>
  <c r="J328" i="11"/>
  <c r="J331" i="11"/>
  <c r="J330" i="11"/>
  <c r="J333" i="11"/>
  <c r="J332" i="11"/>
  <c r="J335" i="11"/>
  <c r="J334" i="11"/>
  <c r="J337" i="11"/>
  <c r="J336" i="11"/>
  <c r="J339" i="11"/>
  <c r="J338" i="11"/>
  <c r="J341" i="11"/>
  <c r="J340" i="11"/>
  <c r="J343" i="11"/>
  <c r="J342" i="11"/>
  <c r="J345" i="11"/>
  <c r="J344" i="11"/>
  <c r="J347" i="11"/>
  <c r="J346" i="11"/>
  <c r="J349" i="11"/>
  <c r="J348" i="11"/>
  <c r="J351" i="11"/>
  <c r="J350" i="11"/>
  <c r="J353" i="11"/>
  <c r="J352" i="11"/>
  <c r="J355" i="11"/>
  <c r="J354" i="11"/>
  <c r="J357" i="11"/>
  <c r="J356" i="11"/>
  <c r="J359" i="11"/>
  <c r="J358" i="11"/>
  <c r="J361" i="11"/>
  <c r="J360" i="11"/>
  <c r="J363" i="11"/>
  <c r="J362" i="11"/>
  <c r="J365" i="11"/>
  <c r="J364" i="11"/>
  <c r="J367" i="11"/>
  <c r="J366" i="11"/>
  <c r="J369" i="11"/>
  <c r="J368" i="11"/>
  <c r="J371" i="11"/>
  <c r="J370" i="11"/>
  <c r="J373" i="11"/>
  <c r="J372" i="11"/>
  <c r="J375" i="11"/>
  <c r="J374" i="11"/>
  <c r="J377" i="11"/>
  <c r="J376" i="11"/>
  <c r="J379" i="11"/>
  <c r="J378" i="11"/>
  <c r="J381" i="11"/>
  <c r="J380" i="11"/>
  <c r="J383" i="11"/>
  <c r="J382" i="11"/>
  <c r="J385" i="11"/>
  <c r="J384" i="11"/>
  <c r="J387" i="11"/>
  <c r="J386" i="11"/>
  <c r="J389" i="11"/>
  <c r="J388" i="11"/>
  <c r="J391" i="11"/>
  <c r="J390" i="11"/>
  <c r="J393" i="11"/>
  <c r="J392" i="11"/>
  <c r="J395" i="11"/>
  <c r="J394" i="11"/>
  <c r="J397" i="11"/>
  <c r="J396" i="11"/>
  <c r="J399" i="11"/>
  <c r="J398" i="11"/>
  <c r="J401" i="11"/>
  <c r="J400" i="11"/>
  <c r="J403" i="11"/>
  <c r="J402" i="11"/>
  <c r="J405" i="11"/>
  <c r="J404" i="11"/>
  <c r="J407" i="11"/>
  <c r="J406" i="11"/>
  <c r="J409" i="11"/>
  <c r="J408" i="11"/>
  <c r="J411" i="11"/>
  <c r="J410" i="11"/>
  <c r="J413" i="11"/>
  <c r="J412" i="11"/>
  <c r="J415" i="11"/>
  <c r="J414" i="11"/>
  <c r="J417" i="11"/>
  <c r="J416" i="11"/>
  <c r="J419" i="11"/>
  <c r="J418" i="11"/>
  <c r="J421" i="11"/>
  <c r="J420" i="11"/>
  <c r="J423" i="11"/>
  <c r="J422" i="11"/>
  <c r="J425" i="11"/>
  <c r="J424" i="11"/>
  <c r="J427" i="11"/>
  <c r="J426" i="11"/>
  <c r="J429" i="11"/>
  <c r="J428" i="11"/>
  <c r="J431" i="11"/>
  <c r="J430" i="11"/>
  <c r="J433" i="11"/>
  <c r="J432" i="11"/>
  <c r="J435" i="11"/>
  <c r="J434" i="11"/>
  <c r="J437" i="11"/>
  <c r="J436" i="11"/>
  <c r="J439" i="11"/>
  <c r="J438" i="11"/>
  <c r="J441" i="11"/>
  <c r="J440" i="11"/>
  <c r="J443" i="11"/>
  <c r="J442" i="11"/>
  <c r="J445" i="11"/>
  <c r="J444" i="11"/>
  <c r="J447" i="11"/>
  <c r="J446" i="11"/>
  <c r="J449" i="11"/>
  <c r="J448" i="11"/>
  <c r="J451" i="11"/>
  <c r="J450" i="11"/>
  <c r="J453" i="11"/>
  <c r="J452" i="11"/>
  <c r="J455" i="11"/>
  <c r="J454" i="11"/>
  <c r="J457" i="11"/>
  <c r="J456" i="11"/>
  <c r="J459" i="11"/>
  <c r="J458" i="11"/>
  <c r="J461" i="11"/>
  <c r="J460" i="11"/>
  <c r="J463" i="11"/>
  <c r="J462" i="11"/>
  <c r="J465" i="11"/>
  <c r="J464" i="11"/>
  <c r="J467" i="11"/>
  <c r="J466" i="11"/>
  <c r="J469" i="11"/>
  <c r="J468" i="11"/>
  <c r="J471" i="11"/>
  <c r="J470" i="11"/>
  <c r="J473" i="11"/>
  <c r="J472" i="11"/>
  <c r="J475" i="11"/>
  <c r="J474" i="11"/>
  <c r="J477" i="11"/>
  <c r="J476" i="11"/>
  <c r="J479" i="11"/>
  <c r="J478" i="11"/>
  <c r="J481" i="11"/>
  <c r="J480" i="11"/>
  <c r="J483" i="11"/>
  <c r="J482" i="11"/>
  <c r="J485" i="11"/>
  <c r="J484" i="11"/>
  <c r="J487" i="11"/>
  <c r="J486" i="11"/>
  <c r="J489" i="11"/>
  <c r="J488" i="11"/>
  <c r="J491" i="11"/>
  <c r="J490" i="11"/>
  <c r="J493" i="11"/>
  <c r="J492" i="11"/>
  <c r="J495" i="11"/>
  <c r="J494" i="11"/>
  <c r="J497" i="11"/>
  <c r="J496" i="11"/>
  <c r="J499" i="11"/>
  <c r="J498" i="11"/>
  <c r="J501" i="11"/>
  <c r="J500" i="11"/>
  <c r="J503" i="11"/>
  <c r="J502" i="11"/>
  <c r="J505" i="11"/>
  <c r="J504" i="11"/>
  <c r="J507" i="11"/>
  <c r="J506" i="11"/>
  <c r="J509" i="11"/>
  <c r="J508" i="11"/>
  <c r="J511" i="11"/>
  <c r="J510" i="11"/>
  <c r="J513" i="11"/>
  <c r="J512" i="11"/>
  <c r="J515" i="11"/>
  <c r="J514" i="11"/>
  <c r="J517" i="11"/>
  <c r="J516" i="11"/>
  <c r="J519" i="11"/>
  <c r="J518" i="11"/>
  <c r="J521" i="11"/>
  <c r="J520" i="11"/>
  <c r="J523" i="11"/>
  <c r="J522" i="11"/>
  <c r="J525" i="11"/>
  <c r="J524" i="11"/>
  <c r="J527" i="11"/>
  <c r="J526" i="11"/>
  <c r="J529" i="11"/>
  <c r="J528" i="11"/>
  <c r="J531" i="11"/>
  <c r="J530" i="11"/>
  <c r="J533" i="11"/>
  <c r="J532" i="11"/>
  <c r="J535" i="11"/>
  <c r="J534" i="11"/>
  <c r="J537" i="11"/>
  <c r="J536" i="11"/>
  <c r="J539" i="11"/>
  <c r="J538" i="11"/>
  <c r="J541" i="11"/>
  <c r="J540" i="11"/>
  <c r="J543" i="11"/>
  <c r="J542" i="11"/>
  <c r="J545" i="11"/>
  <c r="J544" i="11"/>
  <c r="J547" i="11"/>
  <c r="J546" i="11"/>
  <c r="J549" i="11"/>
  <c r="J548" i="11"/>
  <c r="J551" i="11"/>
  <c r="J550" i="11"/>
  <c r="J553" i="11"/>
  <c r="J552" i="11"/>
  <c r="J555" i="11"/>
  <c r="J554" i="11"/>
  <c r="J557" i="11"/>
  <c r="J556" i="11"/>
  <c r="J559" i="11"/>
  <c r="J558" i="11"/>
  <c r="J561" i="11"/>
  <c r="J560" i="11"/>
  <c r="J563" i="11"/>
  <c r="J562" i="11"/>
  <c r="J565" i="11"/>
  <c r="J564" i="11"/>
  <c r="J567" i="11"/>
  <c r="J566" i="11"/>
  <c r="J569" i="11"/>
  <c r="J568" i="11"/>
  <c r="J571" i="11"/>
  <c r="J570" i="11"/>
  <c r="J573" i="11"/>
  <c r="J572" i="11"/>
  <c r="J575" i="11"/>
  <c r="J574" i="11"/>
  <c r="J577" i="11"/>
  <c r="J576" i="11"/>
  <c r="J579" i="11"/>
  <c r="J578" i="11"/>
  <c r="J581" i="11"/>
  <c r="J580" i="11"/>
  <c r="J583" i="11"/>
  <c r="J582" i="11"/>
  <c r="J585" i="11"/>
  <c r="J584" i="11"/>
  <c r="J587" i="11"/>
  <c r="J586" i="11"/>
  <c r="J589" i="11"/>
  <c r="J588" i="11"/>
  <c r="J591" i="11"/>
  <c r="J590" i="11"/>
  <c r="J593" i="11"/>
  <c r="J592" i="11"/>
  <c r="J595" i="11"/>
  <c r="J594" i="11"/>
  <c r="J597" i="11"/>
  <c r="J596" i="11"/>
  <c r="J599" i="11"/>
  <c r="J598" i="11"/>
  <c r="J601" i="11"/>
  <c r="J600" i="11"/>
  <c r="J603" i="11"/>
  <c r="J602" i="11"/>
  <c r="J605" i="11"/>
  <c r="J604" i="11"/>
  <c r="J607" i="11"/>
  <c r="J606" i="11"/>
  <c r="J609" i="11"/>
  <c r="J608" i="11"/>
  <c r="J611" i="11"/>
  <c r="J610" i="11"/>
  <c r="J613" i="11"/>
  <c r="J612" i="11"/>
  <c r="J615" i="11"/>
  <c r="J614" i="11"/>
  <c r="J617" i="11"/>
  <c r="J616" i="11"/>
  <c r="J619" i="11"/>
  <c r="J618" i="11"/>
  <c r="J621" i="11"/>
  <c r="J620" i="11"/>
  <c r="J623" i="11"/>
  <c r="J622" i="11"/>
  <c r="J625" i="11"/>
  <c r="J624" i="11"/>
  <c r="J627" i="11"/>
  <c r="J626" i="11"/>
  <c r="J629" i="11"/>
  <c r="J628" i="11"/>
  <c r="J631" i="11"/>
  <c r="J630" i="11"/>
  <c r="J633" i="11"/>
  <c r="J632" i="11"/>
  <c r="J635" i="11"/>
  <c r="J634" i="11"/>
  <c r="J637" i="11"/>
  <c r="J636" i="11"/>
  <c r="J639" i="11"/>
  <c r="J638" i="11"/>
  <c r="J641" i="11"/>
  <c r="J640" i="11"/>
  <c r="J643" i="11"/>
  <c r="J642" i="11"/>
  <c r="J645" i="11"/>
  <c r="J644" i="11"/>
  <c r="J647" i="11"/>
  <c r="J646" i="11"/>
  <c r="J649" i="11"/>
  <c r="J648" i="11"/>
  <c r="J651" i="11"/>
  <c r="J650" i="11"/>
  <c r="J653" i="11"/>
  <c r="J652" i="11"/>
  <c r="J655" i="11"/>
  <c r="J654" i="11"/>
  <c r="J657" i="11"/>
  <c r="J656" i="11"/>
  <c r="J659" i="11"/>
  <c r="J658" i="11"/>
  <c r="J661" i="11"/>
  <c r="J660" i="11"/>
  <c r="K3" i="11"/>
  <c r="K2" i="11"/>
  <c r="K5" i="11"/>
  <c r="K4" i="11"/>
  <c r="K7" i="11"/>
  <c r="K6" i="11"/>
  <c r="K9" i="11"/>
  <c r="K8" i="11"/>
  <c r="K11" i="11"/>
  <c r="K10" i="11"/>
  <c r="K13" i="11"/>
  <c r="K12" i="11"/>
  <c r="K15" i="11"/>
  <c r="K14" i="11"/>
  <c r="K17" i="11"/>
  <c r="K16" i="11"/>
  <c r="K19" i="11"/>
  <c r="K18" i="11"/>
  <c r="K21" i="11"/>
  <c r="K20" i="11"/>
  <c r="K23" i="11"/>
  <c r="K22" i="11"/>
  <c r="K25" i="11"/>
  <c r="K24" i="11"/>
  <c r="K27" i="11"/>
  <c r="K26" i="11"/>
  <c r="K29" i="11"/>
  <c r="K28" i="11"/>
  <c r="K31" i="11"/>
  <c r="K30" i="11"/>
  <c r="K33" i="11"/>
  <c r="K32" i="11"/>
  <c r="K35" i="11"/>
  <c r="K34" i="11"/>
  <c r="K37" i="11"/>
  <c r="K36" i="11"/>
  <c r="K39" i="11"/>
  <c r="K38" i="11"/>
  <c r="K41" i="11"/>
  <c r="K40" i="11"/>
  <c r="K43" i="11"/>
  <c r="K42" i="11"/>
  <c r="K45" i="11"/>
  <c r="K44" i="11"/>
  <c r="K47" i="11"/>
  <c r="K46" i="11"/>
  <c r="K49" i="11"/>
  <c r="K48" i="11"/>
  <c r="K51" i="11"/>
  <c r="K50" i="11"/>
  <c r="K53" i="11"/>
  <c r="K52" i="11"/>
  <c r="K55" i="11"/>
  <c r="K54" i="11"/>
  <c r="K57" i="11"/>
  <c r="K56" i="11"/>
  <c r="K59" i="11"/>
  <c r="K58" i="11"/>
  <c r="K61" i="11"/>
  <c r="K60" i="11"/>
  <c r="K63" i="11"/>
  <c r="K62" i="11"/>
  <c r="K65" i="11"/>
  <c r="K64" i="11"/>
  <c r="K67" i="11"/>
  <c r="K66" i="11"/>
  <c r="K69" i="11"/>
  <c r="K68" i="11"/>
  <c r="K71" i="11"/>
  <c r="K70" i="11"/>
  <c r="K73" i="11"/>
  <c r="K72" i="11"/>
  <c r="K75" i="11"/>
  <c r="K74" i="11"/>
  <c r="K77" i="11"/>
  <c r="K76" i="11"/>
  <c r="K79" i="11"/>
  <c r="K78" i="11"/>
  <c r="K81" i="11"/>
  <c r="K80" i="11"/>
  <c r="K83" i="11"/>
  <c r="K82" i="11"/>
  <c r="K85" i="11"/>
  <c r="K84" i="11"/>
  <c r="K87" i="11"/>
  <c r="K86" i="11"/>
  <c r="K89" i="11"/>
  <c r="K88" i="11"/>
  <c r="K91" i="11"/>
  <c r="K90" i="11"/>
  <c r="K93" i="11"/>
  <c r="K92" i="11"/>
  <c r="K95" i="11"/>
  <c r="K94" i="11"/>
  <c r="K97" i="11"/>
  <c r="K96" i="11"/>
  <c r="K99" i="11"/>
  <c r="K98" i="11"/>
  <c r="K101" i="11"/>
  <c r="K100" i="11"/>
  <c r="K103" i="11"/>
  <c r="K102" i="11"/>
  <c r="K105" i="11"/>
  <c r="K104" i="11"/>
  <c r="K107" i="11"/>
  <c r="K106" i="11"/>
  <c r="K109" i="11"/>
  <c r="K108" i="11"/>
  <c r="K111" i="11"/>
  <c r="K110" i="11"/>
  <c r="K113" i="11"/>
  <c r="K112" i="11"/>
  <c r="K115" i="11"/>
  <c r="K114" i="11"/>
  <c r="K117" i="11"/>
  <c r="K116" i="11"/>
  <c r="K119" i="11"/>
  <c r="K118" i="11"/>
  <c r="K121" i="11"/>
  <c r="K120" i="11"/>
  <c r="K123" i="11"/>
  <c r="K122" i="11"/>
  <c r="K125" i="11"/>
  <c r="K124" i="11"/>
  <c r="K127" i="11"/>
  <c r="K126" i="11"/>
  <c r="K129" i="11"/>
  <c r="K128" i="11"/>
  <c r="K131" i="11"/>
  <c r="K130" i="11"/>
  <c r="K133" i="11"/>
  <c r="K132" i="11"/>
  <c r="K135" i="11"/>
  <c r="K134" i="11"/>
  <c r="K137" i="11"/>
  <c r="K136" i="11"/>
  <c r="K139" i="11"/>
  <c r="K138" i="11"/>
  <c r="K141" i="11"/>
  <c r="K140" i="11"/>
  <c r="K143" i="11"/>
  <c r="K142" i="11"/>
  <c r="K145" i="11"/>
  <c r="K144" i="11"/>
  <c r="K147" i="11"/>
  <c r="K146" i="11"/>
  <c r="K149" i="11"/>
  <c r="K148" i="11"/>
  <c r="K151" i="11"/>
  <c r="K150" i="11"/>
  <c r="K153" i="11"/>
  <c r="K152" i="11"/>
  <c r="K155" i="11"/>
  <c r="K154" i="11"/>
  <c r="K157" i="11"/>
  <c r="K156" i="11"/>
  <c r="K159" i="11"/>
  <c r="K158" i="11"/>
  <c r="K161" i="11"/>
  <c r="K160" i="11"/>
  <c r="K163" i="11"/>
  <c r="K162" i="11"/>
  <c r="K165" i="11"/>
  <c r="K164" i="11"/>
  <c r="K167" i="11"/>
  <c r="K166" i="11"/>
  <c r="K169" i="11"/>
  <c r="K168" i="11"/>
  <c r="K171" i="11"/>
  <c r="K170" i="11"/>
  <c r="K173" i="11"/>
  <c r="K172" i="11"/>
  <c r="K175" i="11"/>
  <c r="K174" i="11"/>
  <c r="K177" i="11"/>
  <c r="K176" i="11"/>
  <c r="K179" i="11"/>
  <c r="K178" i="11"/>
  <c r="K181" i="11"/>
  <c r="K180" i="11"/>
  <c r="K183" i="11"/>
  <c r="K182" i="11"/>
  <c r="K185" i="11"/>
  <c r="K184" i="11"/>
  <c r="K187" i="11"/>
  <c r="K186" i="11"/>
  <c r="K189" i="11"/>
  <c r="K188" i="11"/>
  <c r="K191" i="11"/>
  <c r="K190" i="11"/>
  <c r="K193" i="11"/>
  <c r="K192" i="11"/>
  <c r="K195" i="11"/>
  <c r="K194" i="11"/>
  <c r="K197" i="11"/>
  <c r="K196" i="11"/>
  <c r="K199" i="11"/>
  <c r="K198" i="11"/>
  <c r="K201" i="11"/>
  <c r="K200" i="11"/>
  <c r="K203" i="11"/>
  <c r="K202" i="11"/>
  <c r="K205" i="11"/>
  <c r="K204" i="11"/>
  <c r="K207" i="11"/>
  <c r="K206" i="11"/>
  <c r="K209" i="11"/>
  <c r="K208" i="11"/>
  <c r="K211" i="11"/>
  <c r="K210" i="11"/>
  <c r="K213" i="11"/>
  <c r="K212" i="11"/>
  <c r="K215" i="11"/>
  <c r="K214" i="11"/>
  <c r="K217" i="11"/>
  <c r="K216" i="11"/>
  <c r="K219" i="11"/>
  <c r="K218" i="11"/>
  <c r="K221" i="11"/>
  <c r="K220" i="11"/>
  <c r="K223" i="11"/>
  <c r="K222" i="11"/>
  <c r="K225" i="11"/>
  <c r="K224" i="11"/>
  <c r="K227" i="11"/>
  <c r="K226" i="11"/>
  <c r="K229" i="11"/>
  <c r="K228" i="11"/>
  <c r="K231" i="11"/>
  <c r="K230" i="11"/>
  <c r="K233" i="11"/>
  <c r="K232" i="11"/>
  <c r="K235" i="11"/>
  <c r="K234" i="11"/>
  <c r="K237" i="11"/>
  <c r="K236" i="11"/>
  <c r="K239" i="11"/>
  <c r="K238" i="11"/>
  <c r="K241" i="11"/>
  <c r="K240" i="11"/>
  <c r="K243" i="11"/>
  <c r="K242" i="11"/>
  <c r="K245" i="11"/>
  <c r="K244" i="11"/>
  <c r="K247" i="11"/>
  <c r="K246" i="11"/>
  <c r="K249" i="11"/>
  <c r="K248" i="11"/>
  <c r="K251" i="11"/>
  <c r="K250" i="11"/>
  <c r="K253" i="11"/>
  <c r="K252" i="11"/>
  <c r="K255" i="11"/>
  <c r="K254" i="11"/>
  <c r="K257" i="11"/>
  <c r="K256" i="11"/>
  <c r="K259" i="11"/>
  <c r="K258" i="11"/>
  <c r="K261" i="11"/>
  <c r="K260" i="11"/>
  <c r="K263" i="11"/>
  <c r="K262" i="11"/>
  <c r="K265" i="11"/>
  <c r="K264" i="11"/>
  <c r="K267" i="11"/>
  <c r="K266" i="11"/>
  <c r="K269" i="11"/>
  <c r="K268" i="11"/>
  <c r="K271" i="11"/>
  <c r="K270" i="11"/>
  <c r="K273" i="11"/>
  <c r="K272" i="11"/>
  <c r="K275" i="11"/>
  <c r="K274" i="11"/>
  <c r="K277" i="11"/>
  <c r="K276" i="11"/>
  <c r="K279" i="11"/>
  <c r="K278" i="11"/>
  <c r="K281" i="11"/>
  <c r="K280" i="11"/>
  <c r="K283" i="11"/>
  <c r="K282" i="11"/>
  <c r="K285" i="11"/>
  <c r="K284" i="11"/>
  <c r="K287" i="11"/>
  <c r="K286" i="11"/>
  <c r="K289" i="11"/>
  <c r="K288" i="11"/>
  <c r="K291" i="11"/>
  <c r="K290" i="11"/>
  <c r="K293" i="11"/>
  <c r="K292" i="11"/>
  <c r="K295" i="11"/>
  <c r="K294" i="11"/>
  <c r="K297" i="11"/>
  <c r="K296" i="11"/>
  <c r="K299" i="11"/>
  <c r="K298" i="11"/>
  <c r="K301" i="11"/>
  <c r="K300" i="11"/>
  <c r="K303" i="11"/>
  <c r="K302" i="11"/>
  <c r="K305" i="11"/>
  <c r="K304" i="11"/>
  <c r="K307" i="11"/>
  <c r="K306" i="11"/>
  <c r="M306" i="11" s="1"/>
  <c r="K309" i="11"/>
  <c r="K308" i="11"/>
  <c r="K311" i="11"/>
  <c r="K310" i="11"/>
  <c r="K313" i="11"/>
  <c r="K312" i="11"/>
  <c r="K315" i="11"/>
  <c r="K314" i="11"/>
  <c r="K317" i="11"/>
  <c r="K316" i="11"/>
  <c r="K319" i="11"/>
  <c r="K318" i="11"/>
  <c r="K321" i="11"/>
  <c r="K320" i="11"/>
  <c r="K323" i="11"/>
  <c r="K322" i="11"/>
  <c r="K325" i="11"/>
  <c r="K324" i="11"/>
  <c r="K327" i="11"/>
  <c r="K326" i="11"/>
  <c r="K329" i="11"/>
  <c r="K328" i="11"/>
  <c r="K331" i="11"/>
  <c r="K330" i="11"/>
  <c r="K333" i="11"/>
  <c r="K332" i="11"/>
  <c r="K335" i="11"/>
  <c r="K334" i="11"/>
  <c r="K337" i="11"/>
  <c r="K336" i="11"/>
  <c r="K339" i="11"/>
  <c r="K338" i="11"/>
  <c r="K341" i="11"/>
  <c r="K340" i="11"/>
  <c r="K343" i="11"/>
  <c r="K342" i="11"/>
  <c r="K345" i="11"/>
  <c r="K344" i="11"/>
  <c r="K347" i="11"/>
  <c r="K346" i="11"/>
  <c r="K349" i="11"/>
  <c r="K348" i="11"/>
  <c r="K351" i="11"/>
  <c r="K350" i="11"/>
  <c r="K353" i="11"/>
  <c r="K352" i="11"/>
  <c r="K355" i="11"/>
  <c r="K354" i="11"/>
  <c r="K357" i="11"/>
  <c r="K356" i="11"/>
  <c r="K359" i="11"/>
  <c r="K358" i="11"/>
  <c r="K361" i="11"/>
  <c r="K360" i="11"/>
  <c r="K363" i="11"/>
  <c r="K362" i="11"/>
  <c r="K365" i="11"/>
  <c r="K364" i="11"/>
  <c r="K367" i="11"/>
  <c r="K366" i="11"/>
  <c r="K369" i="11"/>
  <c r="K368" i="11"/>
  <c r="K371" i="11"/>
  <c r="K370" i="11"/>
  <c r="K373" i="11"/>
  <c r="K372" i="11"/>
  <c r="K375" i="11"/>
  <c r="K374" i="11"/>
  <c r="K377" i="11"/>
  <c r="K376" i="11"/>
  <c r="K379" i="11"/>
  <c r="K378" i="11"/>
  <c r="K381" i="11"/>
  <c r="K380" i="11"/>
  <c r="K383" i="11"/>
  <c r="K382" i="11"/>
  <c r="K385" i="11"/>
  <c r="K384" i="11"/>
  <c r="K387" i="11"/>
  <c r="K386" i="11"/>
  <c r="K389" i="11"/>
  <c r="K388" i="11"/>
  <c r="K391" i="11"/>
  <c r="K390" i="11"/>
  <c r="K393" i="11"/>
  <c r="K392" i="11"/>
  <c r="K395" i="11"/>
  <c r="K394" i="11"/>
  <c r="K397" i="11"/>
  <c r="K396" i="11"/>
  <c r="K399" i="11"/>
  <c r="K398" i="11"/>
  <c r="K401" i="11"/>
  <c r="K400" i="11"/>
  <c r="K403" i="11"/>
  <c r="K402" i="11"/>
  <c r="K405" i="11"/>
  <c r="K404" i="11"/>
  <c r="K407" i="11"/>
  <c r="K406" i="11"/>
  <c r="K409" i="11"/>
  <c r="K408" i="11"/>
  <c r="K411" i="11"/>
  <c r="K410" i="11"/>
  <c r="K413" i="11"/>
  <c r="K412" i="11"/>
  <c r="K415" i="11"/>
  <c r="K414" i="11"/>
  <c r="K417" i="11"/>
  <c r="K416" i="11"/>
  <c r="K419" i="11"/>
  <c r="K418" i="11"/>
  <c r="K421" i="11"/>
  <c r="K420" i="11"/>
  <c r="K423" i="11"/>
  <c r="K422" i="11"/>
  <c r="K425" i="11"/>
  <c r="K424" i="11"/>
  <c r="K427" i="11"/>
  <c r="K426" i="11"/>
  <c r="K429" i="11"/>
  <c r="K428" i="11"/>
  <c r="K431" i="11"/>
  <c r="K430" i="11"/>
  <c r="K433" i="11"/>
  <c r="K432" i="11"/>
  <c r="K435" i="11"/>
  <c r="K434" i="11"/>
  <c r="K437" i="11"/>
  <c r="K436" i="11"/>
  <c r="K439" i="11"/>
  <c r="K438" i="11"/>
  <c r="K441" i="11"/>
  <c r="K440" i="11"/>
  <c r="K443" i="11"/>
  <c r="K442" i="11"/>
  <c r="K445" i="11"/>
  <c r="K444" i="11"/>
  <c r="K447" i="11"/>
  <c r="K446" i="11"/>
  <c r="K449" i="11"/>
  <c r="K448" i="11"/>
  <c r="K451" i="11"/>
  <c r="K450" i="11"/>
  <c r="K453" i="11"/>
  <c r="K452" i="11"/>
  <c r="K455" i="11"/>
  <c r="K454" i="11"/>
  <c r="K457" i="11"/>
  <c r="K456" i="11"/>
  <c r="K459" i="11"/>
  <c r="K458" i="11"/>
  <c r="K461" i="11"/>
  <c r="K460" i="11"/>
  <c r="K463" i="11"/>
  <c r="K462" i="11"/>
  <c r="K465" i="11"/>
  <c r="K464" i="11"/>
  <c r="K467" i="11"/>
  <c r="K466" i="11"/>
  <c r="K469" i="11"/>
  <c r="K468" i="11"/>
  <c r="K471" i="11"/>
  <c r="K470" i="11"/>
  <c r="K473" i="11"/>
  <c r="K472" i="11"/>
  <c r="K475" i="11"/>
  <c r="K474" i="11"/>
  <c r="K477" i="11"/>
  <c r="K476" i="11"/>
  <c r="K479" i="11"/>
  <c r="K478" i="11"/>
  <c r="K481" i="11"/>
  <c r="K480" i="11"/>
  <c r="K483" i="11"/>
  <c r="K482" i="11"/>
  <c r="K485" i="11"/>
  <c r="K484" i="11"/>
  <c r="K487" i="11"/>
  <c r="K486" i="11"/>
  <c r="K489" i="11"/>
  <c r="K488" i="11"/>
  <c r="K491" i="11"/>
  <c r="K490" i="11"/>
  <c r="K493" i="11"/>
  <c r="K492" i="11"/>
  <c r="K495" i="11"/>
  <c r="K494" i="11"/>
  <c r="K497" i="11"/>
  <c r="K496" i="11"/>
  <c r="K499" i="11"/>
  <c r="K498" i="11"/>
  <c r="K501" i="11"/>
  <c r="K500" i="11"/>
  <c r="K503" i="11"/>
  <c r="K502" i="11"/>
  <c r="K505" i="11"/>
  <c r="K504" i="11"/>
  <c r="K507" i="11"/>
  <c r="K506" i="11"/>
  <c r="K509" i="11"/>
  <c r="K508" i="11"/>
  <c r="K511" i="11"/>
  <c r="K510" i="11"/>
  <c r="K513" i="11"/>
  <c r="K512" i="11"/>
  <c r="K515" i="11"/>
  <c r="K514" i="11"/>
  <c r="K517" i="11"/>
  <c r="K516" i="11"/>
  <c r="K519" i="11"/>
  <c r="K518" i="11"/>
  <c r="K521" i="11"/>
  <c r="K520" i="11"/>
  <c r="K523" i="11"/>
  <c r="K522" i="11"/>
  <c r="K525" i="11"/>
  <c r="K524" i="11"/>
  <c r="K527" i="11"/>
  <c r="K526" i="11"/>
  <c r="K529" i="11"/>
  <c r="K528" i="11"/>
  <c r="K531" i="11"/>
  <c r="K530" i="11"/>
  <c r="K533" i="11"/>
  <c r="K532" i="11"/>
  <c r="K535" i="11"/>
  <c r="K534" i="11"/>
  <c r="K537" i="11"/>
  <c r="K536" i="11"/>
  <c r="K539" i="11"/>
  <c r="K538" i="11"/>
  <c r="K541" i="11"/>
  <c r="K540" i="11"/>
  <c r="K543" i="11"/>
  <c r="K542" i="11"/>
  <c r="K545" i="11"/>
  <c r="K544" i="11"/>
  <c r="K547" i="11"/>
  <c r="K546" i="11"/>
  <c r="K549" i="11"/>
  <c r="K548" i="11"/>
  <c r="K551" i="11"/>
  <c r="K550" i="11"/>
  <c r="K553" i="11"/>
  <c r="K552" i="11"/>
  <c r="K555" i="11"/>
  <c r="K554" i="11"/>
  <c r="K557" i="11"/>
  <c r="K556" i="11"/>
  <c r="K559" i="11"/>
  <c r="K558" i="11"/>
  <c r="K561" i="11"/>
  <c r="K560" i="11"/>
  <c r="K563" i="11"/>
  <c r="K562" i="11"/>
  <c r="K565" i="11"/>
  <c r="K564" i="11"/>
  <c r="K567" i="11"/>
  <c r="K566" i="11"/>
  <c r="K569" i="11"/>
  <c r="K568" i="11"/>
  <c r="K571" i="11"/>
  <c r="K570" i="11"/>
  <c r="K573" i="11"/>
  <c r="K572" i="11"/>
  <c r="K575" i="11"/>
  <c r="K574" i="11"/>
  <c r="K577" i="11"/>
  <c r="K576" i="11"/>
  <c r="K579" i="11"/>
  <c r="K578" i="11"/>
  <c r="K581" i="11"/>
  <c r="K580" i="11"/>
  <c r="K583" i="11"/>
  <c r="K582" i="11"/>
  <c r="K585" i="11"/>
  <c r="K584" i="11"/>
  <c r="K587" i="11"/>
  <c r="K586" i="11"/>
  <c r="K589" i="11"/>
  <c r="K588" i="11"/>
  <c r="K591" i="11"/>
  <c r="K590" i="11"/>
  <c r="K593" i="11"/>
  <c r="K592" i="11"/>
  <c r="K595" i="11"/>
  <c r="K594" i="11"/>
  <c r="K597" i="11"/>
  <c r="K596" i="11"/>
  <c r="K599" i="11"/>
  <c r="K598" i="11"/>
  <c r="K601" i="11"/>
  <c r="K600" i="11"/>
  <c r="K603" i="11"/>
  <c r="K602" i="11"/>
  <c r="K605" i="11"/>
  <c r="K604" i="11"/>
  <c r="K607" i="11"/>
  <c r="K606" i="11"/>
  <c r="K609" i="11"/>
  <c r="K608" i="11"/>
  <c r="K611" i="11"/>
  <c r="K610" i="11"/>
  <c r="K613" i="11"/>
  <c r="K612" i="11"/>
  <c r="K615" i="11"/>
  <c r="K614" i="11"/>
  <c r="K617" i="11"/>
  <c r="K616" i="11"/>
  <c r="K619" i="11"/>
  <c r="K618" i="11"/>
  <c r="K621" i="11"/>
  <c r="K620" i="11"/>
  <c r="K623" i="11"/>
  <c r="K622" i="11"/>
  <c r="K625" i="11"/>
  <c r="K624" i="11"/>
  <c r="K627" i="11"/>
  <c r="K626" i="11"/>
  <c r="K629" i="11"/>
  <c r="K628" i="11"/>
  <c r="K631" i="11"/>
  <c r="K630" i="11"/>
  <c r="K633" i="11"/>
  <c r="K632" i="11"/>
  <c r="K635" i="11"/>
  <c r="K634" i="11"/>
  <c r="K637" i="11"/>
  <c r="K636" i="11"/>
  <c r="K639" i="11"/>
  <c r="K638" i="11"/>
  <c r="K641" i="11"/>
  <c r="K640" i="11"/>
  <c r="K643" i="11"/>
  <c r="K642" i="11"/>
  <c r="K645" i="11"/>
  <c r="K644" i="11"/>
  <c r="K647" i="11"/>
  <c r="K646" i="11"/>
  <c r="K649" i="11"/>
  <c r="K648" i="11"/>
  <c r="K651" i="11"/>
  <c r="K650" i="11"/>
  <c r="K653" i="11"/>
  <c r="K652" i="11"/>
  <c r="K655" i="11"/>
  <c r="K654" i="11"/>
  <c r="K657" i="11"/>
  <c r="K656" i="11"/>
  <c r="K659" i="11"/>
  <c r="K658" i="11"/>
  <c r="K661" i="11"/>
  <c r="K660" i="11"/>
  <c r="L3" i="11"/>
  <c r="L2" i="11"/>
  <c r="L5" i="11"/>
  <c r="L4" i="11"/>
  <c r="L7" i="11"/>
  <c r="L6" i="11"/>
  <c r="L9" i="11"/>
  <c r="L8" i="11"/>
  <c r="L11" i="11"/>
  <c r="L10" i="11"/>
  <c r="L13" i="11"/>
  <c r="L12" i="11"/>
  <c r="L15" i="11"/>
  <c r="L14" i="11"/>
  <c r="L17" i="11"/>
  <c r="L16" i="11"/>
  <c r="L19" i="11"/>
  <c r="L18" i="11"/>
  <c r="L21" i="11"/>
  <c r="L20" i="11"/>
  <c r="L23" i="11"/>
  <c r="L22" i="11"/>
  <c r="L25" i="11"/>
  <c r="L24" i="11"/>
  <c r="L27" i="11"/>
  <c r="L26" i="11"/>
  <c r="L29" i="11"/>
  <c r="L28" i="11"/>
  <c r="L31" i="11"/>
  <c r="L30" i="11"/>
  <c r="L33" i="11"/>
  <c r="L32" i="11"/>
  <c r="L35" i="11"/>
  <c r="L34" i="11"/>
  <c r="M34" i="11" s="1"/>
  <c r="L37" i="11"/>
  <c r="L36" i="11"/>
  <c r="L39" i="11"/>
  <c r="L38" i="11"/>
  <c r="L41" i="11"/>
  <c r="L40" i="11"/>
  <c r="L43" i="11"/>
  <c r="M43" i="11" s="1"/>
  <c r="L42" i="11"/>
  <c r="M42" i="11" s="1"/>
  <c r="L45" i="11"/>
  <c r="L44" i="11"/>
  <c r="L47" i="11"/>
  <c r="L46" i="11"/>
  <c r="L49" i="11"/>
  <c r="L48" i="11"/>
  <c r="L51" i="11"/>
  <c r="L50" i="11"/>
  <c r="L53" i="11"/>
  <c r="L52" i="11"/>
  <c r="L55" i="11"/>
  <c r="M55" i="11" s="1"/>
  <c r="L54" i="11"/>
  <c r="M54" i="11" s="1"/>
  <c r="L57" i="11"/>
  <c r="L56" i="11"/>
  <c r="L59" i="11"/>
  <c r="L58" i="11"/>
  <c r="L61" i="11"/>
  <c r="L60" i="11"/>
  <c r="L63" i="11"/>
  <c r="L62" i="11"/>
  <c r="L65" i="11"/>
  <c r="M65" i="11" s="1"/>
  <c r="L64" i="11"/>
  <c r="L67" i="11"/>
  <c r="M67" i="11" s="1"/>
  <c r="L66" i="11"/>
  <c r="M66" i="11" s="1"/>
  <c r="L69" i="11"/>
  <c r="L68" i="11"/>
  <c r="L71" i="11"/>
  <c r="L70" i="11"/>
  <c r="L73" i="11"/>
  <c r="L72" i="11"/>
  <c r="L75" i="11"/>
  <c r="L74" i="11"/>
  <c r="L77" i="11"/>
  <c r="M77" i="11" s="1"/>
  <c r="L76" i="11"/>
  <c r="L79" i="11"/>
  <c r="M79" i="11" s="1"/>
  <c r="L78" i="11"/>
  <c r="L81" i="11"/>
  <c r="L80" i="11"/>
  <c r="L83" i="11"/>
  <c r="L82" i="11"/>
  <c r="L85" i="11"/>
  <c r="L84" i="11"/>
  <c r="L87" i="11"/>
  <c r="L86" i="11"/>
  <c r="L89" i="11"/>
  <c r="L88" i="11"/>
  <c r="L91" i="11"/>
  <c r="M91" i="11" s="1"/>
  <c r="L90" i="11"/>
  <c r="L93" i="11"/>
  <c r="L92" i="11"/>
  <c r="L95" i="11"/>
  <c r="L94" i="11"/>
  <c r="L97" i="11"/>
  <c r="L96" i="11"/>
  <c r="L99" i="11"/>
  <c r="L98" i="11"/>
  <c r="L101" i="11"/>
  <c r="L100" i="11"/>
  <c r="L103" i="11"/>
  <c r="M103" i="11" s="1"/>
  <c r="L102" i="11"/>
  <c r="M102" i="11" s="1"/>
  <c r="L105" i="11"/>
  <c r="L104" i="11"/>
  <c r="L107" i="11"/>
  <c r="L106" i="11"/>
  <c r="L109" i="11"/>
  <c r="L108" i="11"/>
  <c r="L111" i="11"/>
  <c r="L110" i="11"/>
  <c r="L113" i="11"/>
  <c r="M113" i="11" s="1"/>
  <c r="L112" i="11"/>
  <c r="L115" i="11"/>
  <c r="M115" i="11" s="1"/>
  <c r="L114" i="11"/>
  <c r="M114" i="11" s="1"/>
  <c r="L117" i="11"/>
  <c r="L116" i="11"/>
  <c r="L119" i="11"/>
  <c r="L118" i="11"/>
  <c r="L121" i="11"/>
  <c r="L120" i="11"/>
  <c r="L123" i="11"/>
  <c r="L122" i="11"/>
  <c r="L125" i="11"/>
  <c r="L124" i="11"/>
  <c r="L127" i="11"/>
  <c r="M127" i="11" s="1"/>
  <c r="L126" i="11"/>
  <c r="L129" i="11"/>
  <c r="L128" i="11"/>
  <c r="L131" i="11"/>
  <c r="L130" i="11"/>
  <c r="L133" i="11"/>
  <c r="L132" i="11"/>
  <c r="L135" i="11"/>
  <c r="L134" i="11"/>
  <c r="L137" i="11"/>
  <c r="M137" i="11" s="1"/>
  <c r="L136" i="11"/>
  <c r="L139" i="11"/>
  <c r="M139" i="11" s="1"/>
  <c r="L138" i="11"/>
  <c r="L141" i="11"/>
  <c r="L140" i="11"/>
  <c r="L143" i="11"/>
  <c r="L142" i="11"/>
  <c r="L145" i="11"/>
  <c r="L144" i="11"/>
  <c r="L147" i="11"/>
  <c r="L146" i="11"/>
  <c r="L149" i="11"/>
  <c r="L148" i="11"/>
  <c r="L151" i="11"/>
  <c r="M151" i="11" s="1"/>
  <c r="L150" i="11"/>
  <c r="L153" i="11"/>
  <c r="L152" i="11"/>
  <c r="L155" i="11"/>
  <c r="L154" i="11"/>
  <c r="L157" i="11"/>
  <c r="L156" i="11"/>
  <c r="L159" i="11"/>
  <c r="L158" i="11"/>
  <c r="L161" i="11"/>
  <c r="M161" i="11" s="1"/>
  <c r="L160" i="11"/>
  <c r="L163" i="11"/>
  <c r="M163" i="11" s="1"/>
  <c r="L162" i="11"/>
  <c r="L165" i="11"/>
  <c r="L164" i="11"/>
  <c r="L167" i="11"/>
  <c r="L166" i="11"/>
  <c r="L169" i="11"/>
  <c r="L168" i="11"/>
  <c r="L171" i="11"/>
  <c r="L170" i="11"/>
  <c r="L173" i="11"/>
  <c r="M173" i="11" s="1"/>
  <c r="L172" i="11"/>
  <c r="L175" i="11"/>
  <c r="M175" i="11" s="1"/>
  <c r="L174" i="11"/>
  <c r="M174" i="11" s="1"/>
  <c r="L177" i="11"/>
  <c r="L176" i="11"/>
  <c r="L179" i="11"/>
  <c r="L178" i="11"/>
  <c r="L181" i="11"/>
  <c r="L180" i="11"/>
  <c r="L183" i="11"/>
  <c r="L182" i="11"/>
  <c r="L185" i="11"/>
  <c r="M185" i="11" s="1"/>
  <c r="L184" i="11"/>
  <c r="L187" i="11"/>
  <c r="M187" i="11" s="1"/>
  <c r="L186" i="11"/>
  <c r="L189" i="11"/>
  <c r="L188" i="11"/>
  <c r="L191" i="11"/>
  <c r="L190" i="11"/>
  <c r="L193" i="11"/>
  <c r="L192" i="11"/>
  <c r="L195" i="11"/>
  <c r="L194" i="11"/>
  <c r="L197" i="11"/>
  <c r="L196" i="11"/>
  <c r="L199" i="11"/>
  <c r="M199" i="11" s="1"/>
  <c r="L198" i="11"/>
  <c r="M198" i="11" s="1"/>
  <c r="L201" i="11"/>
  <c r="L200" i="11"/>
  <c r="L203" i="11"/>
  <c r="L202" i="11"/>
  <c r="L205" i="11"/>
  <c r="L204" i="11"/>
  <c r="L207" i="11"/>
  <c r="L206" i="11"/>
  <c r="L209" i="11"/>
  <c r="L208" i="11"/>
  <c r="L211" i="11"/>
  <c r="M211" i="11" s="1"/>
  <c r="L210" i="11"/>
  <c r="M210" i="11" s="1"/>
  <c r="L213" i="11"/>
  <c r="L212" i="11"/>
  <c r="L215" i="11"/>
  <c r="L214" i="11"/>
  <c r="L217" i="11"/>
  <c r="L216" i="11"/>
  <c r="L219" i="11"/>
  <c r="L218" i="11"/>
  <c r="L221" i="11"/>
  <c r="M221" i="11" s="1"/>
  <c r="L220" i="11"/>
  <c r="L223" i="11"/>
  <c r="M223" i="11" s="1"/>
  <c r="L222" i="11"/>
  <c r="M222" i="11" s="1"/>
  <c r="L225" i="11"/>
  <c r="L224" i="11"/>
  <c r="L227" i="11"/>
  <c r="L226" i="11"/>
  <c r="L229" i="11"/>
  <c r="L228" i="11"/>
  <c r="L231" i="11"/>
  <c r="L230" i="11"/>
  <c r="L233" i="11"/>
  <c r="M233" i="11" s="1"/>
  <c r="L232" i="11"/>
  <c r="L235" i="11"/>
  <c r="M235" i="11" s="1"/>
  <c r="L234" i="11"/>
  <c r="L237" i="11"/>
  <c r="L236" i="11"/>
  <c r="L239" i="11"/>
  <c r="L238" i="11"/>
  <c r="L241" i="11"/>
  <c r="L240" i="11"/>
  <c r="L243" i="11"/>
  <c r="L242" i="11"/>
  <c r="L245" i="11"/>
  <c r="M245" i="11" s="1"/>
  <c r="L244" i="11"/>
  <c r="L247" i="11"/>
  <c r="M247" i="11" s="1"/>
  <c r="L246" i="11"/>
  <c r="L249" i="11"/>
  <c r="L248" i="11"/>
  <c r="L251" i="11"/>
  <c r="L250" i="11"/>
  <c r="L253" i="11"/>
  <c r="L252" i="11"/>
  <c r="L255" i="11"/>
  <c r="L254" i="11"/>
  <c r="L257" i="11"/>
  <c r="L256" i="11"/>
  <c r="L259" i="11"/>
  <c r="M259" i="11" s="1"/>
  <c r="L258" i="11"/>
  <c r="M258" i="11" s="1"/>
  <c r="L261" i="11"/>
  <c r="L260" i="11"/>
  <c r="L263" i="11"/>
  <c r="L262" i="11"/>
  <c r="L265" i="11"/>
  <c r="L264" i="11"/>
  <c r="L267" i="11"/>
  <c r="L266" i="11"/>
  <c r="L269" i="11"/>
  <c r="M269" i="11" s="1"/>
  <c r="L268" i="11"/>
  <c r="L271" i="11"/>
  <c r="M271" i="11" s="1"/>
  <c r="L270" i="11"/>
  <c r="M270" i="11" s="1"/>
  <c r="L273" i="11"/>
  <c r="L272" i="11"/>
  <c r="L275" i="11"/>
  <c r="L274" i="11"/>
  <c r="L277" i="11"/>
  <c r="L276" i="11"/>
  <c r="L279" i="11"/>
  <c r="L278" i="11"/>
  <c r="L281" i="11"/>
  <c r="M281" i="11" s="1"/>
  <c r="L280" i="11"/>
  <c r="L283" i="11"/>
  <c r="M283" i="11" s="1"/>
  <c r="L282" i="11"/>
  <c r="M282" i="11" s="1"/>
  <c r="L285" i="11"/>
  <c r="L284" i="11"/>
  <c r="L287" i="11"/>
  <c r="L286" i="11"/>
  <c r="L289" i="11"/>
  <c r="L288" i="11"/>
  <c r="L291" i="11"/>
  <c r="L290" i="11"/>
  <c r="L293" i="11"/>
  <c r="M293" i="11" s="1"/>
  <c r="L292" i="11"/>
  <c r="L295" i="11"/>
  <c r="M295" i="11" s="1"/>
  <c r="L294" i="11"/>
  <c r="L297" i="11"/>
  <c r="L296" i="11"/>
  <c r="L299" i="11"/>
  <c r="L298" i="11"/>
  <c r="L301" i="11"/>
  <c r="L300" i="11"/>
  <c r="L303" i="11"/>
  <c r="L302" i="11"/>
  <c r="L305" i="11"/>
  <c r="L304" i="11"/>
  <c r="L307" i="11"/>
  <c r="M307" i="11" s="1"/>
  <c r="L306" i="11"/>
  <c r="L309" i="11"/>
  <c r="L308" i="11"/>
  <c r="L311" i="11"/>
  <c r="L310" i="11"/>
  <c r="L313" i="11"/>
  <c r="L312" i="11"/>
  <c r="L315" i="11"/>
  <c r="L314" i="11"/>
  <c r="L317" i="11"/>
  <c r="L316" i="11"/>
  <c r="L319" i="11"/>
  <c r="M319" i="11" s="1"/>
  <c r="L318" i="11"/>
  <c r="M318" i="11" s="1"/>
  <c r="L321" i="11"/>
  <c r="L320" i="11"/>
  <c r="L323" i="11"/>
  <c r="L322" i="11"/>
  <c r="L325" i="11"/>
  <c r="L324" i="11"/>
  <c r="L327" i="11"/>
  <c r="L326" i="11"/>
  <c r="L329" i="11"/>
  <c r="M329" i="11" s="1"/>
  <c r="L328" i="11"/>
  <c r="L331" i="11"/>
  <c r="M331" i="11" s="1"/>
  <c r="L330" i="11"/>
  <c r="M330" i="11" s="1"/>
  <c r="L333" i="11"/>
  <c r="L332" i="11"/>
  <c r="L335" i="11"/>
  <c r="L334" i="11"/>
  <c r="L337" i="11"/>
  <c r="M337" i="11" s="1"/>
  <c r="L336" i="11"/>
  <c r="L339" i="11"/>
  <c r="L338" i="11"/>
  <c r="L341" i="11"/>
  <c r="L340" i="11"/>
  <c r="L343" i="11"/>
  <c r="M343" i="11" s="1"/>
  <c r="L342" i="11"/>
  <c r="M342" i="11" s="1"/>
  <c r="L345" i="11"/>
  <c r="L344" i="11"/>
  <c r="L347" i="11"/>
  <c r="L346" i="11"/>
  <c r="L349" i="11"/>
  <c r="L348" i="11"/>
  <c r="L351" i="11"/>
  <c r="L350" i="11"/>
  <c r="L353" i="11"/>
  <c r="M353" i="11" s="1"/>
  <c r="L352" i="11"/>
  <c r="L355" i="11"/>
  <c r="L354" i="11"/>
  <c r="M354" i="11" s="1"/>
  <c r="L357" i="11"/>
  <c r="L356" i="11"/>
  <c r="L359" i="11"/>
  <c r="L358" i="11"/>
  <c r="L361" i="11"/>
  <c r="L360" i="11"/>
  <c r="M360" i="11" s="1"/>
  <c r="L363" i="11"/>
  <c r="M363" i="11" s="1"/>
  <c r="L362" i="11"/>
  <c r="L365" i="11"/>
  <c r="L364" i="11"/>
  <c r="L367" i="11"/>
  <c r="L366" i="11"/>
  <c r="L369" i="11"/>
  <c r="L368" i="11"/>
  <c r="L371" i="11"/>
  <c r="L370" i="11"/>
  <c r="L373" i="11"/>
  <c r="L372" i="11"/>
  <c r="L375" i="11"/>
  <c r="M375" i="11" s="1"/>
  <c r="L374" i="11"/>
  <c r="L377" i="11"/>
  <c r="L376" i="11"/>
  <c r="L379" i="11"/>
  <c r="L378" i="11"/>
  <c r="L381" i="11"/>
  <c r="M381" i="11" s="1"/>
  <c r="L380" i="11"/>
  <c r="L383" i="11"/>
  <c r="L382" i="11"/>
  <c r="L385" i="11"/>
  <c r="L384" i="11"/>
  <c r="L387" i="11"/>
  <c r="L386" i="11"/>
  <c r="L389" i="11"/>
  <c r="L388" i="11"/>
  <c r="L391" i="11"/>
  <c r="L390" i="11"/>
  <c r="L393" i="11"/>
  <c r="M393" i="11" s="1"/>
  <c r="L392" i="11"/>
  <c r="L395" i="11"/>
  <c r="L394" i="11"/>
  <c r="L397" i="11"/>
  <c r="L396" i="11"/>
  <c r="L399" i="11"/>
  <c r="L398" i="11"/>
  <c r="L401" i="11"/>
  <c r="L400" i="11"/>
  <c r="L403" i="11"/>
  <c r="L402" i="11"/>
  <c r="L405" i="11"/>
  <c r="M405" i="11" s="1"/>
  <c r="L404" i="11"/>
  <c r="L407" i="11"/>
  <c r="L406" i="11"/>
  <c r="L409" i="11"/>
  <c r="L408" i="11"/>
  <c r="L411" i="11"/>
  <c r="M411" i="11" s="1"/>
  <c r="L410" i="11"/>
  <c r="L413" i="11"/>
  <c r="L412" i="11"/>
  <c r="L415" i="11"/>
  <c r="L414" i="11"/>
  <c r="L417" i="11"/>
  <c r="M417" i="11" s="1"/>
  <c r="L416" i="11"/>
  <c r="L419" i="11"/>
  <c r="L418" i="11"/>
  <c r="L421" i="11"/>
  <c r="L420" i="11"/>
  <c r="L423" i="11"/>
  <c r="L422" i="11"/>
  <c r="L425" i="11"/>
  <c r="L424" i="11"/>
  <c r="L427" i="11"/>
  <c r="L426" i="11"/>
  <c r="L429" i="11"/>
  <c r="L428" i="11"/>
  <c r="L431" i="11"/>
  <c r="L430" i="11"/>
  <c r="L433" i="11"/>
  <c r="L432" i="11"/>
  <c r="L435" i="11"/>
  <c r="L434" i="11"/>
  <c r="L437" i="11"/>
  <c r="L436" i="11"/>
  <c r="L439" i="11"/>
  <c r="L438" i="11"/>
  <c r="L441" i="11"/>
  <c r="M441" i="11" s="1"/>
  <c r="L440" i="11"/>
  <c r="L443" i="11"/>
  <c r="L442" i="11"/>
  <c r="L445" i="11"/>
  <c r="L444" i="11"/>
  <c r="L447" i="11"/>
  <c r="M447" i="11" s="1"/>
  <c r="L446" i="11"/>
  <c r="L449" i="11"/>
  <c r="L448" i="11"/>
  <c r="L451" i="11"/>
  <c r="L450" i="11"/>
  <c r="L453" i="11"/>
  <c r="M453" i="11" s="1"/>
  <c r="L452" i="11"/>
  <c r="L455" i="11"/>
  <c r="L454" i="11"/>
  <c r="L457" i="11"/>
  <c r="L456" i="11"/>
  <c r="L459" i="11"/>
  <c r="L458" i="11"/>
  <c r="L461" i="11"/>
  <c r="L460" i="11"/>
  <c r="L463" i="11"/>
  <c r="L462" i="11"/>
  <c r="L465" i="11"/>
  <c r="L464" i="11"/>
  <c r="L467" i="11"/>
  <c r="L466" i="11"/>
  <c r="L469" i="11"/>
  <c r="L468" i="11"/>
  <c r="L471" i="11"/>
  <c r="L470" i="11"/>
  <c r="L473" i="11"/>
  <c r="L472" i="11"/>
  <c r="L475" i="11"/>
  <c r="L474" i="11"/>
  <c r="L477" i="11"/>
  <c r="M477" i="11" s="1"/>
  <c r="L476" i="11"/>
  <c r="L479" i="11"/>
  <c r="L478" i="11"/>
  <c r="L481" i="11"/>
  <c r="L480" i="11"/>
  <c r="L483" i="11"/>
  <c r="M483" i="11" s="1"/>
  <c r="L482" i="11"/>
  <c r="L485" i="11"/>
  <c r="L484" i="11"/>
  <c r="L487" i="11"/>
  <c r="L486" i="11"/>
  <c r="L489" i="11"/>
  <c r="M489" i="11" s="1"/>
  <c r="L488" i="11"/>
  <c r="L491" i="11"/>
  <c r="L490" i="11"/>
  <c r="L493" i="11"/>
  <c r="L492" i="11"/>
  <c r="L495" i="11"/>
  <c r="L494" i="11"/>
  <c r="L497" i="11"/>
  <c r="L496" i="11"/>
  <c r="L499" i="11"/>
  <c r="L498" i="11"/>
  <c r="L501" i="11"/>
  <c r="M501" i="11" s="1"/>
  <c r="L500" i="11"/>
  <c r="L503" i="11"/>
  <c r="L502" i="11"/>
  <c r="L505" i="11"/>
  <c r="L504" i="11"/>
  <c r="L507" i="11"/>
  <c r="M507" i="11" s="1"/>
  <c r="L506" i="11"/>
  <c r="L509" i="11"/>
  <c r="L508" i="11"/>
  <c r="L511" i="11"/>
  <c r="L510" i="11"/>
  <c r="L513" i="11"/>
  <c r="M513" i="11" s="1"/>
  <c r="L512" i="11"/>
  <c r="L515" i="11"/>
  <c r="L514" i="11"/>
  <c r="L517" i="11"/>
  <c r="L516" i="11"/>
  <c r="L519" i="11"/>
  <c r="M519" i="11" s="1"/>
  <c r="L518" i="11"/>
  <c r="L521" i="11"/>
  <c r="L520" i="11"/>
  <c r="L523" i="11"/>
  <c r="L522" i="11"/>
  <c r="L525" i="11"/>
  <c r="M525" i="11" s="1"/>
  <c r="L524" i="11"/>
  <c r="L527" i="11"/>
  <c r="L526" i="11"/>
  <c r="L529" i="11"/>
  <c r="M529" i="11" s="1"/>
  <c r="L528" i="11"/>
  <c r="L531" i="11"/>
  <c r="L530" i="11"/>
  <c r="L533" i="11"/>
  <c r="L532" i="11"/>
  <c r="L535" i="11"/>
  <c r="L534" i="11"/>
  <c r="L537" i="11"/>
  <c r="L536" i="11"/>
  <c r="L539" i="11"/>
  <c r="L538" i="11"/>
  <c r="L541" i="11"/>
  <c r="L540" i="11"/>
  <c r="L543" i="11"/>
  <c r="L542" i="11"/>
  <c r="L545" i="11"/>
  <c r="L544" i="11"/>
  <c r="L547" i="11"/>
  <c r="L546" i="11"/>
  <c r="L549" i="11"/>
  <c r="M549" i="11" s="1"/>
  <c r="L548" i="11"/>
  <c r="L551" i="11"/>
  <c r="L550" i="11"/>
  <c r="L553" i="11"/>
  <c r="M553" i="11" s="1"/>
  <c r="L552" i="11"/>
  <c r="L555" i="11"/>
  <c r="M555" i="11" s="1"/>
  <c r="L554" i="11"/>
  <c r="L557" i="11"/>
  <c r="L556" i="11"/>
  <c r="L559" i="11"/>
  <c r="L558" i="11"/>
  <c r="L561" i="11"/>
  <c r="M561" i="11" s="1"/>
  <c r="L560" i="11"/>
  <c r="L563" i="11"/>
  <c r="L562" i="11"/>
  <c r="L565" i="11"/>
  <c r="L564" i="11"/>
  <c r="L567" i="11"/>
  <c r="L566" i="11"/>
  <c r="L569" i="11"/>
  <c r="L568" i="11"/>
  <c r="L571" i="11"/>
  <c r="L570" i="11"/>
  <c r="L573" i="11"/>
  <c r="M573" i="11" s="1"/>
  <c r="L572" i="11"/>
  <c r="L575" i="11"/>
  <c r="L574" i="11"/>
  <c r="L577" i="11"/>
  <c r="L576" i="11"/>
  <c r="L579" i="11"/>
  <c r="M579" i="11" s="1"/>
  <c r="L578" i="11"/>
  <c r="L581" i="11"/>
  <c r="L580" i="11"/>
  <c r="L583" i="11"/>
  <c r="L582" i="11"/>
  <c r="L585" i="11"/>
  <c r="M585" i="11" s="1"/>
  <c r="L584" i="11"/>
  <c r="L587" i="11"/>
  <c r="L586" i="11"/>
  <c r="L589" i="11"/>
  <c r="M589" i="11" s="1"/>
  <c r="L588" i="11"/>
  <c r="L591" i="11"/>
  <c r="M591" i="11" s="1"/>
  <c r="L590" i="11"/>
  <c r="L593" i="11"/>
  <c r="L592" i="11"/>
  <c r="L595" i="11"/>
  <c r="L594" i="11"/>
  <c r="L597" i="11"/>
  <c r="M597" i="11" s="1"/>
  <c r="L596" i="11"/>
  <c r="L599" i="11"/>
  <c r="L598" i="11"/>
  <c r="L601" i="11"/>
  <c r="L600" i="11"/>
  <c r="L603" i="11"/>
  <c r="L602" i="11"/>
  <c r="L605" i="11"/>
  <c r="L604" i="11"/>
  <c r="L607" i="11"/>
  <c r="L606" i="11"/>
  <c r="L609" i="11"/>
  <c r="M609" i="11" s="1"/>
  <c r="L608" i="11"/>
  <c r="L611" i="11"/>
  <c r="L610" i="11"/>
  <c r="L613" i="11"/>
  <c r="M613" i="11" s="1"/>
  <c r="L612" i="11"/>
  <c r="L615" i="11"/>
  <c r="L614" i="11"/>
  <c r="L617" i="11"/>
  <c r="L616" i="11"/>
  <c r="L619" i="11"/>
  <c r="L618" i="11"/>
  <c r="L621" i="11"/>
  <c r="M621" i="11" s="1"/>
  <c r="L620" i="11"/>
  <c r="L623" i="11"/>
  <c r="L622" i="11"/>
  <c r="L625" i="11"/>
  <c r="L624" i="11"/>
  <c r="L627" i="11"/>
  <c r="M627" i="11" s="1"/>
  <c r="L626" i="11"/>
  <c r="L629" i="11"/>
  <c r="L628" i="11"/>
  <c r="L631" i="11"/>
  <c r="L630" i="11"/>
  <c r="L633" i="11"/>
  <c r="M633" i="11" s="1"/>
  <c r="L632" i="11"/>
  <c r="L635" i="11"/>
  <c r="L634" i="11"/>
  <c r="L637" i="11"/>
  <c r="L636" i="11"/>
  <c r="L639" i="11"/>
  <c r="L638" i="11"/>
  <c r="L641" i="11"/>
  <c r="L640" i="11"/>
  <c r="L643" i="11"/>
  <c r="L642" i="11"/>
  <c r="L645" i="11"/>
  <c r="M645" i="11" s="1"/>
  <c r="L644" i="11"/>
  <c r="L647" i="11"/>
  <c r="L646" i="11"/>
  <c r="L649" i="11"/>
  <c r="M649" i="11" s="1"/>
  <c r="L648" i="11"/>
  <c r="L651" i="11"/>
  <c r="M651" i="11" s="1"/>
  <c r="L650" i="11"/>
  <c r="L653" i="11"/>
  <c r="L652" i="11"/>
  <c r="L655" i="11"/>
  <c r="L654" i="11"/>
  <c r="L657" i="11"/>
  <c r="M657" i="11" s="1"/>
  <c r="L656" i="11"/>
  <c r="L659" i="11"/>
  <c r="L658" i="11"/>
  <c r="L661" i="11"/>
  <c r="L660" i="11"/>
  <c r="M3" i="11"/>
  <c r="M2" i="11"/>
  <c r="M5" i="11"/>
  <c r="M4" i="11"/>
  <c r="M7" i="11"/>
  <c r="M6" i="11"/>
  <c r="M9" i="11"/>
  <c r="M8" i="11"/>
  <c r="M11" i="11"/>
  <c r="M10" i="11"/>
  <c r="M13" i="11"/>
  <c r="M12" i="11"/>
  <c r="M15" i="11"/>
  <c r="M14" i="11"/>
  <c r="M17" i="11"/>
  <c r="M16" i="11"/>
  <c r="M19" i="11"/>
  <c r="M18" i="11"/>
  <c r="M21" i="11"/>
  <c r="M20" i="11"/>
  <c r="M23" i="11"/>
  <c r="M22" i="11"/>
  <c r="M25" i="11"/>
  <c r="M24" i="11"/>
  <c r="M27" i="11"/>
  <c r="M26" i="11"/>
  <c r="M29" i="11"/>
  <c r="M28" i="11"/>
  <c r="M31" i="11"/>
  <c r="M30" i="11"/>
  <c r="M33" i="11"/>
  <c r="M32" i="11"/>
  <c r="M35" i="11"/>
  <c r="M39" i="11"/>
  <c r="M38" i="11"/>
  <c r="M41" i="11"/>
  <c r="M40" i="11"/>
  <c r="M45" i="11"/>
  <c r="M44" i="11"/>
  <c r="M51" i="11"/>
  <c r="M50" i="11"/>
  <c r="M53" i="11"/>
  <c r="M52" i="11"/>
  <c r="M57" i="11"/>
  <c r="M56" i="11"/>
  <c r="M63" i="11"/>
  <c r="M62" i="11"/>
  <c r="M64" i="11"/>
  <c r="M69" i="11"/>
  <c r="M68" i="11"/>
  <c r="M71" i="11"/>
  <c r="M75" i="11"/>
  <c r="M74" i="11"/>
  <c r="M76" i="11"/>
  <c r="M81" i="11"/>
  <c r="M80" i="11"/>
  <c r="M87" i="11"/>
  <c r="M86" i="11"/>
  <c r="M89" i="11"/>
  <c r="M88" i="11"/>
  <c r="M93" i="11"/>
  <c r="M92" i="11"/>
  <c r="M99" i="11"/>
  <c r="M98" i="11"/>
  <c r="M101" i="11"/>
  <c r="M100" i="11"/>
  <c r="M105" i="11"/>
  <c r="M104" i="11"/>
  <c r="M107" i="11"/>
  <c r="M111" i="11"/>
  <c r="M110" i="11"/>
  <c r="M112" i="11"/>
  <c r="M117" i="11"/>
  <c r="M116" i="11"/>
  <c r="M123" i="11"/>
  <c r="M122" i="11"/>
  <c r="M125" i="11"/>
  <c r="M124" i="11"/>
  <c r="M129" i="11"/>
  <c r="M128" i="11"/>
  <c r="M135" i="11"/>
  <c r="M134" i="11"/>
  <c r="M136" i="11"/>
  <c r="M141" i="11"/>
  <c r="M140" i="11"/>
  <c r="M143" i="11"/>
  <c r="M147" i="11"/>
  <c r="M146" i="11"/>
  <c r="M149" i="11"/>
  <c r="M148" i="11"/>
  <c r="M153" i="11"/>
  <c r="M152" i="11"/>
  <c r="M159" i="11"/>
  <c r="M158" i="11"/>
  <c r="M160" i="11"/>
  <c r="M165" i="11"/>
  <c r="M164" i="11"/>
  <c r="M171" i="11"/>
  <c r="M170" i="11"/>
  <c r="M172" i="11"/>
  <c r="M177" i="11"/>
  <c r="M176" i="11"/>
  <c r="M179" i="11"/>
  <c r="M183" i="11"/>
  <c r="M182" i="11"/>
  <c r="M184" i="11"/>
  <c r="M189" i="11"/>
  <c r="M188" i="11"/>
  <c r="M195" i="11"/>
  <c r="M194" i="11"/>
  <c r="M197" i="11"/>
  <c r="M196" i="11"/>
  <c r="M201" i="11"/>
  <c r="M200" i="11"/>
  <c r="M207" i="11"/>
  <c r="M206" i="11"/>
  <c r="M209" i="11"/>
  <c r="M208" i="11"/>
  <c r="M213" i="11"/>
  <c r="M212" i="11"/>
  <c r="M215" i="11"/>
  <c r="M219" i="11"/>
  <c r="M218" i="11"/>
  <c r="M220" i="11"/>
  <c r="M225" i="11"/>
  <c r="M224" i="11"/>
  <c r="M231" i="11"/>
  <c r="M230" i="11"/>
  <c r="M232" i="11"/>
  <c r="M237" i="11"/>
  <c r="M236" i="11"/>
  <c r="M243" i="11"/>
  <c r="M242" i="11"/>
  <c r="M244" i="11"/>
  <c r="M249" i="11"/>
  <c r="M248" i="11"/>
  <c r="M251" i="11"/>
  <c r="M255" i="11"/>
  <c r="M254" i="11"/>
  <c r="M257" i="11"/>
  <c r="M256" i="11"/>
  <c r="M261" i="11"/>
  <c r="M260" i="11"/>
  <c r="M267" i="11"/>
  <c r="M266" i="11"/>
  <c r="M268" i="11"/>
  <c r="M273" i="11"/>
  <c r="M272" i="11"/>
  <c r="M279" i="11"/>
  <c r="M278" i="11"/>
  <c r="M280" i="11"/>
  <c r="M285" i="11"/>
  <c r="M284" i="11"/>
  <c r="M287" i="11"/>
  <c r="M291" i="11"/>
  <c r="M290" i="11"/>
  <c r="M292" i="11"/>
  <c r="M297" i="11"/>
  <c r="M296" i="11"/>
  <c r="M303" i="11"/>
  <c r="M302" i="11"/>
  <c r="M305" i="11"/>
  <c r="M304" i="11"/>
  <c r="M309" i="11"/>
  <c r="M308" i="11"/>
  <c r="M315" i="11"/>
  <c r="M314" i="11"/>
  <c r="M317" i="11"/>
  <c r="M316" i="11"/>
  <c r="M321" i="11"/>
  <c r="M320" i="11"/>
  <c r="M323" i="11"/>
  <c r="M327" i="11"/>
  <c r="M326" i="11"/>
  <c r="M328" i="11"/>
  <c r="M333" i="11"/>
  <c r="M332" i="11"/>
  <c r="M338" i="11"/>
  <c r="M345" i="11"/>
  <c r="M344" i="11"/>
  <c r="M351" i="11"/>
  <c r="M350" i="11"/>
  <c r="M356" i="11"/>
  <c r="M435" i="11"/>
  <c r="I3190" i="11"/>
  <c r="H3190" i="11"/>
  <c r="I2914" i="11"/>
  <c r="H2914" i="11"/>
  <c r="F2914" i="11"/>
  <c r="E2914" i="11"/>
  <c r="I2858" i="11"/>
  <c r="L2858" i="11" s="1"/>
  <c r="F2858" i="11"/>
  <c r="E2858" i="11"/>
  <c r="H2858" i="11"/>
  <c r="I2220" i="11"/>
  <c r="F2220" i="11"/>
  <c r="G2220" i="11" s="1"/>
  <c r="F3190" i="11"/>
  <c r="L3190" i="11" s="1"/>
  <c r="E3190" i="11"/>
  <c r="I3272" i="11"/>
  <c r="H3272" i="11"/>
  <c r="F3082" i="11"/>
  <c r="L3082" i="11" s="1"/>
  <c r="E3082" i="11"/>
  <c r="I3010" i="11"/>
  <c r="L3010" i="11" s="1"/>
  <c r="H3010" i="11"/>
  <c r="K3010" i="11" s="1"/>
  <c r="I2954" i="11"/>
  <c r="L2954" i="11" s="1"/>
  <c r="H2954" i="11"/>
  <c r="I2898" i="11"/>
  <c r="L2898" i="11" s="1"/>
  <c r="H2898" i="11"/>
  <c r="K2898" i="11" s="1"/>
  <c r="F3064" i="11"/>
  <c r="L3064" i="11" s="1"/>
  <c r="E3064" i="11"/>
  <c r="F3006" i="11"/>
  <c r="E3006" i="11"/>
  <c r="K3006" i="11" s="1"/>
  <c r="I2948" i="11"/>
  <c r="L2948" i="11" s="1"/>
  <c r="H2948" i="11"/>
  <c r="I3284" i="11"/>
  <c r="H3284" i="11"/>
  <c r="K3284" i="11" s="1"/>
  <c r="L3386" i="11"/>
  <c r="L3384" i="11"/>
  <c r="L3382" i="11"/>
  <c r="L3380" i="11"/>
  <c r="L3378" i="11"/>
  <c r="L3376" i="11"/>
  <c r="L3374" i="11"/>
  <c r="L3372" i="11"/>
  <c r="L3370" i="11"/>
  <c r="L3368" i="11"/>
  <c r="L3366" i="11"/>
  <c r="L3364" i="11"/>
  <c r="L3362" i="11"/>
  <c r="L3360" i="11"/>
  <c r="L3358" i="11"/>
  <c r="L3356" i="11"/>
  <c r="L3354" i="11"/>
  <c r="L3352" i="11"/>
  <c r="L3350" i="11"/>
  <c r="L3348" i="11"/>
  <c r="L3346" i="11"/>
  <c r="L3344" i="11"/>
  <c r="L3342" i="11"/>
  <c r="L3340" i="11"/>
  <c r="L3338" i="11"/>
  <c r="L3336" i="11"/>
  <c r="L3334" i="11"/>
  <c r="L3332" i="11"/>
  <c r="L3330" i="11"/>
  <c r="L3328" i="11"/>
  <c r="L3326" i="11"/>
  <c r="L3324" i="11"/>
  <c r="L3322" i="11"/>
  <c r="L3320" i="11"/>
  <c r="L3318" i="11"/>
  <c r="L3316" i="11"/>
  <c r="L3314" i="11"/>
  <c r="L3312" i="11"/>
  <c r="L3310" i="11"/>
  <c r="L3308" i="11"/>
  <c r="L3306" i="11"/>
  <c r="L3304" i="11"/>
  <c r="L3302" i="11"/>
  <c r="L3300" i="11"/>
  <c r="L3298" i="11"/>
  <c r="L3296" i="11"/>
  <c r="L3294" i="11"/>
  <c r="L3292" i="11"/>
  <c r="L3290" i="11"/>
  <c r="L3288" i="11"/>
  <c r="L3286" i="11"/>
  <c r="L3282" i="11"/>
  <c r="L3280" i="11"/>
  <c r="L3278" i="11"/>
  <c r="L3276" i="11"/>
  <c r="L3274" i="11"/>
  <c r="L3272" i="11"/>
  <c r="L3270" i="11"/>
  <c r="L3268" i="11"/>
  <c r="L3266" i="11"/>
  <c r="L3264" i="11"/>
  <c r="L3262" i="11"/>
  <c r="L3260" i="11"/>
  <c r="L3258" i="11"/>
  <c r="L3256" i="11"/>
  <c r="L3254" i="11"/>
  <c r="L3252" i="11"/>
  <c r="L3250" i="11"/>
  <c r="L3248" i="11"/>
  <c r="L3246" i="11"/>
  <c r="L3244" i="11"/>
  <c r="L3242" i="11"/>
  <c r="L3240" i="11"/>
  <c r="L3238" i="11"/>
  <c r="L3236" i="11"/>
  <c r="L3234" i="11"/>
  <c r="L3232" i="11"/>
  <c r="L3230" i="11"/>
  <c r="L3228" i="11"/>
  <c r="L3226" i="11"/>
  <c r="L3224" i="11"/>
  <c r="L3222" i="11"/>
  <c r="L3220" i="11"/>
  <c r="L3218" i="11"/>
  <c r="L3216" i="11"/>
  <c r="L3214" i="11"/>
  <c r="L3212" i="11"/>
  <c r="L3210" i="11"/>
  <c r="L3208" i="11"/>
  <c r="L3206" i="11"/>
  <c r="L3204" i="11"/>
  <c r="L3202" i="11"/>
  <c r="L3200" i="11"/>
  <c r="L3198" i="11"/>
  <c r="L3196" i="11"/>
  <c r="L3194" i="11"/>
  <c r="L3192" i="11"/>
  <c r="L3188" i="11"/>
  <c r="L3186" i="11"/>
  <c r="L3184" i="11"/>
  <c r="L3182" i="11"/>
  <c r="L3180" i="11"/>
  <c r="L3178" i="11"/>
  <c r="L3176" i="11"/>
  <c r="L3174" i="11"/>
  <c r="L3172" i="11"/>
  <c r="L3170" i="11"/>
  <c r="L3168" i="11"/>
  <c r="L3166" i="11"/>
  <c r="L3164" i="11"/>
  <c r="L3162" i="11"/>
  <c r="L3160" i="11"/>
  <c r="L3158" i="11"/>
  <c r="L3156" i="11"/>
  <c r="L3154" i="11"/>
  <c r="L3152" i="11"/>
  <c r="L3150" i="11"/>
  <c r="L3148" i="11"/>
  <c r="L3146" i="11"/>
  <c r="L3144" i="11"/>
  <c r="L3142" i="11"/>
  <c r="L3140" i="11"/>
  <c r="L3138" i="11"/>
  <c r="L3136" i="11"/>
  <c r="L3134" i="11"/>
  <c r="L3132" i="11"/>
  <c r="L3130" i="11"/>
  <c r="L3128" i="11"/>
  <c r="L3126" i="11"/>
  <c r="L3124" i="11"/>
  <c r="L3122" i="11"/>
  <c r="L3120" i="11"/>
  <c r="L3118" i="11"/>
  <c r="L3116" i="11"/>
  <c r="L3114" i="11"/>
  <c r="L3112" i="11"/>
  <c r="L3110" i="11"/>
  <c r="L3108" i="11"/>
  <c r="L3106" i="11"/>
  <c r="L3104" i="11"/>
  <c r="L3102" i="11"/>
  <c r="L3100" i="11"/>
  <c r="L3098" i="11"/>
  <c r="L3096" i="11"/>
  <c r="L3094" i="11"/>
  <c r="L3092" i="11"/>
  <c r="L3090" i="11"/>
  <c r="L3088" i="11"/>
  <c r="L3086" i="11"/>
  <c r="L3084" i="11"/>
  <c r="L3080" i="11"/>
  <c r="L3078" i="11"/>
  <c r="L3076" i="11"/>
  <c r="L3074" i="11"/>
  <c r="L3072" i="11"/>
  <c r="L3070" i="11"/>
  <c r="L3068" i="11"/>
  <c r="L3066" i="11"/>
  <c r="L3062" i="11"/>
  <c r="L3060" i="11"/>
  <c r="L3058" i="11"/>
  <c r="L3056" i="11"/>
  <c r="L3054" i="11"/>
  <c r="L3052" i="11"/>
  <c r="L3050" i="11"/>
  <c r="L3048" i="11"/>
  <c r="L3046" i="11"/>
  <c r="L3044" i="11"/>
  <c r="L3042" i="11"/>
  <c r="L3040" i="11"/>
  <c r="L3038" i="11"/>
  <c r="L3036" i="11"/>
  <c r="L3034" i="11"/>
  <c r="L3032" i="11"/>
  <c r="L3030" i="11"/>
  <c r="L3028" i="11"/>
  <c r="L3026" i="11"/>
  <c r="L3024" i="11"/>
  <c r="L3022" i="11"/>
  <c r="L3020" i="11"/>
  <c r="L3018" i="11"/>
  <c r="L3016" i="11"/>
  <c r="L3014" i="11"/>
  <c r="L3012" i="11"/>
  <c r="L3008" i="11"/>
  <c r="L3004" i="11"/>
  <c r="L3002" i="11"/>
  <c r="L3000" i="11"/>
  <c r="L2998" i="11"/>
  <c r="L2996" i="11"/>
  <c r="L2994" i="11"/>
  <c r="L2992" i="11"/>
  <c r="L2990" i="11"/>
  <c r="L2988" i="11"/>
  <c r="L2986" i="11"/>
  <c r="L2984" i="11"/>
  <c r="L2982" i="11"/>
  <c r="L2980" i="11"/>
  <c r="L2978" i="11"/>
  <c r="L2976" i="11"/>
  <c r="L2974" i="11"/>
  <c r="L2972" i="11"/>
  <c r="L2970" i="11"/>
  <c r="L2968" i="11"/>
  <c r="L2966" i="11"/>
  <c r="L2964" i="11"/>
  <c r="L2962" i="11"/>
  <c r="L2960" i="11"/>
  <c r="L2958" i="11"/>
  <c r="L2956" i="11"/>
  <c r="L2952" i="11"/>
  <c r="L2950" i="11"/>
  <c r="L2946" i="11"/>
  <c r="L2944" i="11"/>
  <c r="L2942" i="11"/>
  <c r="L2940" i="11"/>
  <c r="L2938" i="11"/>
  <c r="L2936" i="11"/>
  <c r="L2934" i="11"/>
  <c r="L2932" i="11"/>
  <c r="L2930" i="11"/>
  <c r="L2928" i="11"/>
  <c r="L2926" i="11"/>
  <c r="L2924" i="11"/>
  <c r="L2922" i="11"/>
  <c r="L2920" i="11"/>
  <c r="L2918" i="11"/>
  <c r="L2916" i="11"/>
  <c r="L2912" i="11"/>
  <c r="L2910" i="11"/>
  <c r="L2908" i="11"/>
  <c r="L2906" i="11"/>
  <c r="L2904" i="11"/>
  <c r="L2902" i="11"/>
  <c r="L2900" i="11"/>
  <c r="L2896" i="11"/>
  <c r="L2894" i="11"/>
  <c r="L2892" i="11"/>
  <c r="L2890" i="11"/>
  <c r="L2888" i="11"/>
  <c r="L2886" i="11"/>
  <c r="L2884" i="11"/>
  <c r="L2882" i="11"/>
  <c r="L2880" i="11"/>
  <c r="L2878" i="11"/>
  <c r="L2876" i="11"/>
  <c r="L2874" i="11"/>
  <c r="L2872" i="11"/>
  <c r="L2870" i="11"/>
  <c r="L2868" i="11"/>
  <c r="L2866" i="11"/>
  <c r="L2864" i="11"/>
  <c r="L2862" i="11"/>
  <c r="L2860" i="11"/>
  <c r="L2856" i="11"/>
  <c r="L2854" i="11"/>
  <c r="L2852" i="11"/>
  <c r="L2850" i="11"/>
  <c r="L2848" i="11"/>
  <c r="L2846" i="11"/>
  <c r="L2844" i="11"/>
  <c r="L2842" i="11"/>
  <c r="L2840" i="11"/>
  <c r="L2838" i="11"/>
  <c r="L2836" i="11"/>
  <c r="L2834" i="11"/>
  <c r="L2832" i="11"/>
  <c r="L2830" i="11"/>
  <c r="L2828" i="11"/>
  <c r="L2826" i="11"/>
  <c r="L2824" i="11"/>
  <c r="L2822" i="11"/>
  <c r="L2820" i="11"/>
  <c r="L2818" i="11"/>
  <c r="L2816" i="11"/>
  <c r="L2814" i="11"/>
  <c r="L2812" i="11"/>
  <c r="L2810" i="11"/>
  <c r="L2808" i="11"/>
  <c r="L2806" i="11"/>
  <c r="L2804" i="11"/>
  <c r="L2802" i="11"/>
  <c r="L2800" i="11"/>
  <c r="L2798" i="11"/>
  <c r="L2796" i="11"/>
  <c r="L2794" i="11"/>
  <c r="L2792" i="11"/>
  <c r="L2790" i="11"/>
  <c r="L2788" i="11"/>
  <c r="L2786" i="11"/>
  <c r="L2784" i="11"/>
  <c r="L2782" i="11"/>
  <c r="L2780" i="11"/>
  <c r="L2778" i="11"/>
  <c r="L2776" i="11"/>
  <c r="L2774" i="11"/>
  <c r="L2772" i="11"/>
  <c r="L2770" i="11"/>
  <c r="L2768" i="11"/>
  <c r="L2766" i="11"/>
  <c r="L2764" i="11"/>
  <c r="L2762" i="11"/>
  <c r="L2760" i="11"/>
  <c r="L2758" i="11"/>
  <c r="L2756" i="11"/>
  <c r="L2754" i="11"/>
  <c r="L2752" i="11"/>
  <c r="L2750" i="11"/>
  <c r="L2748" i="11"/>
  <c r="L2746" i="11"/>
  <c r="L2744" i="11"/>
  <c r="L2742" i="11"/>
  <c r="L2740" i="11"/>
  <c r="L2738" i="11"/>
  <c r="L2736" i="11"/>
  <c r="L2734" i="11"/>
  <c r="L2732" i="11"/>
  <c r="L2730" i="11"/>
  <c r="L2728" i="11"/>
  <c r="L2726" i="11"/>
  <c r="L2724" i="11"/>
  <c r="L2722" i="11"/>
  <c r="L2720" i="11"/>
  <c r="L2718" i="11"/>
  <c r="L2716" i="11"/>
  <c r="L2714" i="11"/>
  <c r="L2712" i="11"/>
  <c r="L2710" i="11"/>
  <c r="L2708" i="11"/>
  <c r="L2706" i="11"/>
  <c r="L2704" i="11"/>
  <c r="L2702" i="11"/>
  <c r="L2700" i="11"/>
  <c r="L2698" i="11"/>
  <c r="L2696" i="11"/>
  <c r="L2694" i="11"/>
  <c r="L2692" i="11"/>
  <c r="L2690" i="11"/>
  <c r="L2688" i="11"/>
  <c r="L2686" i="11"/>
  <c r="L2684" i="11"/>
  <c r="L2682" i="11"/>
  <c r="L2680" i="11"/>
  <c r="L2678" i="11"/>
  <c r="L2676" i="11"/>
  <c r="L2674" i="11"/>
  <c r="L2672" i="11"/>
  <c r="L2670" i="11"/>
  <c r="L2668" i="11"/>
  <c r="L2666" i="11"/>
  <c r="L2664" i="11"/>
  <c r="L2662" i="11"/>
  <c r="L2660" i="11"/>
  <c r="L2658" i="11"/>
  <c r="L2656" i="11"/>
  <c r="L2654" i="11"/>
  <c r="L2652" i="11"/>
  <c r="L2650" i="11"/>
  <c r="L2648" i="11"/>
  <c r="L2646" i="11"/>
  <c r="L2644" i="11"/>
  <c r="L2642" i="11"/>
  <c r="L2640" i="11"/>
  <c r="L2638" i="11"/>
  <c r="L2636" i="11"/>
  <c r="L2634" i="11"/>
  <c r="L2632" i="11"/>
  <c r="L2630" i="11"/>
  <c r="L2628" i="11"/>
  <c r="L2626" i="11"/>
  <c r="L2624" i="11"/>
  <c r="L2622" i="11"/>
  <c r="L2620" i="11"/>
  <c r="L2618" i="11"/>
  <c r="L2616" i="11"/>
  <c r="L2614" i="11"/>
  <c r="L2612" i="11"/>
  <c r="L2610" i="11"/>
  <c r="L2608" i="11"/>
  <c r="L2606" i="11"/>
  <c r="L2604" i="11"/>
  <c r="L2602" i="11"/>
  <c r="L2600" i="11"/>
  <c r="L2598" i="11"/>
  <c r="L2596" i="11"/>
  <c r="L2594" i="11"/>
  <c r="L2592" i="11"/>
  <c r="L2590" i="11"/>
  <c r="L2588" i="11"/>
  <c r="L2586" i="11"/>
  <c r="L2584" i="11"/>
  <c r="L2582" i="11"/>
  <c r="L2580" i="11"/>
  <c r="L2578" i="11"/>
  <c r="L2576" i="11"/>
  <c r="L2574" i="11"/>
  <c r="L2572" i="11"/>
  <c r="L2570" i="11"/>
  <c r="L2568" i="11"/>
  <c r="L2566" i="11"/>
  <c r="L2564" i="11"/>
  <c r="L2562" i="11"/>
  <c r="L2560" i="11"/>
  <c r="L2558" i="11"/>
  <c r="L2556" i="11"/>
  <c r="L2554" i="11"/>
  <c r="L2552" i="11"/>
  <c r="L2550" i="11"/>
  <c r="L2548" i="11"/>
  <c r="L2546" i="11"/>
  <c r="L2544" i="11"/>
  <c r="L2542" i="11"/>
  <c r="L2540" i="11"/>
  <c r="L2538" i="11"/>
  <c r="L2536" i="11"/>
  <c r="L2534" i="11"/>
  <c r="L2532" i="11"/>
  <c r="L2530" i="11"/>
  <c r="L2528" i="11"/>
  <c r="L2526" i="11"/>
  <c r="L2524" i="11"/>
  <c r="L2522" i="11"/>
  <c r="L2520" i="11"/>
  <c r="L2518" i="11"/>
  <c r="L2516" i="11"/>
  <c r="L2514" i="11"/>
  <c r="L2512" i="11"/>
  <c r="L2510" i="11"/>
  <c r="L2508" i="11"/>
  <c r="L2506" i="11"/>
  <c r="L2504" i="11"/>
  <c r="L2502" i="11"/>
  <c r="L2500" i="11"/>
  <c r="L2498" i="11"/>
  <c r="L2496" i="11"/>
  <c r="L2494" i="11"/>
  <c r="L2492" i="11"/>
  <c r="L2490" i="11"/>
  <c r="L2488" i="11"/>
  <c r="L2486" i="11"/>
  <c r="L2484" i="11"/>
  <c r="L2482" i="11"/>
  <c r="L2480" i="11"/>
  <c r="L2478" i="11"/>
  <c r="L2476" i="11"/>
  <c r="L2474" i="11"/>
  <c r="L2472" i="11"/>
  <c r="L2470" i="11"/>
  <c r="L2468" i="11"/>
  <c r="L2466" i="11"/>
  <c r="L2464" i="11"/>
  <c r="L2462" i="11"/>
  <c r="L2460" i="11"/>
  <c r="L2458" i="11"/>
  <c r="L2456" i="11"/>
  <c r="L2454" i="11"/>
  <c r="L2452" i="11"/>
  <c r="L2450" i="11"/>
  <c r="L2448" i="11"/>
  <c r="L2446" i="11"/>
  <c r="L2444" i="11"/>
  <c r="L2442" i="11"/>
  <c r="L2440" i="11"/>
  <c r="L2438" i="11"/>
  <c r="L2436" i="11"/>
  <c r="L2434" i="11"/>
  <c r="L2432" i="11"/>
  <c r="L2430" i="11"/>
  <c r="L2428" i="11"/>
  <c r="L2426" i="11"/>
  <c r="L2424" i="11"/>
  <c r="L2422" i="11"/>
  <c r="L2420" i="11"/>
  <c r="L2418" i="11"/>
  <c r="L2416" i="11"/>
  <c r="L2414" i="11"/>
  <c r="L2412" i="11"/>
  <c r="L2410" i="11"/>
  <c r="L2408" i="11"/>
  <c r="L2406" i="11"/>
  <c r="L2404" i="11"/>
  <c r="L2402" i="11"/>
  <c r="L2400" i="11"/>
  <c r="L2398" i="11"/>
  <c r="L2396" i="11"/>
  <c r="L2394" i="11"/>
  <c r="L2392" i="11"/>
  <c r="L2390" i="11"/>
  <c r="L2388" i="11"/>
  <c r="L2386" i="11"/>
  <c r="L2384" i="11"/>
  <c r="L2382" i="11"/>
  <c r="L2380" i="11"/>
  <c r="L2378" i="11"/>
  <c r="L2376" i="11"/>
  <c r="L2374" i="11"/>
  <c r="L2372" i="11"/>
  <c r="L2370" i="11"/>
  <c r="L2368" i="11"/>
  <c r="L2366" i="11"/>
  <c r="L2364" i="11"/>
  <c r="L2362" i="11"/>
  <c r="L2360" i="11"/>
  <c r="L2358" i="11"/>
  <c r="L2356" i="11"/>
  <c r="L2354" i="11"/>
  <c r="L2352" i="11"/>
  <c r="L2350" i="11"/>
  <c r="L2348" i="11"/>
  <c r="L2346" i="11"/>
  <c r="L2344" i="11"/>
  <c r="L2342" i="11"/>
  <c r="L2340" i="11"/>
  <c r="L2338" i="11"/>
  <c r="L2336" i="11"/>
  <c r="L2334" i="11"/>
  <c r="L2332" i="11"/>
  <c r="L2330" i="11"/>
  <c r="L2328" i="11"/>
  <c r="L2326" i="11"/>
  <c r="L2324" i="11"/>
  <c r="L2322" i="11"/>
  <c r="L2320" i="11"/>
  <c r="L2318" i="11"/>
  <c r="L2316" i="11"/>
  <c r="L2314" i="11"/>
  <c r="L2312" i="11"/>
  <c r="L2310" i="11"/>
  <c r="L2308" i="11"/>
  <c r="L2306" i="11"/>
  <c r="L2304" i="11"/>
  <c r="L2302" i="11"/>
  <c r="L2300" i="11"/>
  <c r="L2298" i="11"/>
  <c r="L2296" i="11"/>
  <c r="L2294" i="11"/>
  <c r="L2292" i="11"/>
  <c r="L2290" i="11"/>
  <c r="L2288" i="11"/>
  <c r="L2286" i="11"/>
  <c r="L2284" i="11"/>
  <c r="L2282" i="11"/>
  <c r="L2280" i="11"/>
  <c r="L2278" i="11"/>
  <c r="L2276" i="11"/>
  <c r="L2274" i="11"/>
  <c r="L2272" i="11"/>
  <c r="L2270" i="11"/>
  <c r="L2268" i="11"/>
  <c r="L2266" i="11"/>
  <c r="L2264" i="11"/>
  <c r="L2262" i="11"/>
  <c r="L2260" i="11"/>
  <c r="L2258" i="11"/>
  <c r="L2256" i="11"/>
  <c r="L2254" i="11"/>
  <c r="L2252" i="11"/>
  <c r="L2250" i="11"/>
  <c r="L2248" i="11"/>
  <c r="L2246" i="11"/>
  <c r="L2244" i="11"/>
  <c r="L2242" i="11"/>
  <c r="L2240" i="11"/>
  <c r="L2238" i="11"/>
  <c r="L2236" i="11"/>
  <c r="L2234" i="11"/>
  <c r="L2232" i="11"/>
  <c r="L2230" i="11"/>
  <c r="L2228" i="11"/>
  <c r="L2226" i="11"/>
  <c r="L2224" i="11"/>
  <c r="L2222" i="11"/>
  <c r="L2218" i="11"/>
  <c r="L2216" i="11"/>
  <c r="L2214" i="11"/>
  <c r="L2212" i="11"/>
  <c r="L2210" i="11"/>
  <c r="L2208" i="11"/>
  <c r="L2206" i="11"/>
  <c r="L2204" i="11"/>
  <c r="L2202" i="11"/>
  <c r="L2200" i="11"/>
  <c r="L2198" i="11"/>
  <c r="L2196" i="11"/>
  <c r="L2194" i="11"/>
  <c r="L2192" i="11"/>
  <c r="L2190" i="11"/>
  <c r="L2188" i="11"/>
  <c r="L2186" i="11"/>
  <c r="L2184" i="11"/>
  <c r="L2182" i="11"/>
  <c r="L2180" i="11"/>
  <c r="L2178" i="11"/>
  <c r="L2176" i="11"/>
  <c r="L2174" i="11"/>
  <c r="L2172" i="11"/>
  <c r="L2170" i="11"/>
  <c r="L2168" i="11"/>
  <c r="L2166" i="11"/>
  <c r="L2164" i="11"/>
  <c r="L2162" i="11"/>
  <c r="L2160" i="11"/>
  <c r="L2158" i="11"/>
  <c r="L2156" i="11"/>
  <c r="L2154" i="11"/>
  <c r="L2152" i="11"/>
  <c r="L2150" i="11"/>
  <c r="L2148" i="11"/>
  <c r="L2146" i="11"/>
  <c r="L2144" i="11"/>
  <c r="L2142" i="11"/>
  <c r="L2140" i="11"/>
  <c r="L2138" i="11"/>
  <c r="L2136" i="11"/>
  <c r="L2134" i="11"/>
  <c r="L2132" i="11"/>
  <c r="L2130" i="11"/>
  <c r="L2128" i="11"/>
  <c r="L2126" i="11"/>
  <c r="L2124" i="11"/>
  <c r="L2122" i="11"/>
  <c r="L2120" i="11"/>
  <c r="L2118" i="11"/>
  <c r="L2116" i="11"/>
  <c r="L2114" i="11"/>
  <c r="L2112" i="11"/>
  <c r="L2110" i="11"/>
  <c r="L2108" i="11"/>
  <c r="L2106" i="11"/>
  <c r="L2104" i="11"/>
  <c r="L2102" i="11"/>
  <c r="L2100" i="11"/>
  <c r="L2098" i="11"/>
  <c r="L2096" i="11"/>
  <c r="L2094" i="11"/>
  <c r="L2092" i="11"/>
  <c r="L2090" i="11"/>
  <c r="L2088" i="11"/>
  <c r="L2086" i="11"/>
  <c r="L2084" i="11"/>
  <c r="L2082" i="11"/>
  <c r="L2080" i="11"/>
  <c r="L2078" i="11"/>
  <c r="L2076" i="11"/>
  <c r="L2074" i="11"/>
  <c r="L2072" i="11"/>
  <c r="L2070" i="11"/>
  <c r="L2068" i="11"/>
  <c r="L2066" i="11"/>
  <c r="L2064" i="11"/>
  <c r="L2062" i="11"/>
  <c r="L2060" i="11"/>
  <c r="L2058" i="11"/>
  <c r="L2056" i="11"/>
  <c r="L2054" i="11"/>
  <c r="L2052" i="11"/>
  <c r="L2050" i="11"/>
  <c r="L2048" i="11"/>
  <c r="L2046" i="11"/>
  <c r="L2044" i="11"/>
  <c r="L2042" i="11"/>
  <c r="L2040" i="11"/>
  <c r="L2038" i="11"/>
  <c r="L2036" i="11"/>
  <c r="L2034" i="11"/>
  <c r="L2032" i="11"/>
  <c r="L2030" i="11"/>
  <c r="L2028" i="11"/>
  <c r="L2026" i="11"/>
  <c r="L2024" i="11"/>
  <c r="L2022" i="11"/>
  <c r="L2020" i="11"/>
  <c r="L2018" i="11"/>
  <c r="L2016" i="11"/>
  <c r="L2014" i="11"/>
  <c r="L2012" i="11"/>
  <c r="L2010" i="11"/>
  <c r="L2008" i="11"/>
  <c r="L2006" i="11"/>
  <c r="L2004" i="11"/>
  <c r="L2002" i="11"/>
  <c r="L2000" i="11"/>
  <c r="L1998" i="11"/>
  <c r="L1996" i="11"/>
  <c r="L1994" i="11"/>
  <c r="L1992" i="11"/>
  <c r="L1990" i="11"/>
  <c r="L1988" i="11"/>
  <c r="L1986" i="11"/>
  <c r="L1984" i="11"/>
  <c r="L1982" i="11"/>
  <c r="L1980" i="11"/>
  <c r="L1978" i="11"/>
  <c r="L1976" i="11"/>
  <c r="L1974" i="11"/>
  <c r="L1972" i="11"/>
  <c r="L1970" i="11"/>
  <c r="L1968" i="11"/>
  <c r="L1966" i="11"/>
  <c r="L1964" i="11"/>
  <c r="L1962" i="11"/>
  <c r="L1960" i="11"/>
  <c r="L1958" i="11"/>
  <c r="L1956" i="11"/>
  <c r="L1954" i="11"/>
  <c r="L1952" i="11"/>
  <c r="L1950" i="11"/>
  <c r="L1948" i="11"/>
  <c r="L1946" i="11"/>
  <c r="L1944" i="11"/>
  <c r="L1942" i="11"/>
  <c r="L1940" i="11"/>
  <c r="L1938" i="11"/>
  <c r="L1936" i="11"/>
  <c r="L1934" i="11"/>
  <c r="L1932" i="11"/>
  <c r="L1930" i="11"/>
  <c r="L1928" i="11"/>
  <c r="L1926" i="11"/>
  <c r="L1924" i="11"/>
  <c r="L1922" i="11"/>
  <c r="L1920" i="11"/>
  <c r="L1918" i="11"/>
  <c r="L1916" i="11"/>
  <c r="L1914" i="11"/>
  <c r="L1912" i="11"/>
  <c r="L1910" i="11"/>
  <c r="L1908" i="11"/>
  <c r="L1906" i="11"/>
  <c r="L1904" i="11"/>
  <c r="L1902" i="11"/>
  <c r="L1900" i="11"/>
  <c r="L1898" i="11"/>
  <c r="L1896" i="11"/>
  <c r="L1894" i="11"/>
  <c r="L1892" i="11"/>
  <c r="L1890" i="11"/>
  <c r="L1888" i="11"/>
  <c r="L1886" i="11"/>
  <c r="L1884" i="11"/>
  <c r="L1882" i="11"/>
  <c r="L1880" i="11"/>
  <c r="L1878" i="11"/>
  <c r="L1876" i="11"/>
  <c r="L1874" i="11"/>
  <c r="L1872" i="11"/>
  <c r="L1870" i="11"/>
  <c r="L1868" i="11"/>
  <c r="L1866" i="11"/>
  <c r="L1864" i="11"/>
  <c r="L1862" i="11"/>
  <c r="L1860" i="11"/>
  <c r="L1858" i="11"/>
  <c r="L1856" i="11"/>
  <c r="L1854" i="11"/>
  <c r="L1852" i="11"/>
  <c r="L1850" i="11"/>
  <c r="L1848" i="11"/>
  <c r="L1846" i="11"/>
  <c r="L1844" i="11"/>
  <c r="L1842" i="11"/>
  <c r="L1840" i="11"/>
  <c r="L1838" i="11"/>
  <c r="L1836" i="11"/>
  <c r="L1834" i="11"/>
  <c r="L1832" i="11"/>
  <c r="L1830" i="11"/>
  <c r="L1828" i="11"/>
  <c r="L1826" i="11"/>
  <c r="L1824" i="11"/>
  <c r="L1822" i="11"/>
  <c r="L1820" i="11"/>
  <c r="L1818" i="11"/>
  <c r="L1816" i="11"/>
  <c r="L1814" i="11"/>
  <c r="L1812" i="11"/>
  <c r="L1810" i="11"/>
  <c r="L1808" i="11"/>
  <c r="L1806" i="11"/>
  <c r="L1804" i="11"/>
  <c r="L1802" i="11"/>
  <c r="L1800" i="11"/>
  <c r="L1798" i="11"/>
  <c r="L1796" i="11"/>
  <c r="L1794" i="11"/>
  <c r="L1792" i="11"/>
  <c r="L1790" i="11"/>
  <c r="L1788" i="11"/>
  <c r="L1786" i="11"/>
  <c r="L1784" i="11"/>
  <c r="L1782" i="11"/>
  <c r="L1780" i="11"/>
  <c r="L1778" i="11"/>
  <c r="L1776" i="11"/>
  <c r="L1774" i="11"/>
  <c r="L1772" i="11"/>
  <c r="L1770" i="11"/>
  <c r="L1768" i="11"/>
  <c r="L1766" i="11"/>
  <c r="L1764" i="11"/>
  <c r="L1762" i="11"/>
  <c r="L1760" i="11"/>
  <c r="L1758" i="11"/>
  <c r="L1756" i="11"/>
  <c r="L1754" i="11"/>
  <c r="L1752" i="11"/>
  <c r="L1750" i="11"/>
  <c r="L1748" i="11"/>
  <c r="L1746" i="11"/>
  <c r="L1744" i="11"/>
  <c r="L1742" i="11"/>
  <c r="L1740" i="11"/>
  <c r="L1738" i="11"/>
  <c r="L1736" i="11"/>
  <c r="L1734" i="11"/>
  <c r="L1732" i="11"/>
  <c r="L1730" i="11"/>
  <c r="L1728" i="11"/>
  <c r="L1726" i="11"/>
  <c r="L1724" i="11"/>
  <c r="L1722" i="11"/>
  <c r="L1720" i="11"/>
  <c r="L1718" i="11"/>
  <c r="L1716" i="11"/>
  <c r="L1714" i="11"/>
  <c r="L1712" i="11"/>
  <c r="L1710" i="11"/>
  <c r="L1708" i="11"/>
  <c r="L1706" i="11"/>
  <c r="L1704" i="11"/>
  <c r="L1702" i="11"/>
  <c r="L1700" i="11"/>
  <c r="L1698" i="11"/>
  <c r="L1696" i="11"/>
  <c r="L1694" i="11"/>
  <c r="L1692" i="11"/>
  <c r="L1690" i="11"/>
  <c r="L1688" i="11"/>
  <c r="L1686" i="11"/>
  <c r="L1684" i="11"/>
  <c r="L1682" i="11"/>
  <c r="L1680" i="11"/>
  <c r="L1678" i="11"/>
  <c r="L1676" i="11"/>
  <c r="L1674" i="11"/>
  <c r="L1672" i="11"/>
  <c r="L1670" i="11"/>
  <c r="L1668" i="11"/>
  <c r="L1666" i="11"/>
  <c r="L1664" i="11"/>
  <c r="L1662" i="11"/>
  <c r="L1660" i="11"/>
  <c r="L1658" i="11"/>
  <c r="L1656" i="11"/>
  <c r="L1654" i="11"/>
  <c r="L1652" i="11"/>
  <c r="L1650" i="11"/>
  <c r="L1648" i="11"/>
  <c r="L1646" i="11"/>
  <c r="L1644" i="11"/>
  <c r="L1642" i="11"/>
  <c r="L1640" i="11"/>
  <c r="L1638" i="11"/>
  <c r="L1636" i="11"/>
  <c r="L1634" i="11"/>
  <c r="L1632" i="11"/>
  <c r="L1630" i="11"/>
  <c r="L1628" i="11"/>
  <c r="L1626" i="11"/>
  <c r="L1624" i="11"/>
  <c r="L1622" i="11"/>
  <c r="L1620" i="11"/>
  <c r="L1618" i="11"/>
  <c r="L1616" i="11"/>
  <c r="L1614" i="11"/>
  <c r="L1612" i="11"/>
  <c r="L1610" i="11"/>
  <c r="L1608" i="11"/>
  <c r="L1606" i="11"/>
  <c r="L1604" i="11"/>
  <c r="L1602" i="11"/>
  <c r="L1600" i="11"/>
  <c r="L1598" i="11"/>
  <c r="L1596" i="11"/>
  <c r="L1594" i="11"/>
  <c r="L1592" i="11"/>
  <c r="L1590" i="11"/>
  <c r="L1588" i="11"/>
  <c r="L1586" i="11"/>
  <c r="L1584" i="11"/>
  <c r="L1582" i="11"/>
  <c r="L1580" i="11"/>
  <c r="L1578" i="11"/>
  <c r="L1576" i="11"/>
  <c r="L1574" i="11"/>
  <c r="L1572" i="11"/>
  <c r="L1570" i="11"/>
  <c r="L1568" i="11"/>
  <c r="L1566" i="11"/>
  <c r="L1564" i="11"/>
  <c r="L1562" i="11"/>
  <c r="L1560" i="11"/>
  <c r="L1558" i="11"/>
  <c r="L1556" i="11"/>
  <c r="L1554" i="11"/>
  <c r="L1552" i="11"/>
  <c r="L1550" i="11"/>
  <c r="L1548" i="11"/>
  <c r="L1546" i="11"/>
  <c r="L1544" i="11"/>
  <c r="L1542" i="11"/>
  <c r="L1540" i="11"/>
  <c r="L1538" i="11"/>
  <c r="L1536" i="11"/>
  <c r="L1534" i="11"/>
  <c r="L1532" i="11"/>
  <c r="L1530" i="11"/>
  <c r="L1528" i="11"/>
  <c r="L1526" i="11"/>
  <c r="L1524" i="11"/>
  <c r="L1522" i="11"/>
  <c r="L1520" i="11"/>
  <c r="L1518" i="11"/>
  <c r="L1516" i="11"/>
  <c r="L1514" i="11"/>
  <c r="L1512" i="11"/>
  <c r="L1510" i="11"/>
  <c r="L1508" i="11"/>
  <c r="L1506" i="11"/>
  <c r="L1504" i="11"/>
  <c r="L1502" i="11"/>
  <c r="L1500" i="11"/>
  <c r="L1498" i="11"/>
  <c r="L1496" i="11"/>
  <c r="L1494" i="11"/>
  <c r="L1492" i="11"/>
  <c r="L1490" i="11"/>
  <c r="L1488" i="11"/>
  <c r="L1486" i="11"/>
  <c r="L1484" i="11"/>
  <c r="L1482" i="11"/>
  <c r="L1480" i="11"/>
  <c r="L1478" i="11"/>
  <c r="L1476" i="11"/>
  <c r="L1474" i="11"/>
  <c r="L1472" i="11"/>
  <c r="L1470" i="11"/>
  <c r="L1468" i="11"/>
  <c r="L1466" i="11"/>
  <c r="L1464" i="11"/>
  <c r="L1462" i="11"/>
  <c r="L1460" i="11"/>
  <c r="L1458" i="11"/>
  <c r="L1456" i="11"/>
  <c r="L1454" i="11"/>
  <c r="L1452" i="11"/>
  <c r="L1450" i="11"/>
  <c r="L1448" i="11"/>
  <c r="L1446" i="11"/>
  <c r="L1444" i="11"/>
  <c r="L1442" i="11"/>
  <c r="L1440" i="11"/>
  <c r="L1438" i="11"/>
  <c r="L1436" i="11"/>
  <c r="L1434" i="11"/>
  <c r="L1432" i="11"/>
  <c r="L1430" i="11"/>
  <c r="L1428" i="11"/>
  <c r="L1426" i="11"/>
  <c r="L1424" i="11"/>
  <c r="L1422" i="11"/>
  <c r="L1420" i="11"/>
  <c r="L1418" i="11"/>
  <c r="L1416" i="11"/>
  <c r="L1414" i="11"/>
  <c r="L1412" i="11"/>
  <c r="L1410" i="11"/>
  <c r="L1408" i="11"/>
  <c r="L1406" i="11"/>
  <c r="L1404" i="11"/>
  <c r="L1402" i="11"/>
  <c r="L1400" i="11"/>
  <c r="L1398" i="11"/>
  <c r="L1396" i="11"/>
  <c r="L1394" i="11"/>
  <c r="L1392" i="11"/>
  <c r="L1390" i="11"/>
  <c r="L1388" i="11"/>
  <c r="L1386" i="11"/>
  <c r="L1384" i="11"/>
  <c r="L1382" i="11"/>
  <c r="L1380" i="11"/>
  <c r="L1378" i="11"/>
  <c r="L1376" i="11"/>
  <c r="L1374" i="11"/>
  <c r="L1372" i="11"/>
  <c r="L1370" i="11"/>
  <c r="L1368" i="11"/>
  <c r="L1366" i="11"/>
  <c r="L1364" i="11"/>
  <c r="L1362" i="11"/>
  <c r="L1360" i="11"/>
  <c r="L1358" i="11"/>
  <c r="L1356" i="11"/>
  <c r="L1354" i="11"/>
  <c r="L1352" i="11"/>
  <c r="L1350" i="11"/>
  <c r="L1348" i="11"/>
  <c r="L1346" i="11"/>
  <c r="L1344" i="11"/>
  <c r="L1342" i="11"/>
  <c r="L1340" i="11"/>
  <c r="L1338" i="11"/>
  <c r="L1336" i="11"/>
  <c r="L1334" i="11"/>
  <c r="L1332" i="11"/>
  <c r="L1330" i="11"/>
  <c r="L1328" i="11"/>
  <c r="L1326" i="11"/>
  <c r="L1324" i="11"/>
  <c r="L1322" i="11"/>
  <c r="L1320" i="11"/>
  <c r="L1318" i="11"/>
  <c r="L1316" i="11"/>
  <c r="L1314" i="11"/>
  <c r="L1312" i="11"/>
  <c r="L1310" i="11"/>
  <c r="L1308" i="11"/>
  <c r="L1306" i="11"/>
  <c r="L1304" i="11"/>
  <c r="L1302" i="11"/>
  <c r="L1300" i="11"/>
  <c r="L1298" i="11"/>
  <c r="L1296" i="11"/>
  <c r="L1294" i="11"/>
  <c r="L1292" i="11"/>
  <c r="L1290" i="11"/>
  <c r="L1288" i="11"/>
  <c r="L1286" i="11"/>
  <c r="L1284" i="11"/>
  <c r="L1282" i="11"/>
  <c r="L1280" i="11"/>
  <c r="L1278" i="11"/>
  <c r="L1276" i="11"/>
  <c r="L1274" i="11"/>
  <c r="L1272" i="11"/>
  <c r="L1270" i="11"/>
  <c r="L1268" i="11"/>
  <c r="L1266" i="11"/>
  <c r="L1264" i="11"/>
  <c r="L1262" i="11"/>
  <c r="L1260" i="11"/>
  <c r="L1258" i="11"/>
  <c r="L1256" i="11"/>
  <c r="L1254" i="11"/>
  <c r="L1252" i="11"/>
  <c r="L1250" i="11"/>
  <c r="L1248" i="11"/>
  <c r="L1246" i="11"/>
  <c r="L1244" i="11"/>
  <c r="L1242" i="11"/>
  <c r="L1240" i="11"/>
  <c r="L1238" i="11"/>
  <c r="L1236" i="11"/>
  <c r="L1234" i="11"/>
  <c r="L1232" i="11"/>
  <c r="L1230" i="11"/>
  <c r="L1228" i="11"/>
  <c r="L1226" i="11"/>
  <c r="L1224" i="11"/>
  <c r="L1222" i="11"/>
  <c r="L1220" i="11"/>
  <c r="L1218" i="11"/>
  <c r="L1216" i="11"/>
  <c r="L1214" i="11"/>
  <c r="L1212" i="11"/>
  <c r="L1210" i="11"/>
  <c r="L1208" i="11"/>
  <c r="L1206" i="11"/>
  <c r="L1204" i="11"/>
  <c r="L1202" i="11"/>
  <c r="L1200" i="11"/>
  <c r="L1198" i="11"/>
  <c r="L1196" i="11"/>
  <c r="L1194" i="11"/>
  <c r="L1192" i="11"/>
  <c r="L1190" i="11"/>
  <c r="L1188" i="11"/>
  <c r="L1186" i="11"/>
  <c r="L1184" i="11"/>
  <c r="L1182" i="11"/>
  <c r="L1180" i="11"/>
  <c r="L1178" i="11"/>
  <c r="L1176" i="11"/>
  <c r="L1174" i="11"/>
  <c r="L1172" i="11"/>
  <c r="L1170" i="11"/>
  <c r="L1168" i="11"/>
  <c r="L1166" i="11"/>
  <c r="L1164" i="11"/>
  <c r="L1162" i="11"/>
  <c r="L1160" i="11"/>
  <c r="L1158" i="11"/>
  <c r="L1156" i="11"/>
  <c r="L1154" i="11"/>
  <c r="L1152" i="11"/>
  <c r="L1150" i="11"/>
  <c r="L1148" i="11"/>
  <c r="L1146" i="11"/>
  <c r="L1144" i="11"/>
  <c r="L1142" i="11"/>
  <c r="L1140" i="11"/>
  <c r="L1138" i="11"/>
  <c r="L1136" i="11"/>
  <c r="L1134" i="11"/>
  <c r="L1132" i="11"/>
  <c r="L1130" i="11"/>
  <c r="L1128" i="11"/>
  <c r="L1126" i="11"/>
  <c r="L1124" i="11"/>
  <c r="L1122" i="11"/>
  <c r="L1120" i="11"/>
  <c r="L1118" i="11"/>
  <c r="L1116" i="11"/>
  <c r="L1114" i="11"/>
  <c r="L1112" i="11"/>
  <c r="L1110" i="11"/>
  <c r="L1108" i="11"/>
  <c r="L1106" i="11"/>
  <c r="L1104" i="11"/>
  <c r="L1102" i="11"/>
  <c r="L1100" i="11"/>
  <c r="L1098" i="11"/>
  <c r="L1096" i="11"/>
  <c r="L1094" i="11"/>
  <c r="L1092" i="11"/>
  <c r="L1090" i="11"/>
  <c r="L1088" i="11"/>
  <c r="L1086" i="11"/>
  <c r="L1084" i="11"/>
  <c r="L1082" i="11"/>
  <c r="L1080" i="11"/>
  <c r="L1078" i="11"/>
  <c r="L1076" i="11"/>
  <c r="L1074" i="11"/>
  <c r="L1072" i="11"/>
  <c r="L1070" i="11"/>
  <c r="L1068" i="11"/>
  <c r="L1066" i="11"/>
  <c r="L1064" i="11"/>
  <c r="L1062" i="11"/>
  <c r="L1060" i="11"/>
  <c r="L1058" i="11"/>
  <c r="L1056" i="11"/>
  <c r="L1054" i="11"/>
  <c r="L1052" i="11"/>
  <c r="L1050" i="11"/>
  <c r="L1048" i="11"/>
  <c r="L1046" i="11"/>
  <c r="L1044" i="11"/>
  <c r="L1042" i="11"/>
  <c r="L1040" i="11"/>
  <c r="L1038" i="11"/>
  <c r="L1036" i="11"/>
  <c r="L1034" i="11"/>
  <c r="L1032" i="11"/>
  <c r="L1030" i="11"/>
  <c r="L1028" i="11"/>
  <c r="L1026" i="11"/>
  <c r="L1024" i="11"/>
  <c r="L1022" i="11"/>
  <c r="L1020" i="11"/>
  <c r="L1018" i="11"/>
  <c r="L1016" i="11"/>
  <c r="L1014" i="11"/>
  <c r="L1012" i="11"/>
  <c r="L1010" i="11"/>
  <c r="L1008" i="11"/>
  <c r="L1006" i="11"/>
  <c r="L1004" i="11"/>
  <c r="L1002" i="11"/>
  <c r="L1000" i="11"/>
  <c r="L998" i="11"/>
  <c r="L996" i="11"/>
  <c r="L994" i="11"/>
  <c r="L992" i="11"/>
  <c r="L990" i="11"/>
  <c r="L988" i="11"/>
  <c r="L986" i="11"/>
  <c r="L984" i="11"/>
  <c r="L982" i="11"/>
  <c r="L980" i="11"/>
  <c r="L978" i="11"/>
  <c r="L976" i="11"/>
  <c r="L974" i="11"/>
  <c r="L972" i="11"/>
  <c r="L970" i="11"/>
  <c r="L968" i="11"/>
  <c r="L966" i="11"/>
  <c r="L964" i="11"/>
  <c r="L962" i="11"/>
  <c r="L960" i="11"/>
  <c r="L958" i="11"/>
  <c r="L956" i="11"/>
  <c r="L954" i="11"/>
  <c r="L952" i="11"/>
  <c r="L950" i="11"/>
  <c r="L948" i="11"/>
  <c r="L946" i="11"/>
  <c r="L944" i="11"/>
  <c r="L942" i="11"/>
  <c r="L940" i="11"/>
  <c r="L938" i="11"/>
  <c r="L936" i="11"/>
  <c r="L934" i="11"/>
  <c r="L932" i="11"/>
  <c r="L930" i="11"/>
  <c r="L928" i="11"/>
  <c r="L926" i="11"/>
  <c r="L924" i="11"/>
  <c r="L922" i="11"/>
  <c r="L920" i="11"/>
  <c r="L918" i="11"/>
  <c r="L916" i="11"/>
  <c r="L914" i="11"/>
  <c r="L912" i="11"/>
  <c r="L910" i="11"/>
  <c r="L908" i="11"/>
  <c r="L906" i="11"/>
  <c r="L904" i="11"/>
  <c r="L902" i="11"/>
  <c r="L900" i="11"/>
  <c r="L898" i="11"/>
  <c r="L896" i="11"/>
  <c r="L894" i="11"/>
  <c r="L892" i="11"/>
  <c r="L890" i="11"/>
  <c r="L888" i="11"/>
  <c r="L886" i="11"/>
  <c r="L884" i="11"/>
  <c r="L882" i="11"/>
  <c r="L880" i="11"/>
  <c r="L878" i="11"/>
  <c r="L876" i="11"/>
  <c r="L874" i="11"/>
  <c r="L872" i="11"/>
  <c r="L870" i="11"/>
  <c r="L868" i="11"/>
  <c r="L866" i="11"/>
  <c r="L864" i="11"/>
  <c r="L862" i="11"/>
  <c r="L860" i="11"/>
  <c r="L858" i="11"/>
  <c r="L856" i="11"/>
  <c r="L854" i="11"/>
  <c r="L852" i="11"/>
  <c r="L850" i="11"/>
  <c r="L848" i="11"/>
  <c r="L846" i="11"/>
  <c r="L844" i="11"/>
  <c r="L842" i="11"/>
  <c r="L840" i="11"/>
  <c r="L838" i="11"/>
  <c r="L836" i="11"/>
  <c r="L834" i="11"/>
  <c r="L832" i="11"/>
  <c r="L830" i="11"/>
  <c r="L828" i="11"/>
  <c r="L826" i="11"/>
  <c r="L824" i="11"/>
  <c r="L822" i="11"/>
  <c r="L820" i="11"/>
  <c r="L818" i="11"/>
  <c r="L816" i="11"/>
  <c r="L814" i="11"/>
  <c r="L812" i="11"/>
  <c r="L810" i="11"/>
  <c r="L808" i="11"/>
  <c r="L806" i="11"/>
  <c r="L804" i="11"/>
  <c r="L802" i="11"/>
  <c r="L800" i="11"/>
  <c r="L798" i="11"/>
  <c r="L796" i="11"/>
  <c r="L794" i="11"/>
  <c r="L792" i="11"/>
  <c r="L790" i="11"/>
  <c r="L788" i="11"/>
  <c r="L786" i="11"/>
  <c r="L784" i="11"/>
  <c r="L782" i="11"/>
  <c r="L780" i="11"/>
  <c r="L778" i="11"/>
  <c r="L776" i="11"/>
  <c r="L774" i="11"/>
  <c r="L772" i="11"/>
  <c r="L770" i="11"/>
  <c r="L768" i="11"/>
  <c r="L766" i="11"/>
  <c r="L764" i="11"/>
  <c r="L762" i="11"/>
  <c r="L760" i="11"/>
  <c r="L758" i="11"/>
  <c r="L756" i="11"/>
  <c r="L754" i="11"/>
  <c r="L752" i="11"/>
  <c r="L750" i="11"/>
  <c r="L748" i="11"/>
  <c r="L746" i="11"/>
  <c r="L744" i="11"/>
  <c r="L742" i="11"/>
  <c r="L740" i="11"/>
  <c r="L738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674" i="11"/>
  <c r="L672" i="11"/>
  <c r="L670" i="11"/>
  <c r="L668" i="11"/>
  <c r="L666" i="11"/>
  <c r="L664" i="11"/>
  <c r="L662" i="11"/>
  <c r="L3387" i="11"/>
  <c r="L3385" i="11"/>
  <c r="L3383" i="11"/>
  <c r="L3381" i="11"/>
  <c r="L3379" i="11"/>
  <c r="L3377" i="11"/>
  <c r="L3375" i="11"/>
  <c r="L3373" i="11"/>
  <c r="L3371" i="11"/>
  <c r="L3369" i="11"/>
  <c r="L3367" i="11"/>
  <c r="L3365" i="11"/>
  <c r="L3363" i="11"/>
  <c r="L3361" i="11"/>
  <c r="L3359" i="11"/>
  <c r="L3357" i="11"/>
  <c r="L3355" i="11"/>
  <c r="L3353" i="11"/>
  <c r="L3351" i="11"/>
  <c r="L3349" i="11"/>
  <c r="L3347" i="11"/>
  <c r="L3345" i="11"/>
  <c r="L3343" i="11"/>
  <c r="L3341" i="11"/>
  <c r="L3339" i="11"/>
  <c r="L3337" i="11"/>
  <c r="L3335" i="11"/>
  <c r="L3333" i="11"/>
  <c r="L3331" i="11"/>
  <c r="L3329" i="11"/>
  <c r="L3327" i="11"/>
  <c r="L3325" i="11"/>
  <c r="L3323" i="11"/>
  <c r="L3321" i="11"/>
  <c r="L3319" i="11"/>
  <c r="L3317" i="11"/>
  <c r="L3315" i="11"/>
  <c r="L3313" i="11"/>
  <c r="L3311" i="11"/>
  <c r="L3309" i="11"/>
  <c r="L3307" i="11"/>
  <c r="L3305" i="11"/>
  <c r="L3303" i="11"/>
  <c r="L3301" i="11"/>
  <c r="L3299" i="11"/>
  <c r="L3297" i="11"/>
  <c r="L3295" i="11"/>
  <c r="L3293" i="11"/>
  <c r="L3291" i="11"/>
  <c r="L3289" i="11"/>
  <c r="L3287" i="11"/>
  <c r="L3285" i="11"/>
  <c r="L3283" i="11"/>
  <c r="L3281" i="11"/>
  <c r="L3279" i="11"/>
  <c r="L3277" i="11"/>
  <c r="L3275" i="11"/>
  <c r="L3273" i="11"/>
  <c r="L3271" i="11"/>
  <c r="L3269" i="11"/>
  <c r="L3267" i="11"/>
  <c r="L3265" i="11"/>
  <c r="L3263" i="11"/>
  <c r="L3261" i="11"/>
  <c r="L3259" i="11"/>
  <c r="L3257" i="11"/>
  <c r="L3255" i="11"/>
  <c r="L3253" i="11"/>
  <c r="L3251" i="11"/>
  <c r="L3249" i="11"/>
  <c r="L3247" i="11"/>
  <c r="L3245" i="11"/>
  <c r="L3243" i="11"/>
  <c r="L3241" i="11"/>
  <c r="L3239" i="11"/>
  <c r="L3237" i="11"/>
  <c r="L3235" i="11"/>
  <c r="L3233" i="11"/>
  <c r="L3231" i="11"/>
  <c r="L3229" i="11"/>
  <c r="L3227" i="11"/>
  <c r="L3225" i="11"/>
  <c r="L3223" i="11"/>
  <c r="L3221" i="11"/>
  <c r="L3219" i="11"/>
  <c r="L3217" i="11"/>
  <c r="L3215" i="11"/>
  <c r="L3213" i="11"/>
  <c r="L3211" i="11"/>
  <c r="L3209" i="11"/>
  <c r="L3207" i="11"/>
  <c r="L3205" i="11"/>
  <c r="L3203" i="11"/>
  <c r="L3201" i="11"/>
  <c r="L3199" i="11"/>
  <c r="L3197" i="11"/>
  <c r="L3195" i="11"/>
  <c r="L3193" i="11"/>
  <c r="L3191" i="11"/>
  <c r="L3189" i="11"/>
  <c r="L3187" i="11"/>
  <c r="L3185" i="11"/>
  <c r="L3183" i="11"/>
  <c r="L3181" i="11"/>
  <c r="L3179" i="11"/>
  <c r="L3177" i="11"/>
  <c r="L3175" i="11"/>
  <c r="L3173" i="11"/>
  <c r="L3171" i="11"/>
  <c r="L3169" i="11"/>
  <c r="L3167" i="11"/>
  <c r="L3165" i="11"/>
  <c r="L3163" i="11"/>
  <c r="L3161" i="11"/>
  <c r="L3159" i="11"/>
  <c r="L3157" i="11"/>
  <c r="L3155" i="11"/>
  <c r="L3153" i="11"/>
  <c r="L3151" i="11"/>
  <c r="L3149" i="11"/>
  <c r="L3147" i="11"/>
  <c r="L3145" i="11"/>
  <c r="L3143" i="11"/>
  <c r="L3141" i="11"/>
  <c r="L3139" i="11"/>
  <c r="L3137" i="11"/>
  <c r="L3135" i="11"/>
  <c r="L3133" i="11"/>
  <c r="L3131" i="11"/>
  <c r="L3129" i="11"/>
  <c r="L3127" i="11"/>
  <c r="L3125" i="11"/>
  <c r="L3123" i="11"/>
  <c r="L3121" i="11"/>
  <c r="L3119" i="11"/>
  <c r="L3117" i="11"/>
  <c r="L3115" i="11"/>
  <c r="L3113" i="11"/>
  <c r="L3111" i="11"/>
  <c r="L3109" i="11"/>
  <c r="L3107" i="11"/>
  <c r="L3105" i="11"/>
  <c r="L3103" i="11"/>
  <c r="L3101" i="11"/>
  <c r="L3099" i="11"/>
  <c r="L3097" i="11"/>
  <c r="L3095" i="11"/>
  <c r="L3093" i="11"/>
  <c r="L3091" i="11"/>
  <c r="L3089" i="11"/>
  <c r="L3087" i="11"/>
  <c r="L3085" i="11"/>
  <c r="L3083" i="11"/>
  <c r="L3081" i="11"/>
  <c r="L3079" i="11"/>
  <c r="L3077" i="11"/>
  <c r="L3075" i="11"/>
  <c r="L3073" i="11"/>
  <c r="L3071" i="11"/>
  <c r="L3069" i="11"/>
  <c r="L3067" i="11"/>
  <c r="L3065" i="11"/>
  <c r="L3063" i="11"/>
  <c r="L3061" i="11"/>
  <c r="L3059" i="11"/>
  <c r="L3057" i="11"/>
  <c r="L3055" i="11"/>
  <c r="L3053" i="11"/>
  <c r="L3051" i="11"/>
  <c r="L3049" i="11"/>
  <c r="L3047" i="11"/>
  <c r="L3045" i="11"/>
  <c r="L3043" i="11"/>
  <c r="L3041" i="11"/>
  <c r="L3039" i="11"/>
  <c r="L3037" i="11"/>
  <c r="L3035" i="11"/>
  <c r="L3033" i="11"/>
  <c r="L3031" i="11"/>
  <c r="L3029" i="11"/>
  <c r="L3027" i="11"/>
  <c r="L3025" i="11"/>
  <c r="L3023" i="11"/>
  <c r="L3021" i="11"/>
  <c r="L3019" i="11"/>
  <c r="L3017" i="11"/>
  <c r="L3015" i="11"/>
  <c r="L3013" i="11"/>
  <c r="L3011" i="11"/>
  <c r="L3009" i="11"/>
  <c r="L3007" i="11"/>
  <c r="L3005" i="11"/>
  <c r="L3003" i="11"/>
  <c r="L3001" i="11"/>
  <c r="L2999" i="11"/>
  <c r="L2997" i="11"/>
  <c r="L2995" i="11"/>
  <c r="L2993" i="11"/>
  <c r="L2991" i="11"/>
  <c r="L2989" i="11"/>
  <c r="L2987" i="11"/>
  <c r="L2985" i="11"/>
  <c r="L2983" i="11"/>
  <c r="L2981" i="11"/>
  <c r="L2979" i="11"/>
  <c r="L2977" i="11"/>
  <c r="L2975" i="11"/>
  <c r="L2973" i="11"/>
  <c r="L2971" i="11"/>
  <c r="L2969" i="11"/>
  <c r="L2967" i="11"/>
  <c r="L2965" i="11"/>
  <c r="L2963" i="11"/>
  <c r="L2961" i="11"/>
  <c r="L2959" i="11"/>
  <c r="L2957" i="11"/>
  <c r="L2955" i="11"/>
  <c r="L2953" i="11"/>
  <c r="L2951" i="11"/>
  <c r="L2949" i="11"/>
  <c r="L2947" i="11"/>
  <c r="L2945" i="11"/>
  <c r="L2943" i="11"/>
  <c r="L2941" i="11"/>
  <c r="L2939" i="11"/>
  <c r="L2937" i="11"/>
  <c r="L2935" i="11"/>
  <c r="L2933" i="11"/>
  <c r="L2931" i="11"/>
  <c r="L2929" i="11"/>
  <c r="L2927" i="11"/>
  <c r="L2925" i="11"/>
  <c r="L2923" i="11"/>
  <c r="L2921" i="11"/>
  <c r="L2919" i="11"/>
  <c r="L2917" i="11"/>
  <c r="L2915" i="11"/>
  <c r="L2913" i="11"/>
  <c r="L2911" i="11"/>
  <c r="L2909" i="11"/>
  <c r="L2907" i="11"/>
  <c r="L2905" i="11"/>
  <c r="L2903" i="11"/>
  <c r="L2901" i="11"/>
  <c r="L2899" i="11"/>
  <c r="L2897" i="11"/>
  <c r="L2895" i="11"/>
  <c r="L2893" i="11"/>
  <c r="L2891" i="11"/>
  <c r="L2889" i="11"/>
  <c r="L2887" i="11"/>
  <c r="L2885" i="11"/>
  <c r="L2883" i="11"/>
  <c r="L2881" i="11"/>
  <c r="L2879" i="11"/>
  <c r="L2877" i="11"/>
  <c r="L2875" i="11"/>
  <c r="L2873" i="11"/>
  <c r="L2871" i="11"/>
  <c r="L2869" i="11"/>
  <c r="L2867" i="11"/>
  <c r="L2865" i="11"/>
  <c r="L2863" i="11"/>
  <c r="L2861" i="11"/>
  <c r="L2859" i="11"/>
  <c r="L2857" i="11"/>
  <c r="L2855" i="11"/>
  <c r="L2853" i="11"/>
  <c r="L2851" i="11"/>
  <c r="L2849" i="11"/>
  <c r="L2847" i="11"/>
  <c r="L2845" i="11"/>
  <c r="L2843" i="11"/>
  <c r="L2841" i="11"/>
  <c r="L2839" i="11"/>
  <c r="L2837" i="11"/>
  <c r="L2835" i="11"/>
  <c r="L2833" i="11"/>
  <c r="L2831" i="11"/>
  <c r="L2829" i="11"/>
  <c r="L2827" i="11"/>
  <c r="L2825" i="11"/>
  <c r="L2823" i="11"/>
  <c r="L2821" i="11"/>
  <c r="L2819" i="11"/>
  <c r="L2817" i="11"/>
  <c r="L2815" i="11"/>
  <c r="L2813" i="11"/>
  <c r="L2811" i="11"/>
  <c r="L2809" i="11"/>
  <c r="L2807" i="11"/>
  <c r="L2805" i="11"/>
  <c r="L2803" i="11"/>
  <c r="L2801" i="11"/>
  <c r="L2799" i="11"/>
  <c r="L2797" i="11"/>
  <c r="L2795" i="11"/>
  <c r="L2793" i="11"/>
  <c r="L2791" i="11"/>
  <c r="L2789" i="11"/>
  <c r="L2787" i="11"/>
  <c r="L2785" i="11"/>
  <c r="L2783" i="11"/>
  <c r="L2781" i="11"/>
  <c r="L2779" i="11"/>
  <c r="L2777" i="11"/>
  <c r="L2775" i="11"/>
  <c r="L2773" i="11"/>
  <c r="L2771" i="11"/>
  <c r="L2769" i="11"/>
  <c r="L2767" i="11"/>
  <c r="L2765" i="11"/>
  <c r="L2763" i="11"/>
  <c r="L2761" i="11"/>
  <c r="L2759" i="11"/>
  <c r="L2757" i="11"/>
  <c r="L2755" i="11"/>
  <c r="L2753" i="11"/>
  <c r="L2751" i="11"/>
  <c r="L2749" i="11"/>
  <c r="L2747" i="11"/>
  <c r="L2745" i="11"/>
  <c r="L2743" i="11"/>
  <c r="L2741" i="11"/>
  <c r="L2739" i="11"/>
  <c r="L2737" i="11"/>
  <c r="L2735" i="11"/>
  <c r="L2733" i="11"/>
  <c r="L2731" i="11"/>
  <c r="L2729" i="11"/>
  <c r="L2727" i="11"/>
  <c r="L2725" i="11"/>
  <c r="L2723" i="11"/>
  <c r="L2721" i="11"/>
  <c r="L2719" i="11"/>
  <c r="L2717" i="11"/>
  <c r="L2715" i="11"/>
  <c r="L2713" i="11"/>
  <c r="L2711" i="11"/>
  <c r="L2709" i="11"/>
  <c r="L2707" i="11"/>
  <c r="L2705" i="11"/>
  <c r="L2703" i="11"/>
  <c r="L2701" i="11"/>
  <c r="L2699" i="11"/>
  <c r="L2697" i="11"/>
  <c r="L2695" i="11"/>
  <c r="L2693" i="11"/>
  <c r="L2691" i="11"/>
  <c r="L2689" i="11"/>
  <c r="L2687" i="11"/>
  <c r="L2685" i="11"/>
  <c r="L2683" i="11"/>
  <c r="L2681" i="11"/>
  <c r="L2679" i="11"/>
  <c r="L2677" i="11"/>
  <c r="L2675" i="11"/>
  <c r="L2673" i="11"/>
  <c r="L2671" i="11"/>
  <c r="L2669" i="11"/>
  <c r="L2667" i="11"/>
  <c r="L2665" i="11"/>
  <c r="L2663" i="11"/>
  <c r="L2661" i="11"/>
  <c r="L2659" i="11"/>
  <c r="L2657" i="11"/>
  <c r="L2655" i="11"/>
  <c r="L2653" i="11"/>
  <c r="L2651" i="11"/>
  <c r="L2649" i="11"/>
  <c r="L2647" i="11"/>
  <c r="L2645" i="11"/>
  <c r="L2643" i="11"/>
  <c r="L2641" i="11"/>
  <c r="L2639" i="11"/>
  <c r="L2637" i="11"/>
  <c r="L2635" i="11"/>
  <c r="L2633" i="11"/>
  <c r="L2631" i="11"/>
  <c r="L2629" i="11"/>
  <c r="L2627" i="11"/>
  <c r="L2625" i="11"/>
  <c r="L2623" i="11"/>
  <c r="L2621" i="11"/>
  <c r="L2619" i="11"/>
  <c r="L2617" i="11"/>
  <c r="L2615" i="11"/>
  <c r="L2613" i="11"/>
  <c r="L2611" i="11"/>
  <c r="L2609" i="11"/>
  <c r="L2607" i="11"/>
  <c r="L2605" i="11"/>
  <c r="L2603" i="11"/>
  <c r="L2601" i="11"/>
  <c r="L2599" i="11"/>
  <c r="L2597" i="11"/>
  <c r="L2595" i="11"/>
  <c r="L2593" i="11"/>
  <c r="L2591" i="11"/>
  <c r="L2589" i="11"/>
  <c r="L2587" i="11"/>
  <c r="L2585" i="11"/>
  <c r="L2583" i="11"/>
  <c r="L2581" i="11"/>
  <c r="L2579" i="11"/>
  <c r="L2577" i="11"/>
  <c r="L2575" i="11"/>
  <c r="L2573" i="11"/>
  <c r="L2571" i="11"/>
  <c r="L2569" i="11"/>
  <c r="L2567" i="11"/>
  <c r="L2565" i="11"/>
  <c r="L2563" i="11"/>
  <c r="L2561" i="11"/>
  <c r="L2559" i="11"/>
  <c r="L2557" i="11"/>
  <c r="L2555" i="11"/>
  <c r="L2553" i="11"/>
  <c r="L2551" i="11"/>
  <c r="L2549" i="11"/>
  <c r="L2547" i="11"/>
  <c r="L2545" i="11"/>
  <c r="L2543" i="11"/>
  <c r="L2541" i="11"/>
  <c r="L2539" i="11"/>
  <c r="L2537" i="11"/>
  <c r="L2535" i="11"/>
  <c r="L2533" i="11"/>
  <c r="L2531" i="11"/>
  <c r="L2529" i="11"/>
  <c r="L2527" i="11"/>
  <c r="L2525" i="11"/>
  <c r="L2523" i="11"/>
  <c r="L2521" i="11"/>
  <c r="L2519" i="11"/>
  <c r="L2517" i="11"/>
  <c r="L2515" i="11"/>
  <c r="L2513" i="11"/>
  <c r="L2511" i="11"/>
  <c r="L2509" i="11"/>
  <c r="L2507" i="11"/>
  <c r="L2505" i="11"/>
  <c r="L2503" i="11"/>
  <c r="L2501" i="11"/>
  <c r="L2499" i="11"/>
  <c r="L2497" i="11"/>
  <c r="L2495" i="11"/>
  <c r="L2493" i="11"/>
  <c r="L2491" i="11"/>
  <c r="L2489" i="11"/>
  <c r="L2487" i="11"/>
  <c r="L2485" i="11"/>
  <c r="L2483" i="11"/>
  <c r="L2481" i="11"/>
  <c r="L2479" i="11"/>
  <c r="L2477" i="11"/>
  <c r="L2475" i="11"/>
  <c r="L2473" i="11"/>
  <c r="L2471" i="11"/>
  <c r="L2469" i="11"/>
  <c r="L2467" i="11"/>
  <c r="L2465" i="11"/>
  <c r="L2463" i="11"/>
  <c r="L2461" i="11"/>
  <c r="L2459" i="11"/>
  <c r="L2457" i="11"/>
  <c r="L2455" i="11"/>
  <c r="L2453" i="11"/>
  <c r="L2451" i="11"/>
  <c r="L2449" i="11"/>
  <c r="L2447" i="11"/>
  <c r="L2445" i="11"/>
  <c r="L2443" i="11"/>
  <c r="L2441" i="11"/>
  <c r="L2439" i="11"/>
  <c r="L2437" i="11"/>
  <c r="L2435" i="11"/>
  <c r="L2433" i="11"/>
  <c r="L2431" i="11"/>
  <c r="L2429" i="11"/>
  <c r="L2427" i="11"/>
  <c r="L2425" i="11"/>
  <c r="L2423" i="11"/>
  <c r="L2421" i="11"/>
  <c r="L2419" i="11"/>
  <c r="L2417" i="11"/>
  <c r="L2415" i="11"/>
  <c r="L2413" i="11"/>
  <c r="L2411" i="11"/>
  <c r="L2409" i="11"/>
  <c r="L2407" i="11"/>
  <c r="L2405" i="11"/>
  <c r="L2403" i="11"/>
  <c r="L2401" i="11"/>
  <c r="L2399" i="11"/>
  <c r="L2397" i="11"/>
  <c r="L2395" i="11"/>
  <c r="L2393" i="11"/>
  <c r="L2391" i="11"/>
  <c r="L2389" i="11"/>
  <c r="L2387" i="11"/>
  <c r="L2385" i="11"/>
  <c r="L2383" i="11"/>
  <c r="L2381" i="11"/>
  <c r="L2379" i="11"/>
  <c r="L2377" i="11"/>
  <c r="L2375" i="11"/>
  <c r="L2373" i="11"/>
  <c r="L2371" i="11"/>
  <c r="L2369" i="11"/>
  <c r="L2367" i="11"/>
  <c r="L2365" i="11"/>
  <c r="L2363" i="11"/>
  <c r="L2361" i="11"/>
  <c r="L2359" i="11"/>
  <c r="L2357" i="11"/>
  <c r="L2355" i="11"/>
  <c r="L2353" i="11"/>
  <c r="L2351" i="11"/>
  <c r="L2349" i="11"/>
  <c r="L2347" i="11"/>
  <c r="L2345" i="11"/>
  <c r="L2343" i="11"/>
  <c r="L2341" i="11"/>
  <c r="L2339" i="11"/>
  <c r="L2337" i="11"/>
  <c r="L2335" i="11"/>
  <c r="L2333" i="11"/>
  <c r="L2331" i="11"/>
  <c r="L2329" i="11"/>
  <c r="L2327" i="11"/>
  <c r="L2325" i="11"/>
  <c r="L2323" i="11"/>
  <c r="L2321" i="11"/>
  <c r="L2319" i="11"/>
  <c r="L2317" i="11"/>
  <c r="L2315" i="11"/>
  <c r="L2313" i="11"/>
  <c r="L2311" i="11"/>
  <c r="L2309" i="11"/>
  <c r="L2307" i="11"/>
  <c r="L2305" i="11"/>
  <c r="L2303" i="11"/>
  <c r="L2301" i="11"/>
  <c r="L2299" i="11"/>
  <c r="L2297" i="11"/>
  <c r="L2295" i="11"/>
  <c r="L2293" i="11"/>
  <c r="L2291" i="11"/>
  <c r="L2289" i="11"/>
  <c r="L2287" i="11"/>
  <c r="L2285" i="11"/>
  <c r="L2283" i="11"/>
  <c r="L2281" i="11"/>
  <c r="L2279" i="11"/>
  <c r="L2277" i="11"/>
  <c r="L2275" i="11"/>
  <c r="L2273" i="11"/>
  <c r="L2271" i="11"/>
  <c r="L2269" i="11"/>
  <c r="L2267" i="11"/>
  <c r="L2265" i="11"/>
  <c r="L2263" i="11"/>
  <c r="L2261" i="11"/>
  <c r="L2259" i="11"/>
  <c r="L2257" i="11"/>
  <c r="L2255" i="11"/>
  <c r="L2253" i="11"/>
  <c r="L2251" i="11"/>
  <c r="L2249" i="11"/>
  <c r="L2247" i="11"/>
  <c r="L2245" i="11"/>
  <c r="L2243" i="11"/>
  <c r="L2241" i="11"/>
  <c r="L2239" i="11"/>
  <c r="L2237" i="11"/>
  <c r="L2235" i="11"/>
  <c r="L2233" i="11"/>
  <c r="L2231" i="11"/>
  <c r="L2229" i="11"/>
  <c r="L2227" i="11"/>
  <c r="L2225" i="11"/>
  <c r="L2223" i="11"/>
  <c r="L2221" i="11"/>
  <c r="L2219" i="11"/>
  <c r="L2217" i="11"/>
  <c r="L2215" i="11"/>
  <c r="L2213" i="11"/>
  <c r="L2211" i="11"/>
  <c r="L2209" i="11"/>
  <c r="L2207" i="11"/>
  <c r="L2205" i="11"/>
  <c r="L2203" i="11"/>
  <c r="L2201" i="11"/>
  <c r="L2199" i="11"/>
  <c r="L2197" i="11"/>
  <c r="L2195" i="11"/>
  <c r="L2193" i="11"/>
  <c r="L2191" i="11"/>
  <c r="L2189" i="11"/>
  <c r="L2187" i="11"/>
  <c r="L2185" i="11"/>
  <c r="L2183" i="11"/>
  <c r="L2181" i="11"/>
  <c r="L2179" i="11"/>
  <c r="L2177" i="11"/>
  <c r="L2175" i="11"/>
  <c r="L2173" i="11"/>
  <c r="L2171" i="11"/>
  <c r="L2169" i="11"/>
  <c r="L2167" i="11"/>
  <c r="L2165" i="11"/>
  <c r="L2163" i="11"/>
  <c r="L2161" i="11"/>
  <c r="L2159" i="11"/>
  <c r="L2157" i="11"/>
  <c r="L2155" i="11"/>
  <c r="L2153" i="11"/>
  <c r="L2151" i="11"/>
  <c r="L2149" i="11"/>
  <c r="L2147" i="11"/>
  <c r="L2145" i="11"/>
  <c r="L2143" i="11"/>
  <c r="L2141" i="11"/>
  <c r="L2139" i="11"/>
  <c r="L2137" i="11"/>
  <c r="L2135" i="11"/>
  <c r="L2133" i="11"/>
  <c r="L2131" i="11"/>
  <c r="L2129" i="11"/>
  <c r="L2127" i="11"/>
  <c r="L2125" i="11"/>
  <c r="L2123" i="11"/>
  <c r="L2121" i="11"/>
  <c r="L2119" i="11"/>
  <c r="L2117" i="11"/>
  <c r="L2115" i="11"/>
  <c r="L2113" i="11"/>
  <c r="L2111" i="11"/>
  <c r="L2109" i="11"/>
  <c r="L2107" i="11"/>
  <c r="L2105" i="11"/>
  <c r="L2103" i="11"/>
  <c r="L2101" i="11"/>
  <c r="L2099" i="11"/>
  <c r="L2097" i="11"/>
  <c r="L2095" i="11"/>
  <c r="L2093" i="11"/>
  <c r="L2091" i="11"/>
  <c r="L2089" i="11"/>
  <c r="L2087" i="11"/>
  <c r="L2085" i="11"/>
  <c r="L2083" i="11"/>
  <c r="L2081" i="11"/>
  <c r="L2079" i="11"/>
  <c r="L2077" i="11"/>
  <c r="L2075" i="11"/>
  <c r="L2073" i="11"/>
  <c r="L2071" i="11"/>
  <c r="L2069" i="11"/>
  <c r="L2067" i="11"/>
  <c r="L2065" i="11"/>
  <c r="L2063" i="11"/>
  <c r="L2061" i="11"/>
  <c r="L2059" i="11"/>
  <c r="L2057" i="11"/>
  <c r="L2055" i="11"/>
  <c r="L2053" i="11"/>
  <c r="L2051" i="11"/>
  <c r="L2049" i="11"/>
  <c r="L2047" i="11"/>
  <c r="L2045" i="11"/>
  <c r="L2043" i="11"/>
  <c r="L2041" i="11"/>
  <c r="L2039" i="11"/>
  <c r="L2037" i="11"/>
  <c r="L2035" i="11"/>
  <c r="L2033" i="11"/>
  <c r="L2031" i="11"/>
  <c r="L2029" i="11"/>
  <c r="L2027" i="11"/>
  <c r="L2025" i="11"/>
  <c r="L2023" i="11"/>
  <c r="L2021" i="11"/>
  <c r="L2019" i="11"/>
  <c r="L2017" i="11"/>
  <c r="L2015" i="11"/>
  <c r="L2013" i="11"/>
  <c r="L2011" i="11"/>
  <c r="L2009" i="11"/>
  <c r="L2007" i="11"/>
  <c r="L2005" i="11"/>
  <c r="L2003" i="11"/>
  <c r="L2001" i="11"/>
  <c r="L1999" i="11"/>
  <c r="L1997" i="11"/>
  <c r="L1995" i="11"/>
  <c r="L1993" i="11"/>
  <c r="L1991" i="11"/>
  <c r="L1989" i="11"/>
  <c r="L1987" i="11"/>
  <c r="L1985" i="11"/>
  <c r="L1983" i="11"/>
  <c r="L1981" i="11"/>
  <c r="L1979" i="11"/>
  <c r="L1977" i="11"/>
  <c r="L1975" i="11"/>
  <c r="L1973" i="11"/>
  <c r="L1971" i="11"/>
  <c r="L1969" i="11"/>
  <c r="L1967" i="11"/>
  <c r="L1965" i="11"/>
  <c r="L1963" i="11"/>
  <c r="L1961" i="11"/>
  <c r="L1959" i="11"/>
  <c r="L1957" i="11"/>
  <c r="L1955" i="11"/>
  <c r="L1953" i="11"/>
  <c r="L1951" i="11"/>
  <c r="L1949" i="11"/>
  <c r="L1947" i="11"/>
  <c r="L1945" i="11"/>
  <c r="L1943" i="11"/>
  <c r="L1941" i="11"/>
  <c r="L1939" i="11"/>
  <c r="L1937" i="11"/>
  <c r="L1935" i="11"/>
  <c r="L1933" i="11"/>
  <c r="L1931" i="11"/>
  <c r="L1929" i="11"/>
  <c r="L1927" i="11"/>
  <c r="L1925" i="11"/>
  <c r="L1923" i="11"/>
  <c r="L1921" i="11"/>
  <c r="L1919" i="11"/>
  <c r="L1917" i="11"/>
  <c r="L1915" i="11"/>
  <c r="L1913" i="11"/>
  <c r="L1911" i="11"/>
  <c r="L1909" i="11"/>
  <c r="L1907" i="11"/>
  <c r="L1905" i="11"/>
  <c r="L1903" i="11"/>
  <c r="L1901" i="11"/>
  <c r="L1899" i="11"/>
  <c r="L1897" i="11"/>
  <c r="L1895" i="11"/>
  <c r="L1893" i="11"/>
  <c r="L1891" i="11"/>
  <c r="L1889" i="11"/>
  <c r="L1887" i="11"/>
  <c r="L1885" i="11"/>
  <c r="L1883" i="11"/>
  <c r="L1881" i="11"/>
  <c r="L1879" i="11"/>
  <c r="L1877" i="11"/>
  <c r="L1875" i="11"/>
  <c r="L1873" i="11"/>
  <c r="L1871" i="11"/>
  <c r="L1869" i="11"/>
  <c r="L1867" i="11"/>
  <c r="L1865" i="11"/>
  <c r="L1863" i="11"/>
  <c r="L1861" i="11"/>
  <c r="L1859" i="11"/>
  <c r="L1857" i="11"/>
  <c r="L1855" i="11"/>
  <c r="L1853" i="11"/>
  <c r="L1851" i="11"/>
  <c r="L1849" i="11"/>
  <c r="L1847" i="11"/>
  <c r="L1845" i="11"/>
  <c r="L1843" i="11"/>
  <c r="L1841" i="11"/>
  <c r="L1839" i="11"/>
  <c r="L1837" i="11"/>
  <c r="L1835" i="11"/>
  <c r="L1833" i="11"/>
  <c r="L1831" i="11"/>
  <c r="L1829" i="11"/>
  <c r="L1827" i="11"/>
  <c r="L1825" i="11"/>
  <c r="L1823" i="11"/>
  <c r="L1821" i="11"/>
  <c r="L1819" i="11"/>
  <c r="L1817" i="11"/>
  <c r="L1815" i="11"/>
  <c r="L1813" i="11"/>
  <c r="L1811" i="11"/>
  <c r="L1809" i="11"/>
  <c r="L1807" i="11"/>
  <c r="L1805" i="11"/>
  <c r="L1803" i="11"/>
  <c r="L1801" i="11"/>
  <c r="L1799" i="11"/>
  <c r="L1797" i="11"/>
  <c r="L1795" i="11"/>
  <c r="L1793" i="11"/>
  <c r="L1791" i="11"/>
  <c r="L1789" i="11"/>
  <c r="L1787" i="11"/>
  <c r="L1785" i="11"/>
  <c r="L1783" i="11"/>
  <c r="L1781" i="11"/>
  <c r="L1779" i="11"/>
  <c r="L1777" i="11"/>
  <c r="L1775" i="11"/>
  <c r="L1773" i="11"/>
  <c r="L1771" i="11"/>
  <c r="L1769" i="11"/>
  <c r="L1767" i="11"/>
  <c r="L1765" i="11"/>
  <c r="L1763" i="11"/>
  <c r="L1761" i="11"/>
  <c r="L1759" i="11"/>
  <c r="L1757" i="11"/>
  <c r="L1755" i="11"/>
  <c r="L1753" i="11"/>
  <c r="L1751" i="11"/>
  <c r="L1749" i="11"/>
  <c r="L1747" i="11"/>
  <c r="L1745" i="11"/>
  <c r="L1743" i="11"/>
  <c r="L1741" i="11"/>
  <c r="L1739" i="11"/>
  <c r="L1737" i="11"/>
  <c r="L1735" i="11"/>
  <c r="L1733" i="11"/>
  <c r="L1731" i="11"/>
  <c r="L1729" i="11"/>
  <c r="L1727" i="11"/>
  <c r="L1725" i="11"/>
  <c r="L1723" i="11"/>
  <c r="L1721" i="11"/>
  <c r="L1719" i="11"/>
  <c r="L1717" i="11"/>
  <c r="L1715" i="11"/>
  <c r="L1713" i="11"/>
  <c r="L1711" i="11"/>
  <c r="L1709" i="11"/>
  <c r="L1707" i="11"/>
  <c r="L1705" i="11"/>
  <c r="L1703" i="11"/>
  <c r="L1701" i="11"/>
  <c r="L1699" i="11"/>
  <c r="L1697" i="11"/>
  <c r="L1695" i="11"/>
  <c r="L1693" i="11"/>
  <c r="L1691" i="11"/>
  <c r="L1689" i="11"/>
  <c r="L1687" i="11"/>
  <c r="L1685" i="11"/>
  <c r="L1683" i="11"/>
  <c r="L1681" i="11"/>
  <c r="L1679" i="11"/>
  <c r="L1677" i="11"/>
  <c r="L1675" i="11"/>
  <c r="L1673" i="11"/>
  <c r="L1671" i="11"/>
  <c r="L1669" i="11"/>
  <c r="L1667" i="11"/>
  <c r="L1665" i="11"/>
  <c r="L1663" i="11"/>
  <c r="L1661" i="11"/>
  <c r="L1659" i="11"/>
  <c r="L1657" i="11"/>
  <c r="L1655" i="11"/>
  <c r="L1653" i="11"/>
  <c r="L1651" i="11"/>
  <c r="L1649" i="11"/>
  <c r="L1647" i="11"/>
  <c r="L1645" i="11"/>
  <c r="L1643" i="11"/>
  <c r="L1641" i="11"/>
  <c r="L1639" i="11"/>
  <c r="L1637" i="11"/>
  <c r="L1635" i="11"/>
  <c r="L1633" i="11"/>
  <c r="L1631" i="11"/>
  <c r="L1629" i="11"/>
  <c r="L1627" i="11"/>
  <c r="L1625" i="11"/>
  <c r="L1623" i="11"/>
  <c r="L1621" i="11"/>
  <c r="L1619" i="11"/>
  <c r="L1617" i="11"/>
  <c r="L1615" i="11"/>
  <c r="L1613" i="11"/>
  <c r="L1611" i="11"/>
  <c r="L1609" i="11"/>
  <c r="L1607" i="11"/>
  <c r="L1605" i="11"/>
  <c r="L1603" i="11"/>
  <c r="L1601" i="11"/>
  <c r="L1599" i="11"/>
  <c r="L1597" i="11"/>
  <c r="L1595" i="11"/>
  <c r="L1593" i="11"/>
  <c r="L1591" i="11"/>
  <c r="L1589" i="11"/>
  <c r="L1587" i="11"/>
  <c r="L1585" i="11"/>
  <c r="L1583" i="11"/>
  <c r="L1581" i="11"/>
  <c r="L1579" i="11"/>
  <c r="L1577" i="11"/>
  <c r="L1575" i="11"/>
  <c r="L1573" i="11"/>
  <c r="L1571" i="11"/>
  <c r="L1569" i="11"/>
  <c r="L1567" i="11"/>
  <c r="L1565" i="11"/>
  <c r="L1563" i="11"/>
  <c r="L1561" i="11"/>
  <c r="L1559" i="11"/>
  <c r="L1557" i="11"/>
  <c r="L1555" i="11"/>
  <c r="L1553" i="11"/>
  <c r="L1551" i="11"/>
  <c r="L1549" i="11"/>
  <c r="L1547" i="11"/>
  <c r="L1545" i="11"/>
  <c r="L1543" i="11"/>
  <c r="L1541" i="11"/>
  <c r="L1539" i="11"/>
  <c r="L1537" i="11"/>
  <c r="L1535" i="11"/>
  <c r="L1533" i="11"/>
  <c r="L1531" i="11"/>
  <c r="L1529" i="11"/>
  <c r="L1527" i="11"/>
  <c r="L1525" i="11"/>
  <c r="L1523" i="11"/>
  <c r="L1521" i="11"/>
  <c r="L1519" i="11"/>
  <c r="L1517" i="11"/>
  <c r="L1515" i="11"/>
  <c r="L1513" i="11"/>
  <c r="L1511" i="11"/>
  <c r="L1509" i="11"/>
  <c r="L1507" i="11"/>
  <c r="L1505" i="11"/>
  <c r="L1503" i="11"/>
  <c r="L1501" i="11"/>
  <c r="L1499" i="11"/>
  <c r="L1497" i="11"/>
  <c r="L1495" i="11"/>
  <c r="L1493" i="11"/>
  <c r="L1491" i="11"/>
  <c r="L1489" i="11"/>
  <c r="L1487" i="11"/>
  <c r="L1485" i="11"/>
  <c r="L1483" i="11"/>
  <c r="L1481" i="11"/>
  <c r="L1479" i="11"/>
  <c r="L1477" i="11"/>
  <c r="L1475" i="11"/>
  <c r="L1473" i="11"/>
  <c r="L1471" i="11"/>
  <c r="L1469" i="11"/>
  <c r="L1467" i="11"/>
  <c r="L1465" i="11"/>
  <c r="L1463" i="11"/>
  <c r="L1461" i="11"/>
  <c r="L1459" i="11"/>
  <c r="L1457" i="11"/>
  <c r="L1455" i="11"/>
  <c r="L1453" i="11"/>
  <c r="L1451" i="11"/>
  <c r="L1449" i="11"/>
  <c r="L1447" i="11"/>
  <c r="L1445" i="11"/>
  <c r="L1443" i="11"/>
  <c r="L1441" i="11"/>
  <c r="L1439" i="11"/>
  <c r="L1437" i="11"/>
  <c r="L1435" i="11"/>
  <c r="L1433" i="11"/>
  <c r="L1431" i="11"/>
  <c r="L1429" i="11"/>
  <c r="L1427" i="11"/>
  <c r="L1425" i="11"/>
  <c r="L1423" i="11"/>
  <c r="L1421" i="11"/>
  <c r="L1419" i="11"/>
  <c r="L1417" i="11"/>
  <c r="L1415" i="11"/>
  <c r="L1413" i="11"/>
  <c r="L1411" i="11"/>
  <c r="L1409" i="11"/>
  <c r="L1407" i="11"/>
  <c r="L1405" i="11"/>
  <c r="L1403" i="11"/>
  <c r="L1401" i="11"/>
  <c r="L1399" i="11"/>
  <c r="L1397" i="11"/>
  <c r="L1395" i="11"/>
  <c r="L1393" i="11"/>
  <c r="L1391" i="11"/>
  <c r="L1389" i="11"/>
  <c r="L1387" i="11"/>
  <c r="L1385" i="11"/>
  <c r="L1383" i="11"/>
  <c r="L1381" i="11"/>
  <c r="L1379" i="11"/>
  <c r="L1377" i="11"/>
  <c r="L1375" i="11"/>
  <c r="L1373" i="11"/>
  <c r="L1371" i="11"/>
  <c r="L1369" i="11"/>
  <c r="L1367" i="11"/>
  <c r="L1365" i="11"/>
  <c r="L1363" i="11"/>
  <c r="L1361" i="11"/>
  <c r="L1359" i="11"/>
  <c r="L1357" i="11"/>
  <c r="L1355" i="11"/>
  <c r="L1353" i="11"/>
  <c r="L1351" i="11"/>
  <c r="L1349" i="11"/>
  <c r="L1347" i="11"/>
  <c r="L1345" i="11"/>
  <c r="L1343" i="11"/>
  <c r="L1341" i="11"/>
  <c r="L1339" i="11"/>
  <c r="L1337" i="11"/>
  <c r="L1335" i="11"/>
  <c r="L1333" i="11"/>
  <c r="L1331" i="11"/>
  <c r="L1329" i="11"/>
  <c r="L1327" i="11"/>
  <c r="L1325" i="11"/>
  <c r="L1323" i="11"/>
  <c r="L1321" i="11"/>
  <c r="L1319" i="11"/>
  <c r="L1317" i="11"/>
  <c r="L1315" i="11"/>
  <c r="L1313" i="11"/>
  <c r="L1311" i="11"/>
  <c r="L1309" i="11"/>
  <c r="L1307" i="11"/>
  <c r="L1305" i="11"/>
  <c r="L1303" i="11"/>
  <c r="L1301" i="11"/>
  <c r="L1299" i="11"/>
  <c r="L1297" i="11"/>
  <c r="L1295" i="11"/>
  <c r="L1293" i="11"/>
  <c r="L1291" i="11"/>
  <c r="L1289" i="11"/>
  <c r="L1287" i="11"/>
  <c r="L1285" i="11"/>
  <c r="L1283" i="11"/>
  <c r="L1281" i="11"/>
  <c r="L1279" i="11"/>
  <c r="L1277" i="11"/>
  <c r="L1275" i="11"/>
  <c r="L1273" i="11"/>
  <c r="L1271" i="11"/>
  <c r="L1269" i="11"/>
  <c r="L1267" i="11"/>
  <c r="L1265" i="11"/>
  <c r="L1263" i="11"/>
  <c r="L1261" i="11"/>
  <c r="L1259" i="11"/>
  <c r="L1257" i="11"/>
  <c r="L1255" i="11"/>
  <c r="L1253" i="11"/>
  <c r="L1251" i="11"/>
  <c r="L1249" i="11"/>
  <c r="L1247" i="11"/>
  <c r="L1245" i="11"/>
  <c r="L1243" i="11"/>
  <c r="L1241" i="11"/>
  <c r="L1239" i="11"/>
  <c r="L1237" i="11"/>
  <c r="L1235" i="11"/>
  <c r="L1233" i="11"/>
  <c r="L1231" i="11"/>
  <c r="L1229" i="11"/>
  <c r="L1227" i="11"/>
  <c r="L1225" i="11"/>
  <c r="L1223" i="11"/>
  <c r="L1221" i="11"/>
  <c r="L1219" i="11"/>
  <c r="L1217" i="11"/>
  <c r="L1215" i="11"/>
  <c r="L1213" i="11"/>
  <c r="L1211" i="11"/>
  <c r="L1209" i="11"/>
  <c r="L1207" i="11"/>
  <c r="L1205" i="11"/>
  <c r="L1203" i="11"/>
  <c r="L1201" i="11"/>
  <c r="L1199" i="11"/>
  <c r="L1197" i="11"/>
  <c r="L1195" i="11"/>
  <c r="L1193" i="11"/>
  <c r="L1191" i="11"/>
  <c r="L1189" i="11"/>
  <c r="L1187" i="11"/>
  <c r="L1185" i="11"/>
  <c r="L1183" i="11"/>
  <c r="L1181" i="11"/>
  <c r="L1179" i="11"/>
  <c r="L1177" i="11"/>
  <c r="L1175" i="11"/>
  <c r="L1173" i="11"/>
  <c r="L1171" i="11"/>
  <c r="L1169" i="11"/>
  <c r="L1167" i="11"/>
  <c r="L1165" i="11"/>
  <c r="L1163" i="11"/>
  <c r="L1161" i="11"/>
  <c r="L1159" i="11"/>
  <c r="L1157" i="11"/>
  <c r="L1155" i="11"/>
  <c r="L1153" i="11"/>
  <c r="L1151" i="11"/>
  <c r="L1149" i="11"/>
  <c r="L1147" i="11"/>
  <c r="L1145" i="11"/>
  <c r="L1143" i="11"/>
  <c r="L1141" i="11"/>
  <c r="L1139" i="11"/>
  <c r="L1137" i="11"/>
  <c r="L1135" i="11"/>
  <c r="L1133" i="11"/>
  <c r="L1131" i="11"/>
  <c r="L1129" i="11"/>
  <c r="L1127" i="11"/>
  <c r="L1125" i="11"/>
  <c r="L1123" i="11"/>
  <c r="L1121" i="11"/>
  <c r="L1119" i="11"/>
  <c r="L1117" i="11"/>
  <c r="L1115" i="11"/>
  <c r="L1113" i="11"/>
  <c r="L1111" i="11"/>
  <c r="L1109" i="11"/>
  <c r="L1107" i="11"/>
  <c r="L1105" i="11"/>
  <c r="L1103" i="11"/>
  <c r="L1101" i="11"/>
  <c r="L1099" i="11"/>
  <c r="L1097" i="11"/>
  <c r="L1095" i="11"/>
  <c r="L1093" i="11"/>
  <c r="L1091" i="11"/>
  <c r="L1089" i="11"/>
  <c r="L1087" i="11"/>
  <c r="L1085" i="11"/>
  <c r="L1083" i="11"/>
  <c r="L1081" i="11"/>
  <c r="L1079" i="11"/>
  <c r="L1077" i="11"/>
  <c r="L1075" i="11"/>
  <c r="L1073" i="11"/>
  <c r="L1071" i="11"/>
  <c r="L1069" i="11"/>
  <c r="L1067" i="11"/>
  <c r="L1065" i="11"/>
  <c r="L1063" i="11"/>
  <c r="L1061" i="11"/>
  <c r="L1059" i="11"/>
  <c r="L1057" i="11"/>
  <c r="L1055" i="11"/>
  <c r="L1053" i="11"/>
  <c r="L1051" i="11"/>
  <c r="L1049" i="11"/>
  <c r="L1047" i="11"/>
  <c r="L1045" i="11"/>
  <c r="L1043" i="11"/>
  <c r="L1041" i="11"/>
  <c r="L1039" i="11"/>
  <c r="L1037" i="11"/>
  <c r="L1035" i="11"/>
  <c r="L1033" i="11"/>
  <c r="L1031" i="11"/>
  <c r="L1029" i="11"/>
  <c r="L1027" i="11"/>
  <c r="L1025" i="11"/>
  <c r="L1023" i="11"/>
  <c r="L1021" i="11"/>
  <c r="L1019" i="11"/>
  <c r="L1017" i="11"/>
  <c r="L1015" i="11"/>
  <c r="L1013" i="11"/>
  <c r="L1011" i="11"/>
  <c r="L1009" i="11"/>
  <c r="L1007" i="11"/>
  <c r="L1005" i="11"/>
  <c r="L1003" i="11"/>
  <c r="L1001" i="11"/>
  <c r="L999" i="11"/>
  <c r="L997" i="11"/>
  <c r="L995" i="11"/>
  <c r="L993" i="11"/>
  <c r="L991" i="11"/>
  <c r="L989" i="11"/>
  <c r="L987" i="11"/>
  <c r="L985" i="11"/>
  <c r="L983" i="11"/>
  <c r="L981" i="11"/>
  <c r="L979" i="11"/>
  <c r="L977" i="11"/>
  <c r="L975" i="11"/>
  <c r="L973" i="11"/>
  <c r="L971" i="11"/>
  <c r="L969" i="11"/>
  <c r="L967" i="11"/>
  <c r="L965" i="11"/>
  <c r="L963" i="11"/>
  <c r="L961" i="11"/>
  <c r="L959" i="11"/>
  <c r="L957" i="11"/>
  <c r="L955" i="11"/>
  <c r="L953" i="11"/>
  <c r="L951" i="11"/>
  <c r="L949" i="11"/>
  <c r="L947" i="11"/>
  <c r="L945" i="11"/>
  <c r="L943" i="11"/>
  <c r="L941" i="11"/>
  <c r="L939" i="11"/>
  <c r="L937" i="11"/>
  <c r="L935" i="11"/>
  <c r="L933" i="11"/>
  <c r="L931" i="11"/>
  <c r="L929" i="11"/>
  <c r="L927" i="11"/>
  <c r="L925" i="11"/>
  <c r="L923" i="11"/>
  <c r="L921" i="11"/>
  <c r="L919" i="11"/>
  <c r="L917" i="11"/>
  <c r="L915" i="11"/>
  <c r="L913" i="11"/>
  <c r="L911" i="11"/>
  <c r="L909" i="11"/>
  <c r="L907" i="11"/>
  <c r="L905" i="11"/>
  <c r="L903" i="11"/>
  <c r="L901" i="11"/>
  <c r="L899" i="11"/>
  <c r="L897" i="11"/>
  <c r="L895" i="11"/>
  <c r="L893" i="11"/>
  <c r="L891" i="11"/>
  <c r="L889" i="11"/>
  <c r="L887" i="11"/>
  <c r="L885" i="11"/>
  <c r="L883" i="11"/>
  <c r="L881" i="11"/>
  <c r="L879" i="11"/>
  <c r="L877" i="11"/>
  <c r="L875" i="11"/>
  <c r="L873" i="11"/>
  <c r="L871" i="11"/>
  <c r="L869" i="11"/>
  <c r="L867" i="11"/>
  <c r="L865" i="11"/>
  <c r="L863" i="11"/>
  <c r="L861" i="11"/>
  <c r="L859" i="11"/>
  <c r="L857" i="11"/>
  <c r="L855" i="11"/>
  <c r="L853" i="11"/>
  <c r="L851" i="11"/>
  <c r="L849" i="11"/>
  <c r="L847" i="11"/>
  <c r="L845" i="11"/>
  <c r="L843" i="11"/>
  <c r="L841" i="11"/>
  <c r="L839" i="11"/>
  <c r="L837" i="11"/>
  <c r="L835" i="11"/>
  <c r="L833" i="11"/>
  <c r="L831" i="11"/>
  <c r="L829" i="11"/>
  <c r="L827" i="11"/>
  <c r="L825" i="11"/>
  <c r="L823" i="11"/>
  <c r="L821" i="11"/>
  <c r="L819" i="11"/>
  <c r="L817" i="11"/>
  <c r="L815" i="11"/>
  <c r="L813" i="11"/>
  <c r="L811" i="11"/>
  <c r="L809" i="11"/>
  <c r="L807" i="11"/>
  <c r="L805" i="11"/>
  <c r="L803" i="11"/>
  <c r="L801" i="11"/>
  <c r="L799" i="11"/>
  <c r="L797" i="11"/>
  <c r="L795" i="11"/>
  <c r="L793" i="11"/>
  <c r="L791" i="11"/>
  <c r="L789" i="11"/>
  <c r="L787" i="11"/>
  <c r="L785" i="11"/>
  <c r="L783" i="11"/>
  <c r="L781" i="11"/>
  <c r="L779" i="11"/>
  <c r="L777" i="11"/>
  <c r="L775" i="11"/>
  <c r="L773" i="11"/>
  <c r="L771" i="11"/>
  <c r="L769" i="11"/>
  <c r="L767" i="11"/>
  <c r="L765" i="11"/>
  <c r="L763" i="11"/>
  <c r="L761" i="11"/>
  <c r="L759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7" i="11"/>
  <c r="L675" i="11"/>
  <c r="L673" i="11"/>
  <c r="L671" i="11"/>
  <c r="L669" i="11"/>
  <c r="L667" i="11"/>
  <c r="L665" i="11"/>
  <c r="L663" i="11"/>
  <c r="K3386" i="11"/>
  <c r="K3384" i="11"/>
  <c r="K3382" i="11"/>
  <c r="K3380" i="11"/>
  <c r="K3378" i="11"/>
  <c r="K3376" i="11"/>
  <c r="K3374" i="11"/>
  <c r="K3372" i="11"/>
  <c r="K3370" i="11"/>
  <c r="K3368" i="11"/>
  <c r="K3366" i="11"/>
  <c r="K3364" i="11"/>
  <c r="K3362" i="11"/>
  <c r="K3360" i="11"/>
  <c r="K3358" i="11"/>
  <c r="K3356" i="11"/>
  <c r="K3354" i="11"/>
  <c r="K3352" i="11"/>
  <c r="K3350" i="11"/>
  <c r="K3348" i="11"/>
  <c r="K3346" i="11"/>
  <c r="K3344" i="11"/>
  <c r="K3342" i="11"/>
  <c r="K3340" i="11"/>
  <c r="K3338" i="11"/>
  <c r="K3336" i="11"/>
  <c r="K3334" i="11"/>
  <c r="K3332" i="11"/>
  <c r="K3330" i="11"/>
  <c r="K3328" i="11"/>
  <c r="K3326" i="11"/>
  <c r="K3324" i="11"/>
  <c r="K3322" i="11"/>
  <c r="K3320" i="11"/>
  <c r="K3318" i="11"/>
  <c r="K3316" i="11"/>
  <c r="K3314" i="11"/>
  <c r="K3312" i="11"/>
  <c r="K3310" i="11"/>
  <c r="K3308" i="11"/>
  <c r="K3306" i="11"/>
  <c r="K3304" i="11"/>
  <c r="K3302" i="11"/>
  <c r="K3300" i="11"/>
  <c r="K3298" i="11"/>
  <c r="K3296" i="11"/>
  <c r="K3294" i="11"/>
  <c r="K3292" i="11"/>
  <c r="K3290" i="11"/>
  <c r="K3288" i="11"/>
  <c r="K3286" i="11"/>
  <c r="K3282" i="11"/>
  <c r="K3280" i="11"/>
  <c r="K3278" i="11"/>
  <c r="K3276" i="11"/>
  <c r="K3274" i="11"/>
  <c r="K3272" i="11"/>
  <c r="K3270" i="11"/>
  <c r="K3268" i="11"/>
  <c r="K3266" i="11"/>
  <c r="K3264" i="11"/>
  <c r="K3262" i="11"/>
  <c r="K3260" i="11"/>
  <c r="K3258" i="11"/>
  <c r="K3256" i="11"/>
  <c r="K3254" i="11"/>
  <c r="K3252" i="11"/>
  <c r="K3250" i="11"/>
  <c r="K3248" i="11"/>
  <c r="K3246" i="11"/>
  <c r="K3244" i="11"/>
  <c r="K3242" i="11"/>
  <c r="K3240" i="11"/>
  <c r="K3238" i="11"/>
  <c r="K3236" i="11"/>
  <c r="K3234" i="11"/>
  <c r="K3232" i="11"/>
  <c r="K3230" i="11"/>
  <c r="K3228" i="11"/>
  <c r="K3226" i="11"/>
  <c r="K3224" i="11"/>
  <c r="K3222" i="11"/>
  <c r="K3220" i="11"/>
  <c r="K3218" i="11"/>
  <c r="K3216" i="11"/>
  <c r="K3214" i="11"/>
  <c r="K3212" i="11"/>
  <c r="K3210" i="11"/>
  <c r="K3208" i="11"/>
  <c r="K3206" i="11"/>
  <c r="K3204" i="11"/>
  <c r="K3202" i="11"/>
  <c r="K3200" i="11"/>
  <c r="K3198" i="11"/>
  <c r="K3196" i="11"/>
  <c r="K3194" i="11"/>
  <c r="K3192" i="11"/>
  <c r="K3188" i="11"/>
  <c r="K3186" i="11"/>
  <c r="K3184" i="11"/>
  <c r="K3182" i="11"/>
  <c r="K3180" i="11"/>
  <c r="K3178" i="11"/>
  <c r="K3176" i="11"/>
  <c r="K3174" i="11"/>
  <c r="K3172" i="11"/>
  <c r="K3170" i="11"/>
  <c r="K3168" i="11"/>
  <c r="K3166" i="11"/>
  <c r="K3164" i="11"/>
  <c r="K3162" i="11"/>
  <c r="K3160" i="11"/>
  <c r="K3158" i="11"/>
  <c r="K3156" i="11"/>
  <c r="K3154" i="11"/>
  <c r="K3152" i="11"/>
  <c r="K3150" i="11"/>
  <c r="K3148" i="11"/>
  <c r="K3146" i="11"/>
  <c r="K3144" i="11"/>
  <c r="K3142" i="11"/>
  <c r="K3140" i="11"/>
  <c r="K3138" i="11"/>
  <c r="K3136" i="11"/>
  <c r="K3134" i="11"/>
  <c r="K3132" i="11"/>
  <c r="K3130" i="11"/>
  <c r="K3128" i="11"/>
  <c r="K3126" i="11"/>
  <c r="K3124" i="11"/>
  <c r="K3122" i="11"/>
  <c r="K3120" i="11"/>
  <c r="K3118" i="11"/>
  <c r="K3116" i="11"/>
  <c r="K3114" i="11"/>
  <c r="K3112" i="11"/>
  <c r="K3110" i="11"/>
  <c r="K3108" i="11"/>
  <c r="K3106" i="11"/>
  <c r="K3104" i="11"/>
  <c r="K3102" i="11"/>
  <c r="K3100" i="11"/>
  <c r="K3098" i="11"/>
  <c r="K3096" i="11"/>
  <c r="K3094" i="11"/>
  <c r="K3092" i="11"/>
  <c r="K3090" i="11"/>
  <c r="K3088" i="11"/>
  <c r="K3086" i="11"/>
  <c r="K3084" i="11"/>
  <c r="K3082" i="11"/>
  <c r="K3080" i="11"/>
  <c r="K3078" i="11"/>
  <c r="K3076" i="11"/>
  <c r="K3074" i="11"/>
  <c r="K3072" i="11"/>
  <c r="K3070" i="11"/>
  <c r="K3068" i="11"/>
  <c r="K3066" i="11"/>
  <c r="K3064" i="11"/>
  <c r="K3062" i="11"/>
  <c r="K3060" i="11"/>
  <c r="K3058" i="11"/>
  <c r="K3056" i="11"/>
  <c r="K3054" i="11"/>
  <c r="K3052" i="11"/>
  <c r="K3050" i="11"/>
  <c r="K3048" i="11"/>
  <c r="K3046" i="11"/>
  <c r="K3044" i="11"/>
  <c r="K3042" i="11"/>
  <c r="K3040" i="11"/>
  <c r="K3038" i="11"/>
  <c r="K3036" i="11"/>
  <c r="K3034" i="11"/>
  <c r="K3032" i="11"/>
  <c r="K3030" i="11"/>
  <c r="K3028" i="11"/>
  <c r="K3026" i="11"/>
  <c r="K3024" i="11"/>
  <c r="K3022" i="11"/>
  <c r="K3020" i="11"/>
  <c r="K3018" i="11"/>
  <c r="K3016" i="11"/>
  <c r="K3014" i="11"/>
  <c r="K3012" i="11"/>
  <c r="K3008" i="11"/>
  <c r="K3004" i="11"/>
  <c r="K3002" i="11"/>
  <c r="K3000" i="11"/>
  <c r="K2998" i="11"/>
  <c r="K2996" i="11"/>
  <c r="K2994" i="11"/>
  <c r="K2992" i="11"/>
  <c r="K2990" i="11"/>
  <c r="K2988" i="11"/>
  <c r="K2986" i="11"/>
  <c r="K2984" i="11"/>
  <c r="K2982" i="11"/>
  <c r="K2980" i="11"/>
  <c r="K2978" i="11"/>
  <c r="K2976" i="11"/>
  <c r="K2974" i="11"/>
  <c r="K2972" i="11"/>
  <c r="K2970" i="11"/>
  <c r="K2968" i="11"/>
  <c r="K2966" i="11"/>
  <c r="K2964" i="11"/>
  <c r="K2962" i="11"/>
  <c r="K2960" i="11"/>
  <c r="K2958" i="11"/>
  <c r="K2956" i="11"/>
  <c r="K2954" i="11"/>
  <c r="K2952" i="11"/>
  <c r="K2950" i="11"/>
  <c r="K2948" i="11"/>
  <c r="K2946" i="11"/>
  <c r="K2944" i="11"/>
  <c r="K2942" i="11"/>
  <c r="K2940" i="11"/>
  <c r="K2938" i="11"/>
  <c r="K2936" i="11"/>
  <c r="K2934" i="11"/>
  <c r="K2932" i="11"/>
  <c r="K2930" i="11"/>
  <c r="K2928" i="11"/>
  <c r="K2926" i="11"/>
  <c r="K2924" i="11"/>
  <c r="K2922" i="11"/>
  <c r="K2920" i="11"/>
  <c r="K2918" i="11"/>
  <c r="K2916" i="11"/>
  <c r="K2914" i="11"/>
  <c r="K2912" i="11"/>
  <c r="K2910" i="11"/>
  <c r="K2908" i="11"/>
  <c r="K2906" i="11"/>
  <c r="K2904" i="11"/>
  <c r="K2902" i="11"/>
  <c r="K2900" i="11"/>
  <c r="K2896" i="11"/>
  <c r="K2894" i="11"/>
  <c r="K2892" i="11"/>
  <c r="K2890" i="11"/>
  <c r="K2888" i="11"/>
  <c r="K2886" i="11"/>
  <c r="K2884" i="11"/>
  <c r="K2882" i="11"/>
  <c r="K2880" i="11"/>
  <c r="K2878" i="11"/>
  <c r="K2876" i="11"/>
  <c r="K2874" i="11"/>
  <c r="K2872" i="11"/>
  <c r="K2870" i="11"/>
  <c r="K2868" i="11"/>
  <c r="K2866" i="11"/>
  <c r="K2864" i="11"/>
  <c r="K2862" i="11"/>
  <c r="K2860" i="11"/>
  <c r="K2858" i="11"/>
  <c r="K2856" i="11"/>
  <c r="K2854" i="11"/>
  <c r="K2852" i="11"/>
  <c r="K2850" i="11"/>
  <c r="K2848" i="11"/>
  <c r="K2846" i="11"/>
  <c r="K2844" i="11"/>
  <c r="K2842" i="11"/>
  <c r="K2840" i="11"/>
  <c r="K2838" i="11"/>
  <c r="K2836" i="11"/>
  <c r="K2834" i="11"/>
  <c r="K2832" i="11"/>
  <c r="K2830" i="11"/>
  <c r="K2828" i="11"/>
  <c r="K2826" i="11"/>
  <c r="K2824" i="11"/>
  <c r="K2822" i="11"/>
  <c r="K2820" i="11"/>
  <c r="K2818" i="11"/>
  <c r="K2816" i="11"/>
  <c r="K2814" i="11"/>
  <c r="K2812" i="11"/>
  <c r="K2810" i="11"/>
  <c r="K2808" i="11"/>
  <c r="K2806" i="11"/>
  <c r="K2804" i="11"/>
  <c r="K2802" i="11"/>
  <c r="K2800" i="11"/>
  <c r="K2798" i="11"/>
  <c r="K2796" i="11"/>
  <c r="K2794" i="11"/>
  <c r="K2792" i="11"/>
  <c r="K2790" i="11"/>
  <c r="K2788" i="11"/>
  <c r="K2786" i="11"/>
  <c r="K2784" i="11"/>
  <c r="K2782" i="11"/>
  <c r="K2780" i="11"/>
  <c r="K2778" i="11"/>
  <c r="K2776" i="11"/>
  <c r="K2774" i="11"/>
  <c r="K2772" i="11"/>
  <c r="K2770" i="11"/>
  <c r="K2768" i="11"/>
  <c r="K2766" i="11"/>
  <c r="K2764" i="11"/>
  <c r="K2762" i="11"/>
  <c r="K2760" i="11"/>
  <c r="K2758" i="11"/>
  <c r="K2756" i="11"/>
  <c r="K2754" i="11"/>
  <c r="K2752" i="11"/>
  <c r="K2750" i="11"/>
  <c r="K2748" i="11"/>
  <c r="K2746" i="11"/>
  <c r="K2744" i="11"/>
  <c r="K2742" i="11"/>
  <c r="K2740" i="11"/>
  <c r="K2738" i="11"/>
  <c r="K2736" i="11"/>
  <c r="K2734" i="11"/>
  <c r="K2732" i="11"/>
  <c r="K2730" i="11"/>
  <c r="K2728" i="11"/>
  <c r="K2726" i="11"/>
  <c r="K2724" i="11"/>
  <c r="K2722" i="11"/>
  <c r="K2720" i="11"/>
  <c r="K2718" i="11"/>
  <c r="K2716" i="11"/>
  <c r="K2714" i="11"/>
  <c r="K2712" i="11"/>
  <c r="K2710" i="11"/>
  <c r="K2708" i="11"/>
  <c r="K2706" i="11"/>
  <c r="K2704" i="11"/>
  <c r="K2702" i="11"/>
  <c r="K2700" i="11"/>
  <c r="K2698" i="11"/>
  <c r="K2696" i="11"/>
  <c r="K2694" i="11"/>
  <c r="K2692" i="11"/>
  <c r="K2690" i="11"/>
  <c r="K2688" i="11"/>
  <c r="K2686" i="11"/>
  <c r="K2684" i="11"/>
  <c r="K2682" i="11"/>
  <c r="K2680" i="11"/>
  <c r="K2678" i="11"/>
  <c r="K2676" i="11"/>
  <c r="K2674" i="11"/>
  <c r="K2672" i="11"/>
  <c r="K2670" i="11"/>
  <c r="K2668" i="11"/>
  <c r="K2666" i="11"/>
  <c r="K2664" i="11"/>
  <c r="K2662" i="11"/>
  <c r="K2660" i="11"/>
  <c r="K2658" i="11"/>
  <c r="K2656" i="11"/>
  <c r="K2654" i="11"/>
  <c r="K2652" i="11"/>
  <c r="K2650" i="11"/>
  <c r="K2648" i="11"/>
  <c r="K2646" i="11"/>
  <c r="K2644" i="11"/>
  <c r="K2642" i="11"/>
  <c r="K2640" i="11"/>
  <c r="K2638" i="11"/>
  <c r="K2636" i="11"/>
  <c r="K2634" i="11"/>
  <c r="K2632" i="11"/>
  <c r="K2630" i="11"/>
  <c r="K2628" i="11"/>
  <c r="K2626" i="11"/>
  <c r="K2624" i="11"/>
  <c r="K2622" i="11"/>
  <c r="K2620" i="11"/>
  <c r="K2618" i="11"/>
  <c r="K2616" i="11"/>
  <c r="K2614" i="11"/>
  <c r="K2612" i="11"/>
  <c r="K2610" i="11"/>
  <c r="K2608" i="11"/>
  <c r="K2606" i="11"/>
  <c r="K2604" i="11"/>
  <c r="K2602" i="11"/>
  <c r="K2600" i="11"/>
  <c r="K2598" i="11"/>
  <c r="K2596" i="11"/>
  <c r="K2594" i="11"/>
  <c r="K2592" i="11"/>
  <c r="K2590" i="11"/>
  <c r="K2588" i="11"/>
  <c r="K2586" i="11"/>
  <c r="K2584" i="11"/>
  <c r="K2582" i="11"/>
  <c r="K2580" i="11"/>
  <c r="K2578" i="11"/>
  <c r="K2576" i="11"/>
  <c r="K2574" i="11"/>
  <c r="K2572" i="11"/>
  <c r="K2570" i="11"/>
  <c r="K2568" i="11"/>
  <c r="K2566" i="11"/>
  <c r="K2564" i="11"/>
  <c r="K2562" i="11"/>
  <c r="K2560" i="11"/>
  <c r="K2558" i="11"/>
  <c r="K2556" i="11"/>
  <c r="K2554" i="11"/>
  <c r="K2552" i="11"/>
  <c r="K2550" i="11"/>
  <c r="K2548" i="11"/>
  <c r="K2546" i="11"/>
  <c r="K2544" i="11"/>
  <c r="K2542" i="11"/>
  <c r="K2540" i="11"/>
  <c r="K2538" i="11"/>
  <c r="K2536" i="11"/>
  <c r="K2534" i="11"/>
  <c r="K2532" i="11"/>
  <c r="K2530" i="11"/>
  <c r="K2528" i="11"/>
  <c r="K2526" i="11"/>
  <c r="K2524" i="11"/>
  <c r="K2522" i="11"/>
  <c r="K2520" i="11"/>
  <c r="K2518" i="11"/>
  <c r="K2516" i="11"/>
  <c r="K2514" i="11"/>
  <c r="K2512" i="11"/>
  <c r="K2510" i="11"/>
  <c r="K2508" i="11"/>
  <c r="K2506" i="11"/>
  <c r="K2504" i="11"/>
  <c r="K2502" i="11"/>
  <c r="K2500" i="11"/>
  <c r="K2498" i="11"/>
  <c r="K2496" i="11"/>
  <c r="K2494" i="11"/>
  <c r="K2492" i="11"/>
  <c r="K2490" i="11"/>
  <c r="K2488" i="11"/>
  <c r="K2486" i="11"/>
  <c r="K2484" i="11"/>
  <c r="K2482" i="11"/>
  <c r="K2480" i="11"/>
  <c r="K2478" i="11"/>
  <c r="K2476" i="11"/>
  <c r="K2474" i="11"/>
  <c r="K2472" i="11"/>
  <c r="K2470" i="11"/>
  <c r="K2468" i="11"/>
  <c r="K2466" i="11"/>
  <c r="K2464" i="11"/>
  <c r="K2462" i="11"/>
  <c r="K2460" i="11"/>
  <c r="K2458" i="11"/>
  <c r="K2456" i="11"/>
  <c r="K2454" i="11"/>
  <c r="K2452" i="11"/>
  <c r="K2450" i="11"/>
  <c r="K2448" i="11"/>
  <c r="K2446" i="11"/>
  <c r="K2444" i="11"/>
  <c r="K2442" i="11"/>
  <c r="K2440" i="11"/>
  <c r="K2438" i="11"/>
  <c r="K2436" i="11"/>
  <c r="K2434" i="11"/>
  <c r="K2432" i="11"/>
  <c r="K2430" i="11"/>
  <c r="K2428" i="11"/>
  <c r="K2426" i="11"/>
  <c r="K2424" i="11"/>
  <c r="K2422" i="11"/>
  <c r="K2420" i="11"/>
  <c r="K2418" i="11"/>
  <c r="K2416" i="11"/>
  <c r="K2414" i="11"/>
  <c r="K2412" i="11"/>
  <c r="K2410" i="11"/>
  <c r="K2408" i="11"/>
  <c r="K2406" i="11"/>
  <c r="K2404" i="11"/>
  <c r="K2402" i="11"/>
  <c r="K2400" i="11"/>
  <c r="K2398" i="11"/>
  <c r="K2396" i="11"/>
  <c r="K2394" i="11"/>
  <c r="K2392" i="11"/>
  <c r="K2390" i="11"/>
  <c r="K2388" i="11"/>
  <c r="K2386" i="11"/>
  <c r="K2384" i="11"/>
  <c r="K2382" i="11"/>
  <c r="K2380" i="11"/>
  <c r="K2378" i="11"/>
  <c r="K2376" i="11"/>
  <c r="K2374" i="11"/>
  <c r="K2372" i="11"/>
  <c r="K2370" i="11"/>
  <c r="K2368" i="11"/>
  <c r="K2366" i="11"/>
  <c r="K2364" i="11"/>
  <c r="K2362" i="11"/>
  <c r="K2360" i="11"/>
  <c r="K2358" i="11"/>
  <c r="K2356" i="11"/>
  <c r="K2354" i="11"/>
  <c r="K2352" i="11"/>
  <c r="K2350" i="11"/>
  <c r="K2348" i="11"/>
  <c r="K2346" i="11"/>
  <c r="K2344" i="11"/>
  <c r="K2342" i="11"/>
  <c r="K2340" i="11"/>
  <c r="K2338" i="11"/>
  <c r="K2336" i="11"/>
  <c r="K2334" i="11"/>
  <c r="K2332" i="11"/>
  <c r="K2330" i="11"/>
  <c r="K2328" i="11"/>
  <c r="K2326" i="11"/>
  <c r="K2324" i="11"/>
  <c r="K2322" i="11"/>
  <c r="K2320" i="11"/>
  <c r="K2318" i="11"/>
  <c r="K2316" i="11"/>
  <c r="K2314" i="11"/>
  <c r="K2312" i="11"/>
  <c r="K2310" i="11"/>
  <c r="K2308" i="11"/>
  <c r="K2306" i="11"/>
  <c r="K2304" i="11"/>
  <c r="K2302" i="11"/>
  <c r="K2300" i="11"/>
  <c r="K2298" i="11"/>
  <c r="K2296" i="11"/>
  <c r="K2294" i="11"/>
  <c r="K2292" i="11"/>
  <c r="K2290" i="11"/>
  <c r="K2288" i="11"/>
  <c r="K2286" i="11"/>
  <c r="K2284" i="11"/>
  <c r="K2282" i="11"/>
  <c r="K2280" i="11"/>
  <c r="K2278" i="11"/>
  <c r="K2276" i="11"/>
  <c r="K2274" i="11"/>
  <c r="K2272" i="11"/>
  <c r="K2270" i="11"/>
  <c r="K2268" i="11"/>
  <c r="K2266" i="11"/>
  <c r="K2264" i="11"/>
  <c r="K2262" i="11"/>
  <c r="K2260" i="11"/>
  <c r="K2258" i="11"/>
  <c r="K2256" i="11"/>
  <c r="K2254" i="11"/>
  <c r="K2252" i="11"/>
  <c r="K2250" i="11"/>
  <c r="K2248" i="11"/>
  <c r="K2246" i="11"/>
  <c r="K2244" i="11"/>
  <c r="K2242" i="11"/>
  <c r="K2240" i="11"/>
  <c r="K2238" i="11"/>
  <c r="K2236" i="11"/>
  <c r="K2234" i="11"/>
  <c r="K2232" i="11"/>
  <c r="K2230" i="11"/>
  <c r="K2228" i="11"/>
  <c r="K2226" i="11"/>
  <c r="K2224" i="11"/>
  <c r="K2222" i="11"/>
  <c r="K2220" i="11"/>
  <c r="K2218" i="11"/>
  <c r="K2216" i="11"/>
  <c r="K2214" i="11"/>
  <c r="K2212" i="11"/>
  <c r="K2210" i="11"/>
  <c r="K2208" i="11"/>
  <c r="K2206" i="11"/>
  <c r="K2204" i="11"/>
  <c r="K2202" i="11"/>
  <c r="K2200" i="11"/>
  <c r="K2198" i="11"/>
  <c r="K2196" i="11"/>
  <c r="K2194" i="11"/>
  <c r="K2192" i="11"/>
  <c r="K2190" i="11"/>
  <c r="K2188" i="11"/>
  <c r="K2186" i="11"/>
  <c r="K2184" i="11"/>
  <c r="K2182" i="11"/>
  <c r="K2180" i="11"/>
  <c r="K2178" i="11"/>
  <c r="K2176" i="11"/>
  <c r="K2174" i="11"/>
  <c r="K2172" i="11"/>
  <c r="K2170" i="11"/>
  <c r="K2168" i="11"/>
  <c r="K2166" i="11"/>
  <c r="K2164" i="11"/>
  <c r="K2162" i="11"/>
  <c r="K2160" i="11"/>
  <c r="K2158" i="11"/>
  <c r="K2156" i="11"/>
  <c r="K2154" i="11"/>
  <c r="K2152" i="11"/>
  <c r="K2150" i="11"/>
  <c r="K2148" i="11"/>
  <c r="K2146" i="11"/>
  <c r="K2144" i="11"/>
  <c r="K2142" i="11"/>
  <c r="K2140" i="11"/>
  <c r="K2138" i="11"/>
  <c r="K2136" i="11"/>
  <c r="K2134" i="11"/>
  <c r="K2132" i="11"/>
  <c r="K2130" i="11"/>
  <c r="K2128" i="11"/>
  <c r="K2126" i="11"/>
  <c r="K2124" i="11"/>
  <c r="K2122" i="11"/>
  <c r="K2120" i="11"/>
  <c r="K2118" i="11"/>
  <c r="K2116" i="11"/>
  <c r="K2114" i="11"/>
  <c r="K2112" i="11"/>
  <c r="K2110" i="11"/>
  <c r="K2108" i="11"/>
  <c r="K2106" i="11"/>
  <c r="K2104" i="11"/>
  <c r="K2102" i="11"/>
  <c r="K2100" i="11"/>
  <c r="K2098" i="11"/>
  <c r="K2096" i="11"/>
  <c r="K2094" i="11"/>
  <c r="K2092" i="11"/>
  <c r="K2090" i="11"/>
  <c r="K2088" i="11"/>
  <c r="K2086" i="11"/>
  <c r="K2084" i="11"/>
  <c r="K2082" i="11"/>
  <c r="K2080" i="11"/>
  <c r="K2078" i="11"/>
  <c r="K2076" i="11"/>
  <c r="K2074" i="11"/>
  <c r="K2072" i="11"/>
  <c r="K2070" i="11"/>
  <c r="K2068" i="11"/>
  <c r="K2066" i="11"/>
  <c r="K2064" i="11"/>
  <c r="K2062" i="11"/>
  <c r="K2060" i="11"/>
  <c r="K2058" i="11"/>
  <c r="K2056" i="11"/>
  <c r="K2054" i="11"/>
  <c r="K2052" i="11"/>
  <c r="K2050" i="11"/>
  <c r="K2048" i="11"/>
  <c r="K2046" i="11"/>
  <c r="K2044" i="11"/>
  <c r="K2042" i="11"/>
  <c r="K2040" i="11"/>
  <c r="K2038" i="11"/>
  <c r="K2036" i="11"/>
  <c r="K2034" i="11"/>
  <c r="K2032" i="11"/>
  <c r="K2030" i="11"/>
  <c r="K2028" i="11"/>
  <c r="K2026" i="11"/>
  <c r="K2024" i="11"/>
  <c r="K2022" i="11"/>
  <c r="K2020" i="11"/>
  <c r="K2018" i="11"/>
  <c r="K2016" i="11"/>
  <c r="K2014" i="11"/>
  <c r="K2012" i="11"/>
  <c r="K2010" i="11"/>
  <c r="K2008" i="11"/>
  <c r="K2006" i="11"/>
  <c r="K2004" i="11"/>
  <c r="K2002" i="11"/>
  <c r="K2000" i="11"/>
  <c r="K1998" i="11"/>
  <c r="K1996" i="11"/>
  <c r="K1994" i="11"/>
  <c r="K1992" i="11"/>
  <c r="K1990" i="11"/>
  <c r="K1988" i="11"/>
  <c r="K1986" i="11"/>
  <c r="K1984" i="11"/>
  <c r="K1982" i="11"/>
  <c r="K1980" i="11"/>
  <c r="K1978" i="11"/>
  <c r="K1976" i="11"/>
  <c r="K1974" i="11"/>
  <c r="K1972" i="11"/>
  <c r="K1970" i="11"/>
  <c r="K1968" i="11"/>
  <c r="K1966" i="11"/>
  <c r="K1964" i="11"/>
  <c r="K1962" i="11"/>
  <c r="K1960" i="11"/>
  <c r="K1958" i="11"/>
  <c r="K1956" i="11"/>
  <c r="K1954" i="11"/>
  <c r="K1952" i="11"/>
  <c r="K1950" i="11"/>
  <c r="K1948" i="11"/>
  <c r="K1946" i="11"/>
  <c r="K1944" i="11"/>
  <c r="K1942" i="11"/>
  <c r="K1940" i="11"/>
  <c r="K1938" i="11"/>
  <c r="K1936" i="11"/>
  <c r="K1934" i="11"/>
  <c r="K1932" i="11"/>
  <c r="K1930" i="11"/>
  <c r="K1928" i="11"/>
  <c r="K1926" i="11"/>
  <c r="K1924" i="11"/>
  <c r="K1922" i="11"/>
  <c r="K1920" i="11"/>
  <c r="K1918" i="11"/>
  <c r="K1916" i="11"/>
  <c r="K1914" i="11"/>
  <c r="K1912" i="11"/>
  <c r="K1910" i="11"/>
  <c r="K1908" i="11"/>
  <c r="K1906" i="11"/>
  <c r="K1904" i="11"/>
  <c r="K1902" i="11"/>
  <c r="K1900" i="11"/>
  <c r="K1898" i="11"/>
  <c r="K1896" i="11"/>
  <c r="K1894" i="11"/>
  <c r="K1892" i="11"/>
  <c r="K1890" i="11"/>
  <c r="K1888" i="11"/>
  <c r="K1886" i="11"/>
  <c r="K1884" i="11"/>
  <c r="K1882" i="11"/>
  <c r="K1880" i="11"/>
  <c r="K1878" i="11"/>
  <c r="K1876" i="11"/>
  <c r="K1874" i="11"/>
  <c r="K1872" i="11"/>
  <c r="K1870" i="11"/>
  <c r="K1868" i="11"/>
  <c r="K1866" i="11"/>
  <c r="K1864" i="11"/>
  <c r="K1862" i="11"/>
  <c r="K1860" i="11"/>
  <c r="K1858" i="11"/>
  <c r="K1856" i="11"/>
  <c r="K1854" i="11"/>
  <c r="K1852" i="11"/>
  <c r="K1850" i="11"/>
  <c r="K1848" i="11"/>
  <c r="K1846" i="11"/>
  <c r="K1844" i="11"/>
  <c r="K1842" i="11"/>
  <c r="K1840" i="11"/>
  <c r="K1838" i="11"/>
  <c r="K1836" i="11"/>
  <c r="K1834" i="11"/>
  <c r="K1832" i="11"/>
  <c r="K1830" i="11"/>
  <c r="K1828" i="11"/>
  <c r="K1826" i="11"/>
  <c r="K1824" i="11"/>
  <c r="K1822" i="11"/>
  <c r="K1820" i="11"/>
  <c r="K1818" i="11"/>
  <c r="K1816" i="11"/>
  <c r="K1814" i="11"/>
  <c r="K1812" i="11"/>
  <c r="K1810" i="11"/>
  <c r="K1808" i="11"/>
  <c r="K1806" i="11"/>
  <c r="K1804" i="11"/>
  <c r="K1802" i="11"/>
  <c r="K1800" i="11"/>
  <c r="K1798" i="11"/>
  <c r="K1796" i="11"/>
  <c r="K1794" i="11"/>
  <c r="K1792" i="11"/>
  <c r="K1790" i="11"/>
  <c r="K1788" i="11"/>
  <c r="K1786" i="11"/>
  <c r="K1784" i="11"/>
  <c r="K1782" i="11"/>
  <c r="K1780" i="11"/>
  <c r="K1778" i="11"/>
  <c r="K1776" i="11"/>
  <c r="K1774" i="11"/>
  <c r="K1772" i="11"/>
  <c r="K1770" i="11"/>
  <c r="K1768" i="11"/>
  <c r="K1766" i="11"/>
  <c r="K1764" i="11"/>
  <c r="K1762" i="11"/>
  <c r="K1760" i="11"/>
  <c r="K1758" i="11"/>
  <c r="K1756" i="11"/>
  <c r="K1754" i="11"/>
  <c r="K1752" i="11"/>
  <c r="K1750" i="11"/>
  <c r="K1748" i="11"/>
  <c r="K1746" i="11"/>
  <c r="K1744" i="11"/>
  <c r="K1742" i="11"/>
  <c r="K1740" i="11"/>
  <c r="K1738" i="11"/>
  <c r="K1736" i="11"/>
  <c r="K1734" i="11"/>
  <c r="K1732" i="11"/>
  <c r="K1730" i="11"/>
  <c r="K1728" i="11"/>
  <c r="K1726" i="11"/>
  <c r="K1724" i="11"/>
  <c r="K1722" i="11"/>
  <c r="K1720" i="11"/>
  <c r="K1718" i="11"/>
  <c r="K1716" i="11"/>
  <c r="K1714" i="11"/>
  <c r="K1712" i="11"/>
  <c r="K1710" i="11"/>
  <c r="K1708" i="11"/>
  <c r="K1706" i="11"/>
  <c r="K1704" i="11"/>
  <c r="K1702" i="11"/>
  <c r="K1700" i="11"/>
  <c r="K1698" i="11"/>
  <c r="K1696" i="11"/>
  <c r="K1694" i="11"/>
  <c r="K1692" i="11"/>
  <c r="K1690" i="11"/>
  <c r="K1688" i="11"/>
  <c r="K1686" i="11"/>
  <c r="K1684" i="11"/>
  <c r="K1682" i="11"/>
  <c r="K1680" i="11"/>
  <c r="K1678" i="11"/>
  <c r="K1676" i="11"/>
  <c r="K1674" i="11"/>
  <c r="K1672" i="11"/>
  <c r="K1670" i="11"/>
  <c r="K1668" i="11"/>
  <c r="K1666" i="11"/>
  <c r="K1664" i="11"/>
  <c r="K1662" i="11"/>
  <c r="K1660" i="11"/>
  <c r="K1658" i="11"/>
  <c r="K1656" i="11"/>
  <c r="K1654" i="11"/>
  <c r="K1652" i="11"/>
  <c r="K1650" i="11"/>
  <c r="K1648" i="11"/>
  <c r="K1646" i="11"/>
  <c r="K1644" i="11"/>
  <c r="K1642" i="11"/>
  <c r="K1640" i="11"/>
  <c r="K1638" i="11"/>
  <c r="K1636" i="11"/>
  <c r="K1634" i="11"/>
  <c r="K1632" i="11"/>
  <c r="K1630" i="11"/>
  <c r="K1628" i="11"/>
  <c r="K1626" i="11"/>
  <c r="K1624" i="11"/>
  <c r="K1622" i="11"/>
  <c r="K1620" i="11"/>
  <c r="K1618" i="11"/>
  <c r="K1616" i="11"/>
  <c r="K1614" i="11"/>
  <c r="K1612" i="11"/>
  <c r="K1610" i="11"/>
  <c r="K1608" i="11"/>
  <c r="K1606" i="11"/>
  <c r="K1604" i="11"/>
  <c r="K1602" i="11"/>
  <c r="K1600" i="11"/>
  <c r="K1598" i="11"/>
  <c r="K1596" i="11"/>
  <c r="K1594" i="11"/>
  <c r="K1592" i="11"/>
  <c r="K1590" i="11"/>
  <c r="K1588" i="11"/>
  <c r="K1586" i="11"/>
  <c r="K1584" i="11"/>
  <c r="K1582" i="11"/>
  <c r="K1580" i="11"/>
  <c r="K1578" i="11"/>
  <c r="K1576" i="11"/>
  <c r="K1574" i="11"/>
  <c r="K1572" i="11"/>
  <c r="K1570" i="11"/>
  <c r="K1568" i="11"/>
  <c r="K1566" i="11"/>
  <c r="K1564" i="11"/>
  <c r="K1562" i="11"/>
  <c r="K1560" i="11"/>
  <c r="K1558" i="11"/>
  <c r="K1556" i="11"/>
  <c r="K1554" i="11"/>
  <c r="K1552" i="11"/>
  <c r="K1550" i="11"/>
  <c r="K1548" i="11"/>
  <c r="K1546" i="11"/>
  <c r="K1544" i="11"/>
  <c r="K1542" i="11"/>
  <c r="K1540" i="11"/>
  <c r="K1538" i="11"/>
  <c r="K1536" i="11"/>
  <c r="K1534" i="11"/>
  <c r="K1532" i="11"/>
  <c r="K1530" i="11"/>
  <c r="K1528" i="11"/>
  <c r="K1526" i="11"/>
  <c r="K1524" i="11"/>
  <c r="K1522" i="11"/>
  <c r="K1520" i="11"/>
  <c r="K1518" i="11"/>
  <c r="K1516" i="11"/>
  <c r="K1514" i="11"/>
  <c r="K1512" i="11"/>
  <c r="K1510" i="11"/>
  <c r="K1508" i="11"/>
  <c r="K1506" i="11"/>
  <c r="K1504" i="11"/>
  <c r="K1502" i="11"/>
  <c r="K1500" i="11"/>
  <c r="K1498" i="11"/>
  <c r="K1496" i="11"/>
  <c r="K1494" i="11"/>
  <c r="K1492" i="11"/>
  <c r="K1490" i="11"/>
  <c r="K1488" i="11"/>
  <c r="K1486" i="11"/>
  <c r="K1484" i="11"/>
  <c r="K1482" i="11"/>
  <c r="K1480" i="11"/>
  <c r="K1478" i="11"/>
  <c r="K1476" i="11"/>
  <c r="K1474" i="11"/>
  <c r="K1472" i="11"/>
  <c r="K1470" i="11"/>
  <c r="K1468" i="11"/>
  <c r="K1466" i="11"/>
  <c r="K1464" i="11"/>
  <c r="K1462" i="11"/>
  <c r="K1460" i="11"/>
  <c r="K1458" i="11"/>
  <c r="K1456" i="11"/>
  <c r="K1454" i="11"/>
  <c r="K1452" i="11"/>
  <c r="K1450" i="11"/>
  <c r="K1448" i="11"/>
  <c r="K1446" i="11"/>
  <c r="K1444" i="11"/>
  <c r="K1442" i="11"/>
  <c r="K1440" i="11"/>
  <c r="K1438" i="11"/>
  <c r="K1436" i="11"/>
  <c r="K1434" i="11"/>
  <c r="K1432" i="11"/>
  <c r="K1430" i="11"/>
  <c r="K1428" i="11"/>
  <c r="K1426" i="11"/>
  <c r="K1424" i="11"/>
  <c r="K1422" i="11"/>
  <c r="K1420" i="11"/>
  <c r="K1418" i="11"/>
  <c r="K1416" i="11"/>
  <c r="K1414" i="11"/>
  <c r="K1412" i="11"/>
  <c r="K1410" i="11"/>
  <c r="K1408" i="11"/>
  <c r="K1406" i="11"/>
  <c r="K1404" i="11"/>
  <c r="K1402" i="11"/>
  <c r="K1400" i="11"/>
  <c r="K1398" i="11"/>
  <c r="K1396" i="11"/>
  <c r="K1394" i="11"/>
  <c r="K1392" i="11"/>
  <c r="K1390" i="11"/>
  <c r="K1388" i="11"/>
  <c r="K1386" i="11"/>
  <c r="K1384" i="11"/>
  <c r="K1382" i="11"/>
  <c r="K1380" i="11"/>
  <c r="K1378" i="11"/>
  <c r="K1376" i="11"/>
  <c r="K1374" i="11"/>
  <c r="K1372" i="11"/>
  <c r="K1370" i="11"/>
  <c r="K1368" i="11"/>
  <c r="K1366" i="11"/>
  <c r="K1364" i="11"/>
  <c r="K1362" i="11"/>
  <c r="K1360" i="11"/>
  <c r="K1358" i="11"/>
  <c r="K1356" i="11"/>
  <c r="K1354" i="11"/>
  <c r="K1352" i="11"/>
  <c r="K1350" i="11"/>
  <c r="K1348" i="11"/>
  <c r="K1346" i="11"/>
  <c r="K1344" i="11"/>
  <c r="K1342" i="11"/>
  <c r="K1340" i="11"/>
  <c r="K1338" i="11"/>
  <c r="K1336" i="11"/>
  <c r="K1334" i="11"/>
  <c r="K1332" i="11"/>
  <c r="K1330" i="11"/>
  <c r="K1328" i="11"/>
  <c r="K1326" i="11"/>
  <c r="K1324" i="11"/>
  <c r="K1322" i="11"/>
  <c r="K1320" i="11"/>
  <c r="K1318" i="11"/>
  <c r="K1316" i="11"/>
  <c r="K1314" i="11"/>
  <c r="K1312" i="11"/>
  <c r="K1310" i="11"/>
  <c r="K1308" i="11"/>
  <c r="K1306" i="11"/>
  <c r="K1304" i="11"/>
  <c r="K1302" i="11"/>
  <c r="K1300" i="11"/>
  <c r="K1298" i="11"/>
  <c r="K1296" i="11"/>
  <c r="K1294" i="11"/>
  <c r="K1292" i="11"/>
  <c r="K1290" i="11"/>
  <c r="K1288" i="11"/>
  <c r="K1286" i="11"/>
  <c r="K1284" i="11"/>
  <c r="K1282" i="11"/>
  <c r="K1280" i="11"/>
  <c r="K1278" i="11"/>
  <c r="K1276" i="11"/>
  <c r="K1274" i="11"/>
  <c r="K1272" i="11"/>
  <c r="K1270" i="11"/>
  <c r="K1268" i="11"/>
  <c r="K1266" i="11"/>
  <c r="K1264" i="11"/>
  <c r="K1262" i="11"/>
  <c r="K1260" i="11"/>
  <c r="K1258" i="11"/>
  <c r="K1256" i="11"/>
  <c r="K1254" i="11"/>
  <c r="K1252" i="11"/>
  <c r="K1250" i="11"/>
  <c r="K1248" i="11"/>
  <c r="K1246" i="11"/>
  <c r="K1244" i="11"/>
  <c r="K1242" i="11"/>
  <c r="K1240" i="11"/>
  <c r="K1238" i="11"/>
  <c r="K1236" i="11"/>
  <c r="K1234" i="11"/>
  <c r="K1232" i="11"/>
  <c r="K1230" i="11"/>
  <c r="K1228" i="11"/>
  <c r="K1226" i="11"/>
  <c r="K1224" i="11"/>
  <c r="K1222" i="11"/>
  <c r="K1220" i="11"/>
  <c r="K1218" i="11"/>
  <c r="K1216" i="11"/>
  <c r="K1214" i="11"/>
  <c r="K1212" i="11"/>
  <c r="K1210" i="11"/>
  <c r="K1208" i="11"/>
  <c r="K1206" i="11"/>
  <c r="K1204" i="11"/>
  <c r="K1202" i="11"/>
  <c r="K1200" i="11"/>
  <c r="K1198" i="11"/>
  <c r="K1196" i="11"/>
  <c r="K1194" i="11"/>
  <c r="K1192" i="11"/>
  <c r="K1190" i="11"/>
  <c r="K1188" i="11"/>
  <c r="K1186" i="11"/>
  <c r="K1184" i="11"/>
  <c r="K1182" i="11"/>
  <c r="K1180" i="11"/>
  <c r="K1178" i="11"/>
  <c r="K1176" i="11"/>
  <c r="K1174" i="11"/>
  <c r="K1172" i="11"/>
  <c r="K1170" i="11"/>
  <c r="K1168" i="11"/>
  <c r="K1166" i="11"/>
  <c r="K1164" i="11"/>
  <c r="K1162" i="11"/>
  <c r="K1160" i="11"/>
  <c r="K1158" i="11"/>
  <c r="K1156" i="11"/>
  <c r="K1154" i="11"/>
  <c r="K1152" i="11"/>
  <c r="K1150" i="11"/>
  <c r="K1148" i="11"/>
  <c r="K1146" i="11"/>
  <c r="K1144" i="11"/>
  <c r="K1142" i="11"/>
  <c r="K1140" i="11"/>
  <c r="K1138" i="11"/>
  <c r="K1136" i="11"/>
  <c r="K1134" i="11"/>
  <c r="K1132" i="11"/>
  <c r="K1130" i="11"/>
  <c r="K1128" i="11"/>
  <c r="K1126" i="11"/>
  <c r="K1124" i="11"/>
  <c r="K1122" i="11"/>
  <c r="K1120" i="11"/>
  <c r="K1118" i="11"/>
  <c r="K1116" i="11"/>
  <c r="K1114" i="11"/>
  <c r="K1112" i="11"/>
  <c r="K1110" i="11"/>
  <c r="K1108" i="11"/>
  <c r="K1106" i="11"/>
  <c r="K1104" i="11"/>
  <c r="K1102" i="11"/>
  <c r="K1100" i="11"/>
  <c r="K1098" i="11"/>
  <c r="K1096" i="11"/>
  <c r="K1094" i="11"/>
  <c r="K1092" i="11"/>
  <c r="K1090" i="11"/>
  <c r="K1088" i="11"/>
  <c r="K1086" i="11"/>
  <c r="K1084" i="11"/>
  <c r="K1082" i="11"/>
  <c r="K1080" i="11"/>
  <c r="K1078" i="11"/>
  <c r="K1076" i="11"/>
  <c r="K1074" i="11"/>
  <c r="K1072" i="11"/>
  <c r="K1070" i="11"/>
  <c r="K1068" i="11"/>
  <c r="K1066" i="11"/>
  <c r="K1064" i="11"/>
  <c r="K1062" i="11"/>
  <c r="K1060" i="11"/>
  <c r="K1058" i="11"/>
  <c r="K1056" i="11"/>
  <c r="K1054" i="11"/>
  <c r="K1052" i="11"/>
  <c r="K1050" i="11"/>
  <c r="K1048" i="11"/>
  <c r="K1046" i="11"/>
  <c r="K1044" i="11"/>
  <c r="K1042" i="11"/>
  <c r="K1040" i="11"/>
  <c r="K1038" i="11"/>
  <c r="K1036" i="11"/>
  <c r="K1034" i="11"/>
  <c r="K1032" i="11"/>
  <c r="K1030" i="11"/>
  <c r="K1028" i="11"/>
  <c r="K1026" i="11"/>
  <c r="K1024" i="11"/>
  <c r="K1022" i="11"/>
  <c r="K1020" i="11"/>
  <c r="K1018" i="11"/>
  <c r="K1016" i="11"/>
  <c r="K1014" i="11"/>
  <c r="K1012" i="11"/>
  <c r="K1010" i="11"/>
  <c r="K1008" i="11"/>
  <c r="K1006" i="11"/>
  <c r="K1004" i="11"/>
  <c r="K1002" i="11"/>
  <c r="K1000" i="11"/>
  <c r="K998" i="11"/>
  <c r="K996" i="11"/>
  <c r="K994" i="11"/>
  <c r="K992" i="11"/>
  <c r="K990" i="11"/>
  <c r="K988" i="11"/>
  <c r="K986" i="11"/>
  <c r="K984" i="11"/>
  <c r="K982" i="11"/>
  <c r="K980" i="11"/>
  <c r="K978" i="11"/>
  <c r="K976" i="11"/>
  <c r="K974" i="11"/>
  <c r="K972" i="11"/>
  <c r="K970" i="11"/>
  <c r="K968" i="11"/>
  <c r="K966" i="11"/>
  <c r="K964" i="11"/>
  <c r="K962" i="11"/>
  <c r="K960" i="11"/>
  <c r="K958" i="11"/>
  <c r="K956" i="11"/>
  <c r="K954" i="11"/>
  <c r="K952" i="11"/>
  <c r="K950" i="11"/>
  <c r="K948" i="11"/>
  <c r="K946" i="11"/>
  <c r="K944" i="11"/>
  <c r="K942" i="11"/>
  <c r="K940" i="11"/>
  <c r="K938" i="11"/>
  <c r="K936" i="11"/>
  <c r="K934" i="11"/>
  <c r="K932" i="11"/>
  <c r="K930" i="11"/>
  <c r="K928" i="11"/>
  <c r="K926" i="11"/>
  <c r="K924" i="11"/>
  <c r="K922" i="11"/>
  <c r="K920" i="11"/>
  <c r="K918" i="11"/>
  <c r="K916" i="11"/>
  <c r="K914" i="11"/>
  <c r="K912" i="11"/>
  <c r="K910" i="11"/>
  <c r="K908" i="11"/>
  <c r="K906" i="11"/>
  <c r="K904" i="11"/>
  <c r="K902" i="11"/>
  <c r="K900" i="11"/>
  <c r="K898" i="11"/>
  <c r="K896" i="11"/>
  <c r="K894" i="11"/>
  <c r="K892" i="11"/>
  <c r="K890" i="11"/>
  <c r="K888" i="11"/>
  <c r="K886" i="11"/>
  <c r="K884" i="11"/>
  <c r="K882" i="11"/>
  <c r="K880" i="11"/>
  <c r="K878" i="11"/>
  <c r="K876" i="11"/>
  <c r="K874" i="11"/>
  <c r="K872" i="11"/>
  <c r="K870" i="11"/>
  <c r="K868" i="11"/>
  <c r="K866" i="11"/>
  <c r="K864" i="11"/>
  <c r="K862" i="11"/>
  <c r="K860" i="11"/>
  <c r="K858" i="11"/>
  <c r="K856" i="11"/>
  <c r="K854" i="11"/>
  <c r="K852" i="11"/>
  <c r="K850" i="11"/>
  <c r="K848" i="11"/>
  <c r="K846" i="11"/>
  <c r="K844" i="11"/>
  <c r="K842" i="11"/>
  <c r="K840" i="11"/>
  <c r="K838" i="11"/>
  <c r="K836" i="11"/>
  <c r="K834" i="11"/>
  <c r="K832" i="11"/>
  <c r="K830" i="11"/>
  <c r="K828" i="11"/>
  <c r="K826" i="11"/>
  <c r="K824" i="11"/>
  <c r="K822" i="11"/>
  <c r="K820" i="11"/>
  <c r="K818" i="11"/>
  <c r="K816" i="11"/>
  <c r="K814" i="11"/>
  <c r="K812" i="11"/>
  <c r="K810" i="11"/>
  <c r="K808" i="11"/>
  <c r="K806" i="11"/>
  <c r="K804" i="11"/>
  <c r="K802" i="11"/>
  <c r="K800" i="11"/>
  <c r="K798" i="11"/>
  <c r="K796" i="11"/>
  <c r="K794" i="11"/>
  <c r="K792" i="11"/>
  <c r="K790" i="11"/>
  <c r="K788" i="11"/>
  <c r="K786" i="11"/>
  <c r="K784" i="11"/>
  <c r="K782" i="11"/>
  <c r="K780" i="11"/>
  <c r="K778" i="11"/>
  <c r="K776" i="11"/>
  <c r="K774" i="11"/>
  <c r="K772" i="11"/>
  <c r="K770" i="11"/>
  <c r="K768" i="11"/>
  <c r="K766" i="11"/>
  <c r="K764" i="11"/>
  <c r="K762" i="11"/>
  <c r="K760" i="11"/>
  <c r="K758" i="11"/>
  <c r="K756" i="11"/>
  <c r="K754" i="11"/>
  <c r="K752" i="11"/>
  <c r="K750" i="11"/>
  <c r="K748" i="11"/>
  <c r="K746" i="11"/>
  <c r="K744" i="11"/>
  <c r="K742" i="11"/>
  <c r="K740" i="11"/>
  <c r="K738" i="11"/>
  <c r="K736" i="11"/>
  <c r="K734" i="11"/>
  <c r="K732" i="11"/>
  <c r="K730" i="11"/>
  <c r="K728" i="11"/>
  <c r="K726" i="11"/>
  <c r="K724" i="11"/>
  <c r="K722" i="11"/>
  <c r="K720" i="11"/>
  <c r="K718" i="11"/>
  <c r="K716" i="11"/>
  <c r="K714" i="11"/>
  <c r="K712" i="11"/>
  <c r="K710" i="11"/>
  <c r="K708" i="11"/>
  <c r="K706" i="11"/>
  <c r="K704" i="11"/>
  <c r="K702" i="11"/>
  <c r="K700" i="11"/>
  <c r="K698" i="11"/>
  <c r="K696" i="11"/>
  <c r="K694" i="11"/>
  <c r="K692" i="11"/>
  <c r="K690" i="11"/>
  <c r="K688" i="11"/>
  <c r="K686" i="11"/>
  <c r="K684" i="11"/>
  <c r="K682" i="11"/>
  <c r="K680" i="11"/>
  <c r="K678" i="11"/>
  <c r="K676" i="11"/>
  <c r="K674" i="11"/>
  <c r="K672" i="11"/>
  <c r="K670" i="11"/>
  <c r="K668" i="11"/>
  <c r="K666" i="11"/>
  <c r="K664" i="11"/>
  <c r="K662" i="11"/>
  <c r="K3387" i="11"/>
  <c r="K3385" i="11"/>
  <c r="K3383" i="11"/>
  <c r="K3381" i="11"/>
  <c r="K3379" i="11"/>
  <c r="K3377" i="11"/>
  <c r="K3375" i="11"/>
  <c r="K3373" i="11"/>
  <c r="K3371" i="11"/>
  <c r="K3369" i="11"/>
  <c r="K3367" i="11"/>
  <c r="K3365" i="11"/>
  <c r="K3363" i="11"/>
  <c r="K3361" i="11"/>
  <c r="K3359" i="11"/>
  <c r="K3357" i="11"/>
  <c r="K3355" i="11"/>
  <c r="K3353" i="11"/>
  <c r="K3351" i="11"/>
  <c r="K3349" i="11"/>
  <c r="K3347" i="11"/>
  <c r="K3345" i="11"/>
  <c r="K3343" i="11"/>
  <c r="K3341" i="11"/>
  <c r="K3339" i="11"/>
  <c r="K3337" i="11"/>
  <c r="K3335" i="11"/>
  <c r="K3333" i="11"/>
  <c r="K3331" i="11"/>
  <c r="K3329" i="11"/>
  <c r="K3327" i="11"/>
  <c r="K3325" i="11"/>
  <c r="K3323" i="11"/>
  <c r="K3321" i="11"/>
  <c r="K3319" i="11"/>
  <c r="K3317" i="11"/>
  <c r="K3315" i="11"/>
  <c r="K3313" i="11"/>
  <c r="K3311" i="11"/>
  <c r="K3309" i="11"/>
  <c r="K3307" i="11"/>
  <c r="K3305" i="11"/>
  <c r="K3303" i="11"/>
  <c r="K3301" i="11"/>
  <c r="K3299" i="11"/>
  <c r="K3297" i="11"/>
  <c r="K3295" i="11"/>
  <c r="K3293" i="11"/>
  <c r="K3291" i="11"/>
  <c r="K3289" i="11"/>
  <c r="K3287" i="11"/>
  <c r="K3285" i="11"/>
  <c r="K3283" i="11"/>
  <c r="K3281" i="11"/>
  <c r="K3279" i="11"/>
  <c r="K3277" i="11"/>
  <c r="K3275" i="11"/>
  <c r="K3273" i="11"/>
  <c r="K3271" i="11"/>
  <c r="K3269" i="11"/>
  <c r="K3267" i="11"/>
  <c r="K3265" i="11"/>
  <c r="K3263" i="11"/>
  <c r="K3261" i="11"/>
  <c r="K3259" i="11"/>
  <c r="K3257" i="11"/>
  <c r="K3255" i="11"/>
  <c r="K3253" i="11"/>
  <c r="K3251" i="11"/>
  <c r="K3249" i="11"/>
  <c r="K3247" i="11"/>
  <c r="K3245" i="11"/>
  <c r="K3243" i="11"/>
  <c r="K3241" i="11"/>
  <c r="K3239" i="11"/>
  <c r="K3237" i="11"/>
  <c r="K3235" i="11"/>
  <c r="K3233" i="11"/>
  <c r="K3231" i="11"/>
  <c r="K3229" i="11"/>
  <c r="K3227" i="11"/>
  <c r="K3225" i="11"/>
  <c r="K3223" i="11"/>
  <c r="K3221" i="11"/>
  <c r="K3219" i="11"/>
  <c r="K3217" i="11"/>
  <c r="K3215" i="11"/>
  <c r="K3213" i="11"/>
  <c r="K3211" i="11"/>
  <c r="K3209" i="11"/>
  <c r="K3207" i="11"/>
  <c r="K3205" i="11"/>
  <c r="K3203" i="11"/>
  <c r="K3201" i="11"/>
  <c r="K3199" i="11"/>
  <c r="K3197" i="11"/>
  <c r="K3195" i="11"/>
  <c r="K3193" i="11"/>
  <c r="K3191" i="11"/>
  <c r="K3189" i="11"/>
  <c r="K3187" i="11"/>
  <c r="K3185" i="11"/>
  <c r="K3183" i="11"/>
  <c r="K3181" i="11"/>
  <c r="K3179" i="11"/>
  <c r="K3177" i="11"/>
  <c r="K3175" i="11"/>
  <c r="K3173" i="11"/>
  <c r="K3171" i="11"/>
  <c r="K3169" i="11"/>
  <c r="K3167" i="11"/>
  <c r="K3165" i="11"/>
  <c r="K3163" i="11"/>
  <c r="K3161" i="11"/>
  <c r="K3159" i="11"/>
  <c r="K3157" i="11"/>
  <c r="K3155" i="11"/>
  <c r="K3153" i="11"/>
  <c r="K3151" i="11"/>
  <c r="K3149" i="11"/>
  <c r="K3147" i="11"/>
  <c r="K3145" i="11"/>
  <c r="K3143" i="11"/>
  <c r="K3141" i="11"/>
  <c r="K3139" i="11"/>
  <c r="K3137" i="11"/>
  <c r="K3135" i="11"/>
  <c r="K3133" i="11"/>
  <c r="K3131" i="11"/>
  <c r="K3129" i="11"/>
  <c r="K3127" i="11"/>
  <c r="K3125" i="11"/>
  <c r="K3123" i="11"/>
  <c r="K3121" i="11"/>
  <c r="K3119" i="11"/>
  <c r="K3117" i="11"/>
  <c r="K3115" i="11"/>
  <c r="K3113" i="11"/>
  <c r="K3111" i="11"/>
  <c r="K3109" i="11"/>
  <c r="K3107" i="11"/>
  <c r="K3105" i="11"/>
  <c r="K3103" i="11"/>
  <c r="K3101" i="11"/>
  <c r="K3099" i="11"/>
  <c r="K3097" i="11"/>
  <c r="K3095" i="11"/>
  <c r="K3093" i="11"/>
  <c r="K3091" i="11"/>
  <c r="K3089" i="11"/>
  <c r="K3087" i="11"/>
  <c r="K3085" i="11"/>
  <c r="K3083" i="11"/>
  <c r="K3081" i="11"/>
  <c r="K3079" i="11"/>
  <c r="K3077" i="11"/>
  <c r="K3075" i="11"/>
  <c r="K3073" i="11"/>
  <c r="K3071" i="11"/>
  <c r="K3069" i="11"/>
  <c r="K3067" i="11"/>
  <c r="K3065" i="11"/>
  <c r="K3063" i="11"/>
  <c r="K3061" i="11"/>
  <c r="K3059" i="11"/>
  <c r="K3057" i="11"/>
  <c r="K3055" i="11"/>
  <c r="K3053" i="11"/>
  <c r="K3051" i="11"/>
  <c r="K3049" i="11"/>
  <c r="K3047" i="11"/>
  <c r="K3045" i="11"/>
  <c r="K3043" i="11"/>
  <c r="K3041" i="11"/>
  <c r="K3039" i="11"/>
  <c r="K3037" i="11"/>
  <c r="K3035" i="11"/>
  <c r="K3033" i="11"/>
  <c r="K3031" i="11"/>
  <c r="K3029" i="11"/>
  <c r="K3027" i="11"/>
  <c r="K3025" i="11"/>
  <c r="K3023" i="11"/>
  <c r="K3021" i="11"/>
  <c r="K3019" i="11"/>
  <c r="K3017" i="11"/>
  <c r="K3015" i="11"/>
  <c r="K3013" i="11"/>
  <c r="K3011" i="11"/>
  <c r="K3009" i="11"/>
  <c r="K3007" i="11"/>
  <c r="K3005" i="11"/>
  <c r="K3003" i="11"/>
  <c r="K3001" i="11"/>
  <c r="K2999" i="11"/>
  <c r="K2997" i="11"/>
  <c r="K2995" i="11"/>
  <c r="K2993" i="11"/>
  <c r="K2991" i="11"/>
  <c r="K2989" i="11"/>
  <c r="K2987" i="11"/>
  <c r="K2985" i="11"/>
  <c r="K2983" i="11"/>
  <c r="K2981" i="11"/>
  <c r="K2979" i="11"/>
  <c r="K2977" i="11"/>
  <c r="K2975" i="11"/>
  <c r="K2973" i="11"/>
  <c r="K2971" i="11"/>
  <c r="K2969" i="11"/>
  <c r="K2967" i="11"/>
  <c r="K2965" i="11"/>
  <c r="K2963" i="11"/>
  <c r="K2961" i="11"/>
  <c r="K2959" i="11"/>
  <c r="K2957" i="11"/>
  <c r="K2955" i="11"/>
  <c r="K2953" i="11"/>
  <c r="K2951" i="11"/>
  <c r="K2949" i="11"/>
  <c r="K2947" i="11"/>
  <c r="K2945" i="11"/>
  <c r="K2943" i="11"/>
  <c r="K2941" i="11"/>
  <c r="K2939" i="11"/>
  <c r="K2937" i="11"/>
  <c r="K2935" i="11"/>
  <c r="K2933" i="11"/>
  <c r="K2931" i="11"/>
  <c r="K2929" i="11"/>
  <c r="K2927" i="11"/>
  <c r="K2925" i="11"/>
  <c r="K2923" i="11"/>
  <c r="K2921" i="11"/>
  <c r="K2919" i="11"/>
  <c r="K2917" i="11"/>
  <c r="K2915" i="11"/>
  <c r="K2913" i="11"/>
  <c r="K2911" i="11"/>
  <c r="K2909" i="11"/>
  <c r="K2907" i="11"/>
  <c r="K2905" i="11"/>
  <c r="K2903" i="11"/>
  <c r="K2901" i="11"/>
  <c r="K2899" i="11"/>
  <c r="K2897" i="11"/>
  <c r="K2895" i="11"/>
  <c r="K2893" i="11"/>
  <c r="K2891" i="11"/>
  <c r="K2889" i="11"/>
  <c r="K2887" i="11"/>
  <c r="K2885" i="11"/>
  <c r="K2883" i="11"/>
  <c r="K2881" i="11"/>
  <c r="K2879" i="11"/>
  <c r="K2877" i="11"/>
  <c r="K2875" i="11"/>
  <c r="K2873" i="11"/>
  <c r="K2871" i="11"/>
  <c r="K2869" i="11"/>
  <c r="K2867" i="11"/>
  <c r="K2865" i="11"/>
  <c r="K2863" i="11"/>
  <c r="K2861" i="11"/>
  <c r="K2859" i="11"/>
  <c r="K2857" i="11"/>
  <c r="K2855" i="11"/>
  <c r="K2853" i="11"/>
  <c r="K2851" i="11"/>
  <c r="K2849" i="11"/>
  <c r="K2847" i="11"/>
  <c r="K2845" i="11"/>
  <c r="K2843" i="11"/>
  <c r="K2841" i="11"/>
  <c r="K2839" i="11"/>
  <c r="K2837" i="11"/>
  <c r="K2835" i="11"/>
  <c r="K2833" i="11"/>
  <c r="K2831" i="11"/>
  <c r="K2829" i="11"/>
  <c r="K2827" i="11"/>
  <c r="K2825" i="11"/>
  <c r="K2823" i="11"/>
  <c r="K2821" i="11"/>
  <c r="K2819" i="11"/>
  <c r="K2817" i="11"/>
  <c r="K2815" i="11"/>
  <c r="K2813" i="11"/>
  <c r="K2811" i="11"/>
  <c r="K2809" i="11"/>
  <c r="K2807" i="11"/>
  <c r="K2805" i="11"/>
  <c r="K2803" i="11"/>
  <c r="K2801" i="11"/>
  <c r="K2799" i="11"/>
  <c r="K2797" i="11"/>
  <c r="K2795" i="11"/>
  <c r="K2793" i="11"/>
  <c r="K2791" i="11"/>
  <c r="K2789" i="11"/>
  <c r="K2787" i="11"/>
  <c r="K2785" i="11"/>
  <c r="K2783" i="11"/>
  <c r="K2781" i="11"/>
  <c r="K2779" i="11"/>
  <c r="K2777" i="11"/>
  <c r="K2775" i="11"/>
  <c r="K2773" i="11"/>
  <c r="K2771" i="11"/>
  <c r="K2769" i="11"/>
  <c r="K2767" i="11"/>
  <c r="K2765" i="11"/>
  <c r="K2763" i="11"/>
  <c r="K2761" i="11"/>
  <c r="K2759" i="11"/>
  <c r="K2757" i="11"/>
  <c r="K2755" i="11"/>
  <c r="K2753" i="11"/>
  <c r="K2751" i="11"/>
  <c r="K2749" i="11"/>
  <c r="K2747" i="11"/>
  <c r="K2745" i="11"/>
  <c r="K2743" i="11"/>
  <c r="K2741" i="11"/>
  <c r="K2739" i="11"/>
  <c r="K2737" i="11"/>
  <c r="K2735" i="11"/>
  <c r="K2733" i="11"/>
  <c r="K2731" i="11"/>
  <c r="K2729" i="11"/>
  <c r="K2727" i="11"/>
  <c r="K2725" i="11"/>
  <c r="K2723" i="11"/>
  <c r="K2721" i="11"/>
  <c r="K2719" i="11"/>
  <c r="K2717" i="11"/>
  <c r="K2715" i="11"/>
  <c r="K2713" i="11"/>
  <c r="K2711" i="11"/>
  <c r="K2709" i="11"/>
  <c r="K2707" i="11"/>
  <c r="K2705" i="11"/>
  <c r="K2703" i="11"/>
  <c r="K2701" i="11"/>
  <c r="K2699" i="11"/>
  <c r="K2697" i="11"/>
  <c r="K2695" i="11"/>
  <c r="K2693" i="11"/>
  <c r="K2691" i="11"/>
  <c r="K2689" i="11"/>
  <c r="K2687" i="11"/>
  <c r="K2685" i="11"/>
  <c r="K2683" i="11"/>
  <c r="K2681" i="11"/>
  <c r="K2679" i="11"/>
  <c r="K2677" i="11"/>
  <c r="K2675" i="11"/>
  <c r="K2673" i="11"/>
  <c r="K2671" i="11"/>
  <c r="K2669" i="11"/>
  <c r="K2667" i="11"/>
  <c r="K2665" i="11"/>
  <c r="K2663" i="11"/>
  <c r="K2661" i="11"/>
  <c r="K2659" i="11"/>
  <c r="K2657" i="11"/>
  <c r="K2655" i="11"/>
  <c r="K2653" i="11"/>
  <c r="K2651" i="11"/>
  <c r="K2649" i="11"/>
  <c r="K2647" i="11"/>
  <c r="K2645" i="11"/>
  <c r="K2643" i="11"/>
  <c r="K2641" i="11"/>
  <c r="K2639" i="11"/>
  <c r="K2637" i="11"/>
  <c r="K2635" i="11"/>
  <c r="K2633" i="11"/>
  <c r="K2631" i="11"/>
  <c r="K2629" i="11"/>
  <c r="K2627" i="11"/>
  <c r="K2625" i="11"/>
  <c r="K2623" i="11"/>
  <c r="K2621" i="11"/>
  <c r="K2619" i="11"/>
  <c r="K2617" i="11"/>
  <c r="K2615" i="11"/>
  <c r="K2613" i="11"/>
  <c r="K2611" i="11"/>
  <c r="K2609" i="11"/>
  <c r="K2607" i="11"/>
  <c r="K2605" i="11"/>
  <c r="K2603" i="11"/>
  <c r="K2601" i="11"/>
  <c r="K2599" i="11"/>
  <c r="K2597" i="11"/>
  <c r="K2595" i="11"/>
  <c r="K2593" i="11"/>
  <c r="K2591" i="11"/>
  <c r="K2589" i="11"/>
  <c r="K2587" i="11"/>
  <c r="K2585" i="11"/>
  <c r="K2583" i="11"/>
  <c r="K2581" i="11"/>
  <c r="K2579" i="11"/>
  <c r="K2577" i="11"/>
  <c r="K2575" i="11"/>
  <c r="K2573" i="11"/>
  <c r="K2571" i="11"/>
  <c r="K2569" i="11"/>
  <c r="K2567" i="11"/>
  <c r="K2565" i="11"/>
  <c r="K2563" i="11"/>
  <c r="K2561" i="11"/>
  <c r="K2559" i="11"/>
  <c r="K2557" i="11"/>
  <c r="K2555" i="11"/>
  <c r="K2553" i="11"/>
  <c r="K2551" i="11"/>
  <c r="K2549" i="11"/>
  <c r="K2547" i="11"/>
  <c r="K2545" i="11"/>
  <c r="K2543" i="11"/>
  <c r="K2541" i="11"/>
  <c r="K2539" i="11"/>
  <c r="K2537" i="11"/>
  <c r="K2535" i="11"/>
  <c r="K2533" i="11"/>
  <c r="K2531" i="11"/>
  <c r="K2529" i="11"/>
  <c r="K2527" i="11"/>
  <c r="K2525" i="11"/>
  <c r="K2523" i="11"/>
  <c r="K2521" i="11"/>
  <c r="K2519" i="11"/>
  <c r="K2517" i="11"/>
  <c r="K2515" i="11"/>
  <c r="K2513" i="11"/>
  <c r="K2511" i="11"/>
  <c r="K2509" i="11"/>
  <c r="K2507" i="11"/>
  <c r="K2505" i="11"/>
  <c r="K2503" i="11"/>
  <c r="K2501" i="11"/>
  <c r="K2499" i="11"/>
  <c r="K2497" i="11"/>
  <c r="K2495" i="11"/>
  <c r="K2493" i="11"/>
  <c r="K2491" i="11"/>
  <c r="K2489" i="11"/>
  <c r="K2487" i="11"/>
  <c r="K2485" i="11"/>
  <c r="K2483" i="11"/>
  <c r="K2481" i="11"/>
  <c r="K2479" i="11"/>
  <c r="K2477" i="11"/>
  <c r="K2475" i="11"/>
  <c r="K2473" i="11"/>
  <c r="K2471" i="11"/>
  <c r="K2469" i="11"/>
  <c r="K2467" i="11"/>
  <c r="K2465" i="11"/>
  <c r="K2463" i="11"/>
  <c r="K2461" i="11"/>
  <c r="K2459" i="11"/>
  <c r="K2457" i="11"/>
  <c r="K2455" i="11"/>
  <c r="K2453" i="11"/>
  <c r="K2451" i="11"/>
  <c r="K2449" i="11"/>
  <c r="K2447" i="11"/>
  <c r="K2445" i="11"/>
  <c r="K2443" i="11"/>
  <c r="K2441" i="11"/>
  <c r="K2439" i="11"/>
  <c r="K2437" i="11"/>
  <c r="K2435" i="11"/>
  <c r="K2433" i="11"/>
  <c r="K2431" i="11"/>
  <c r="K2429" i="11"/>
  <c r="K2427" i="11"/>
  <c r="K2425" i="11"/>
  <c r="K2423" i="11"/>
  <c r="K2421" i="11"/>
  <c r="K2419" i="11"/>
  <c r="K2417" i="11"/>
  <c r="K2415" i="11"/>
  <c r="K2413" i="11"/>
  <c r="K2411" i="11"/>
  <c r="K2409" i="11"/>
  <c r="K2407" i="11"/>
  <c r="K2405" i="11"/>
  <c r="K2403" i="11"/>
  <c r="K2401" i="11"/>
  <c r="K2399" i="11"/>
  <c r="K2397" i="11"/>
  <c r="K2395" i="11"/>
  <c r="K2393" i="11"/>
  <c r="K2391" i="11"/>
  <c r="K2389" i="11"/>
  <c r="K2387" i="11"/>
  <c r="K2385" i="11"/>
  <c r="K2383" i="11"/>
  <c r="K2381" i="11"/>
  <c r="K2379" i="11"/>
  <c r="K2377" i="11"/>
  <c r="K2375" i="11"/>
  <c r="K2373" i="11"/>
  <c r="K2371" i="11"/>
  <c r="K2369" i="11"/>
  <c r="K2367" i="11"/>
  <c r="K2365" i="11"/>
  <c r="K2363" i="11"/>
  <c r="K2361" i="11"/>
  <c r="K2359" i="11"/>
  <c r="K2357" i="11"/>
  <c r="K2355" i="11"/>
  <c r="K2353" i="11"/>
  <c r="K2351" i="11"/>
  <c r="K2349" i="11"/>
  <c r="K2347" i="11"/>
  <c r="K2345" i="11"/>
  <c r="K2343" i="11"/>
  <c r="K2341" i="11"/>
  <c r="K2339" i="11"/>
  <c r="K2337" i="11"/>
  <c r="K2335" i="11"/>
  <c r="K2333" i="11"/>
  <c r="K2331" i="11"/>
  <c r="K2329" i="11"/>
  <c r="K2327" i="11"/>
  <c r="K2325" i="11"/>
  <c r="K2323" i="11"/>
  <c r="K2321" i="11"/>
  <c r="K2319" i="11"/>
  <c r="K2317" i="11"/>
  <c r="K2315" i="11"/>
  <c r="K2313" i="11"/>
  <c r="K2311" i="11"/>
  <c r="K2309" i="11"/>
  <c r="K2307" i="11"/>
  <c r="K2305" i="11"/>
  <c r="K2303" i="11"/>
  <c r="K2301" i="11"/>
  <c r="K2299" i="11"/>
  <c r="K2297" i="11"/>
  <c r="K2295" i="11"/>
  <c r="K2293" i="11"/>
  <c r="K2291" i="11"/>
  <c r="K2289" i="11"/>
  <c r="K2287" i="11"/>
  <c r="K2285" i="11"/>
  <c r="K2283" i="11"/>
  <c r="K2281" i="11"/>
  <c r="K2279" i="11"/>
  <c r="K2277" i="11"/>
  <c r="K2275" i="11"/>
  <c r="K2273" i="11"/>
  <c r="K2271" i="11"/>
  <c r="K2269" i="11"/>
  <c r="K2267" i="11"/>
  <c r="K2265" i="11"/>
  <c r="K2263" i="11"/>
  <c r="K2261" i="11"/>
  <c r="K2259" i="11"/>
  <c r="K2257" i="11"/>
  <c r="K2255" i="11"/>
  <c r="K2253" i="11"/>
  <c r="K2251" i="11"/>
  <c r="K2249" i="11"/>
  <c r="K2247" i="11"/>
  <c r="K2245" i="11"/>
  <c r="K2243" i="11"/>
  <c r="K2241" i="11"/>
  <c r="K2239" i="11"/>
  <c r="K2237" i="11"/>
  <c r="K2235" i="11"/>
  <c r="K2233" i="11"/>
  <c r="K2231" i="11"/>
  <c r="K2229" i="11"/>
  <c r="K2227" i="11"/>
  <c r="K2225" i="11"/>
  <c r="K2223" i="11"/>
  <c r="K2221" i="11"/>
  <c r="K2219" i="11"/>
  <c r="K2217" i="11"/>
  <c r="K2215" i="11"/>
  <c r="K2213" i="11"/>
  <c r="K2211" i="11"/>
  <c r="K2209" i="11"/>
  <c r="K2207" i="11"/>
  <c r="K2205" i="11"/>
  <c r="K2203" i="11"/>
  <c r="K2201" i="11"/>
  <c r="K2199" i="11"/>
  <c r="K2197" i="11"/>
  <c r="K2195" i="11"/>
  <c r="K2193" i="11"/>
  <c r="K2191" i="11"/>
  <c r="K2189" i="11"/>
  <c r="K2187" i="11"/>
  <c r="K2185" i="11"/>
  <c r="K2183" i="11"/>
  <c r="K2181" i="11"/>
  <c r="K2179" i="11"/>
  <c r="K2177" i="11"/>
  <c r="K2175" i="11"/>
  <c r="K2173" i="11"/>
  <c r="K2171" i="11"/>
  <c r="K2169" i="11"/>
  <c r="K2167" i="11"/>
  <c r="K2165" i="11"/>
  <c r="K2163" i="11"/>
  <c r="K2161" i="11"/>
  <c r="K2159" i="11"/>
  <c r="K2157" i="11"/>
  <c r="K2155" i="11"/>
  <c r="K2153" i="11"/>
  <c r="K2151" i="11"/>
  <c r="K2149" i="11"/>
  <c r="K2147" i="11"/>
  <c r="K2145" i="11"/>
  <c r="K2143" i="11"/>
  <c r="K2141" i="11"/>
  <c r="K2139" i="11"/>
  <c r="K2137" i="11"/>
  <c r="K2135" i="11"/>
  <c r="K2133" i="11"/>
  <c r="K2131" i="11"/>
  <c r="K2129" i="11"/>
  <c r="K2127" i="11"/>
  <c r="K2125" i="11"/>
  <c r="K2123" i="11"/>
  <c r="K2121" i="11"/>
  <c r="K2119" i="11"/>
  <c r="K2117" i="11"/>
  <c r="K2115" i="11"/>
  <c r="K2113" i="11"/>
  <c r="K2111" i="11"/>
  <c r="K2109" i="11"/>
  <c r="K2107" i="11"/>
  <c r="K2105" i="11"/>
  <c r="K2103" i="11"/>
  <c r="K2101" i="11"/>
  <c r="K2099" i="11"/>
  <c r="K2097" i="11"/>
  <c r="K2095" i="11"/>
  <c r="K2093" i="11"/>
  <c r="K2091" i="11"/>
  <c r="K2089" i="11"/>
  <c r="K2087" i="11"/>
  <c r="K2085" i="11"/>
  <c r="K2083" i="11"/>
  <c r="K2081" i="11"/>
  <c r="K2079" i="11"/>
  <c r="K2077" i="11"/>
  <c r="K2075" i="11"/>
  <c r="K2073" i="11"/>
  <c r="K2071" i="11"/>
  <c r="K2069" i="11"/>
  <c r="K2067" i="11"/>
  <c r="K2065" i="11"/>
  <c r="K2063" i="11"/>
  <c r="K2061" i="11"/>
  <c r="K2059" i="11"/>
  <c r="K2057" i="11"/>
  <c r="K2055" i="11"/>
  <c r="K2053" i="11"/>
  <c r="K2051" i="11"/>
  <c r="K2049" i="11"/>
  <c r="K2047" i="11"/>
  <c r="K2045" i="11"/>
  <c r="K2043" i="11"/>
  <c r="K2041" i="11"/>
  <c r="K2039" i="11"/>
  <c r="K2037" i="11"/>
  <c r="K2035" i="11"/>
  <c r="K2033" i="11"/>
  <c r="K2031" i="11"/>
  <c r="K2029" i="11"/>
  <c r="K2027" i="11"/>
  <c r="K2025" i="11"/>
  <c r="K2023" i="11"/>
  <c r="K2021" i="11"/>
  <c r="K2019" i="11"/>
  <c r="K2017" i="11"/>
  <c r="K2015" i="11"/>
  <c r="K2013" i="11"/>
  <c r="K2011" i="11"/>
  <c r="K2009" i="11"/>
  <c r="K2007" i="11"/>
  <c r="K2005" i="11"/>
  <c r="K2003" i="11"/>
  <c r="K2001" i="11"/>
  <c r="K1999" i="11"/>
  <c r="K1997" i="11"/>
  <c r="K1995" i="11"/>
  <c r="K1993" i="11"/>
  <c r="K1991" i="11"/>
  <c r="K1989" i="11"/>
  <c r="K1987" i="11"/>
  <c r="K1985" i="11"/>
  <c r="K1983" i="11"/>
  <c r="K1981" i="11"/>
  <c r="K1979" i="11"/>
  <c r="K1977" i="11"/>
  <c r="K1975" i="11"/>
  <c r="K1973" i="11"/>
  <c r="K1971" i="11"/>
  <c r="K1969" i="11"/>
  <c r="K1967" i="11"/>
  <c r="K1965" i="11"/>
  <c r="K1963" i="11"/>
  <c r="K1961" i="11"/>
  <c r="K1959" i="11"/>
  <c r="K1957" i="11"/>
  <c r="K1955" i="11"/>
  <c r="K1953" i="11"/>
  <c r="K1951" i="11"/>
  <c r="K1949" i="11"/>
  <c r="K1947" i="11"/>
  <c r="K1945" i="11"/>
  <c r="K1943" i="11"/>
  <c r="K1941" i="11"/>
  <c r="K1939" i="11"/>
  <c r="K1937" i="11"/>
  <c r="K1935" i="11"/>
  <c r="K1933" i="11"/>
  <c r="K1931" i="11"/>
  <c r="K1929" i="11"/>
  <c r="K1927" i="11"/>
  <c r="K1925" i="11"/>
  <c r="K1923" i="11"/>
  <c r="K1921" i="11"/>
  <c r="K1919" i="11"/>
  <c r="K1917" i="11"/>
  <c r="K1915" i="11"/>
  <c r="K1913" i="11"/>
  <c r="K1911" i="11"/>
  <c r="K1909" i="11"/>
  <c r="K1907" i="11"/>
  <c r="K1905" i="11"/>
  <c r="K1903" i="11"/>
  <c r="K1901" i="11"/>
  <c r="K1899" i="11"/>
  <c r="K1897" i="11"/>
  <c r="K1895" i="11"/>
  <c r="K1893" i="11"/>
  <c r="K1891" i="11"/>
  <c r="K1889" i="11"/>
  <c r="K1887" i="11"/>
  <c r="K1885" i="11"/>
  <c r="K1883" i="11"/>
  <c r="K1881" i="11"/>
  <c r="K1879" i="11"/>
  <c r="K1877" i="11"/>
  <c r="K1875" i="11"/>
  <c r="K1873" i="11"/>
  <c r="K1871" i="11"/>
  <c r="K1869" i="11"/>
  <c r="K1867" i="11"/>
  <c r="K1865" i="11"/>
  <c r="K1863" i="11"/>
  <c r="K1861" i="11"/>
  <c r="K1859" i="11"/>
  <c r="K1857" i="11"/>
  <c r="K1855" i="11"/>
  <c r="K1853" i="11"/>
  <c r="K1851" i="11"/>
  <c r="K1849" i="11"/>
  <c r="K1847" i="11"/>
  <c r="K1845" i="11"/>
  <c r="K1843" i="11"/>
  <c r="K1841" i="11"/>
  <c r="K1839" i="11"/>
  <c r="K1837" i="11"/>
  <c r="K1835" i="11"/>
  <c r="K1833" i="11"/>
  <c r="K1831" i="11"/>
  <c r="K1829" i="11"/>
  <c r="K1827" i="11"/>
  <c r="K1825" i="11"/>
  <c r="K1823" i="11"/>
  <c r="K1821" i="11"/>
  <c r="K1819" i="11"/>
  <c r="K1817" i="11"/>
  <c r="K1815" i="11"/>
  <c r="K1813" i="11"/>
  <c r="K1811" i="11"/>
  <c r="K1809" i="11"/>
  <c r="K1807" i="11"/>
  <c r="K1805" i="11"/>
  <c r="K1803" i="11"/>
  <c r="K1801" i="11"/>
  <c r="K1799" i="11"/>
  <c r="K1797" i="11"/>
  <c r="K1795" i="11"/>
  <c r="K1793" i="11"/>
  <c r="K1791" i="11"/>
  <c r="K1789" i="11"/>
  <c r="K1787" i="11"/>
  <c r="K1785" i="11"/>
  <c r="K1783" i="11"/>
  <c r="K1781" i="11"/>
  <c r="K1779" i="11"/>
  <c r="K1777" i="11"/>
  <c r="K1775" i="11"/>
  <c r="K1773" i="11"/>
  <c r="K1771" i="11"/>
  <c r="K1769" i="11"/>
  <c r="K1767" i="11"/>
  <c r="K1765" i="11"/>
  <c r="K1763" i="11"/>
  <c r="K1761" i="11"/>
  <c r="K1759" i="11"/>
  <c r="K1757" i="11"/>
  <c r="K1755" i="11"/>
  <c r="K1753" i="11"/>
  <c r="K1751" i="11"/>
  <c r="K1749" i="11"/>
  <c r="K1747" i="11"/>
  <c r="K1745" i="11"/>
  <c r="K1743" i="11"/>
  <c r="K1741" i="11"/>
  <c r="K1739" i="11"/>
  <c r="K1737" i="11"/>
  <c r="K1735" i="11"/>
  <c r="K1733" i="11"/>
  <c r="K1731" i="11"/>
  <c r="K1729" i="11"/>
  <c r="K1727" i="11"/>
  <c r="K1725" i="11"/>
  <c r="K1723" i="11"/>
  <c r="K1721" i="11"/>
  <c r="K1719" i="11"/>
  <c r="K1717" i="11"/>
  <c r="K1715" i="11"/>
  <c r="K1713" i="11"/>
  <c r="K1711" i="11"/>
  <c r="K1709" i="11"/>
  <c r="K1707" i="11"/>
  <c r="K1705" i="11"/>
  <c r="K1703" i="11"/>
  <c r="K1701" i="11"/>
  <c r="K1699" i="11"/>
  <c r="K1697" i="11"/>
  <c r="K1695" i="11"/>
  <c r="K1693" i="11"/>
  <c r="K1691" i="11"/>
  <c r="K1689" i="11"/>
  <c r="K1687" i="11"/>
  <c r="K1685" i="11"/>
  <c r="K1683" i="11"/>
  <c r="K1681" i="11"/>
  <c r="K1679" i="11"/>
  <c r="K1677" i="11"/>
  <c r="K1675" i="11"/>
  <c r="K1673" i="11"/>
  <c r="K1671" i="11"/>
  <c r="K1669" i="11"/>
  <c r="K1667" i="11"/>
  <c r="K1665" i="11"/>
  <c r="K1663" i="11"/>
  <c r="K1661" i="11"/>
  <c r="K1659" i="11"/>
  <c r="K1657" i="11"/>
  <c r="K1655" i="11"/>
  <c r="K1653" i="11"/>
  <c r="K1651" i="11"/>
  <c r="K1649" i="11"/>
  <c r="K1647" i="11"/>
  <c r="K1645" i="11"/>
  <c r="K1643" i="11"/>
  <c r="K1641" i="11"/>
  <c r="K1639" i="11"/>
  <c r="K1637" i="11"/>
  <c r="K1635" i="11"/>
  <c r="K1633" i="11"/>
  <c r="K1631" i="11"/>
  <c r="K1629" i="11"/>
  <c r="K1627" i="11"/>
  <c r="K1625" i="11"/>
  <c r="K1623" i="11"/>
  <c r="K1621" i="11"/>
  <c r="K1619" i="11"/>
  <c r="K1617" i="11"/>
  <c r="K1615" i="11"/>
  <c r="K1613" i="11"/>
  <c r="K1611" i="11"/>
  <c r="K1609" i="11"/>
  <c r="K1607" i="11"/>
  <c r="K1605" i="11"/>
  <c r="K1603" i="11"/>
  <c r="K1601" i="11"/>
  <c r="K1599" i="11"/>
  <c r="K1597" i="11"/>
  <c r="K1595" i="11"/>
  <c r="K1593" i="11"/>
  <c r="K1591" i="11"/>
  <c r="K1589" i="11"/>
  <c r="K1587" i="11"/>
  <c r="K1585" i="11"/>
  <c r="K1583" i="11"/>
  <c r="K1581" i="11"/>
  <c r="K1579" i="11"/>
  <c r="K1577" i="11"/>
  <c r="K1575" i="11"/>
  <c r="K1573" i="11"/>
  <c r="K1571" i="11"/>
  <c r="K1569" i="11"/>
  <c r="K1567" i="11"/>
  <c r="K1565" i="11"/>
  <c r="K1563" i="11"/>
  <c r="K1561" i="11"/>
  <c r="K1559" i="11"/>
  <c r="K1557" i="11"/>
  <c r="K1555" i="11"/>
  <c r="K1553" i="11"/>
  <c r="K1551" i="11"/>
  <c r="K1549" i="11"/>
  <c r="K1547" i="11"/>
  <c r="K1545" i="11"/>
  <c r="K1543" i="11"/>
  <c r="K1541" i="11"/>
  <c r="K1539" i="11"/>
  <c r="K1537" i="11"/>
  <c r="K1535" i="11"/>
  <c r="K1533" i="11"/>
  <c r="K1531" i="11"/>
  <c r="K1529" i="11"/>
  <c r="K1527" i="11"/>
  <c r="K1525" i="11"/>
  <c r="K1523" i="11"/>
  <c r="K1521" i="11"/>
  <c r="K1519" i="11"/>
  <c r="K1517" i="11"/>
  <c r="K1515" i="11"/>
  <c r="K1513" i="11"/>
  <c r="K1511" i="11"/>
  <c r="K1509" i="11"/>
  <c r="K1507" i="11"/>
  <c r="K1505" i="11"/>
  <c r="K1503" i="11"/>
  <c r="K1501" i="11"/>
  <c r="K1499" i="11"/>
  <c r="K1497" i="11"/>
  <c r="K1495" i="11"/>
  <c r="K1493" i="11"/>
  <c r="K1491" i="11"/>
  <c r="K1489" i="11"/>
  <c r="K1487" i="11"/>
  <c r="K1485" i="11"/>
  <c r="K1483" i="11"/>
  <c r="K1481" i="11"/>
  <c r="K1479" i="11"/>
  <c r="K1477" i="11"/>
  <c r="K1475" i="11"/>
  <c r="K1473" i="11"/>
  <c r="K1471" i="11"/>
  <c r="K1469" i="11"/>
  <c r="K1467" i="11"/>
  <c r="K1465" i="11"/>
  <c r="K1463" i="11"/>
  <c r="K1461" i="11"/>
  <c r="K1459" i="11"/>
  <c r="K1457" i="11"/>
  <c r="K1455" i="11"/>
  <c r="K1453" i="11"/>
  <c r="K1451" i="11"/>
  <c r="K1449" i="11"/>
  <c r="K1447" i="11"/>
  <c r="K1445" i="11"/>
  <c r="K1443" i="11"/>
  <c r="K1441" i="11"/>
  <c r="K1439" i="11"/>
  <c r="K1437" i="11"/>
  <c r="K1435" i="11"/>
  <c r="K1433" i="11"/>
  <c r="K1431" i="11"/>
  <c r="K1429" i="11"/>
  <c r="K1427" i="11"/>
  <c r="K1425" i="11"/>
  <c r="K1423" i="11"/>
  <c r="K1421" i="11"/>
  <c r="K1419" i="11"/>
  <c r="K1417" i="11"/>
  <c r="K1415" i="11"/>
  <c r="K1413" i="11"/>
  <c r="K1411" i="11"/>
  <c r="K1409" i="11"/>
  <c r="K1407" i="11"/>
  <c r="K1405" i="11"/>
  <c r="K1403" i="11"/>
  <c r="K1401" i="11"/>
  <c r="K1399" i="11"/>
  <c r="K1397" i="11"/>
  <c r="K1395" i="11"/>
  <c r="K1393" i="11"/>
  <c r="K1391" i="11"/>
  <c r="K1389" i="11"/>
  <c r="K1387" i="11"/>
  <c r="K1385" i="11"/>
  <c r="K1383" i="11"/>
  <c r="K1381" i="11"/>
  <c r="K1379" i="11"/>
  <c r="K1377" i="11"/>
  <c r="K1375" i="11"/>
  <c r="K1373" i="11"/>
  <c r="K1371" i="11"/>
  <c r="K1369" i="11"/>
  <c r="K1367" i="11"/>
  <c r="K1365" i="11"/>
  <c r="K1363" i="11"/>
  <c r="K1361" i="11"/>
  <c r="K1359" i="11"/>
  <c r="K1357" i="11"/>
  <c r="K1355" i="11"/>
  <c r="K1353" i="11"/>
  <c r="K1351" i="11"/>
  <c r="K1349" i="11"/>
  <c r="K1347" i="11"/>
  <c r="K1345" i="11"/>
  <c r="K1343" i="11"/>
  <c r="K1341" i="11"/>
  <c r="K1339" i="11"/>
  <c r="K1337" i="11"/>
  <c r="K1335" i="11"/>
  <c r="K1333" i="11"/>
  <c r="K1331" i="11"/>
  <c r="K1329" i="11"/>
  <c r="K1327" i="11"/>
  <c r="K1325" i="11"/>
  <c r="K1323" i="11"/>
  <c r="K1321" i="11"/>
  <c r="K1319" i="11"/>
  <c r="K1317" i="11"/>
  <c r="K1315" i="11"/>
  <c r="K1313" i="11"/>
  <c r="K1311" i="11"/>
  <c r="K1309" i="11"/>
  <c r="K1307" i="11"/>
  <c r="K1305" i="11"/>
  <c r="K1303" i="11"/>
  <c r="K1301" i="11"/>
  <c r="K1299" i="11"/>
  <c r="K1297" i="11"/>
  <c r="K1295" i="11"/>
  <c r="K1293" i="11"/>
  <c r="K1291" i="11"/>
  <c r="K1289" i="11"/>
  <c r="K1287" i="11"/>
  <c r="K1285" i="11"/>
  <c r="K1283" i="11"/>
  <c r="K1281" i="11"/>
  <c r="K1279" i="11"/>
  <c r="K1277" i="11"/>
  <c r="K1275" i="11"/>
  <c r="K1273" i="11"/>
  <c r="K1271" i="11"/>
  <c r="K1269" i="11"/>
  <c r="K1267" i="11"/>
  <c r="K1265" i="11"/>
  <c r="K1263" i="11"/>
  <c r="K1261" i="11"/>
  <c r="K1259" i="11"/>
  <c r="K1257" i="11"/>
  <c r="K1255" i="11"/>
  <c r="K1253" i="11"/>
  <c r="K1251" i="11"/>
  <c r="K1249" i="11"/>
  <c r="K1247" i="11"/>
  <c r="K1245" i="11"/>
  <c r="K1243" i="11"/>
  <c r="K1241" i="11"/>
  <c r="K1239" i="11"/>
  <c r="K1237" i="11"/>
  <c r="K1235" i="11"/>
  <c r="K1233" i="11"/>
  <c r="K1231" i="11"/>
  <c r="K1229" i="11"/>
  <c r="K1227" i="11"/>
  <c r="K1225" i="11"/>
  <c r="K1223" i="11"/>
  <c r="K1221" i="11"/>
  <c r="K1219" i="11"/>
  <c r="K1217" i="11"/>
  <c r="K1215" i="11"/>
  <c r="K1213" i="11"/>
  <c r="K1211" i="11"/>
  <c r="K1209" i="11"/>
  <c r="K1207" i="11"/>
  <c r="K1205" i="11"/>
  <c r="K1203" i="11"/>
  <c r="K1201" i="11"/>
  <c r="K1199" i="11"/>
  <c r="K1197" i="11"/>
  <c r="K1195" i="11"/>
  <c r="K1193" i="11"/>
  <c r="K1191" i="11"/>
  <c r="K1189" i="11"/>
  <c r="K1187" i="11"/>
  <c r="K1185" i="11"/>
  <c r="K1183" i="11"/>
  <c r="K1181" i="11"/>
  <c r="K1179" i="11"/>
  <c r="K1177" i="11"/>
  <c r="K1175" i="11"/>
  <c r="K1173" i="11"/>
  <c r="K1171" i="11"/>
  <c r="K1169" i="11"/>
  <c r="K1167" i="11"/>
  <c r="K1165" i="11"/>
  <c r="K1163" i="11"/>
  <c r="K1161" i="11"/>
  <c r="K1159" i="11"/>
  <c r="K1157" i="11"/>
  <c r="K1155" i="11"/>
  <c r="K1153" i="11"/>
  <c r="K1151" i="11"/>
  <c r="K1149" i="11"/>
  <c r="K1147" i="11"/>
  <c r="K1145" i="11"/>
  <c r="K1143" i="11"/>
  <c r="K1141" i="11"/>
  <c r="K1139" i="11"/>
  <c r="K1137" i="11"/>
  <c r="K1135" i="11"/>
  <c r="K1133" i="11"/>
  <c r="K1131" i="11"/>
  <c r="K1129" i="11"/>
  <c r="K1127" i="11"/>
  <c r="K1125" i="11"/>
  <c r="K1123" i="11"/>
  <c r="K1121" i="11"/>
  <c r="K1119" i="11"/>
  <c r="K1117" i="11"/>
  <c r="K1115" i="11"/>
  <c r="K1113" i="11"/>
  <c r="K1111" i="11"/>
  <c r="K1109" i="11"/>
  <c r="K1107" i="11"/>
  <c r="K1105" i="11"/>
  <c r="K1103" i="11"/>
  <c r="K1101" i="11"/>
  <c r="K1099" i="11"/>
  <c r="K1097" i="11"/>
  <c r="K1095" i="11"/>
  <c r="K1093" i="11"/>
  <c r="K1091" i="11"/>
  <c r="K1089" i="11"/>
  <c r="K1087" i="11"/>
  <c r="K1085" i="11"/>
  <c r="K1083" i="11"/>
  <c r="K1081" i="11"/>
  <c r="K1079" i="11"/>
  <c r="K1077" i="11"/>
  <c r="K1075" i="11"/>
  <c r="K1073" i="11"/>
  <c r="K1071" i="11"/>
  <c r="K1069" i="11"/>
  <c r="K1067" i="11"/>
  <c r="K1065" i="11"/>
  <c r="K1063" i="11"/>
  <c r="K1061" i="11"/>
  <c r="K1059" i="11"/>
  <c r="K1057" i="11"/>
  <c r="K1055" i="11"/>
  <c r="K1053" i="11"/>
  <c r="K1051" i="11"/>
  <c r="K1049" i="11"/>
  <c r="K1047" i="11"/>
  <c r="K1045" i="11"/>
  <c r="K1043" i="11"/>
  <c r="K1041" i="11"/>
  <c r="K1039" i="11"/>
  <c r="K1037" i="11"/>
  <c r="K1035" i="11"/>
  <c r="K1033" i="11"/>
  <c r="K1031" i="11"/>
  <c r="K1029" i="11"/>
  <c r="K1027" i="11"/>
  <c r="K1025" i="11"/>
  <c r="K1023" i="11"/>
  <c r="K1021" i="11"/>
  <c r="K1019" i="11"/>
  <c r="K1017" i="11"/>
  <c r="K1015" i="11"/>
  <c r="K1013" i="11"/>
  <c r="K1011" i="11"/>
  <c r="K1009" i="11"/>
  <c r="K1007" i="11"/>
  <c r="K1005" i="11"/>
  <c r="K1003" i="11"/>
  <c r="K1001" i="11"/>
  <c r="K999" i="11"/>
  <c r="K997" i="11"/>
  <c r="K995" i="11"/>
  <c r="K993" i="11"/>
  <c r="K991" i="11"/>
  <c r="K989" i="11"/>
  <c r="K987" i="11"/>
  <c r="K985" i="11"/>
  <c r="K983" i="11"/>
  <c r="K981" i="11"/>
  <c r="K979" i="11"/>
  <c r="K977" i="11"/>
  <c r="K975" i="11"/>
  <c r="K973" i="11"/>
  <c r="K971" i="11"/>
  <c r="K969" i="11"/>
  <c r="K967" i="11"/>
  <c r="K965" i="11"/>
  <c r="K963" i="11"/>
  <c r="K961" i="11"/>
  <c r="K959" i="11"/>
  <c r="K957" i="11"/>
  <c r="K955" i="11"/>
  <c r="K953" i="11"/>
  <c r="K951" i="11"/>
  <c r="K949" i="11"/>
  <c r="K947" i="11"/>
  <c r="K945" i="11"/>
  <c r="K943" i="11"/>
  <c r="K941" i="11"/>
  <c r="K939" i="11"/>
  <c r="K937" i="11"/>
  <c r="K935" i="11"/>
  <c r="K933" i="11"/>
  <c r="K931" i="11"/>
  <c r="K929" i="11"/>
  <c r="K927" i="11"/>
  <c r="K925" i="11"/>
  <c r="K923" i="11"/>
  <c r="K921" i="11"/>
  <c r="K919" i="11"/>
  <c r="K917" i="11"/>
  <c r="K915" i="11"/>
  <c r="K913" i="11"/>
  <c r="K911" i="11"/>
  <c r="K909" i="11"/>
  <c r="K907" i="11"/>
  <c r="K905" i="11"/>
  <c r="K903" i="11"/>
  <c r="K901" i="11"/>
  <c r="K899" i="11"/>
  <c r="K897" i="11"/>
  <c r="K895" i="11"/>
  <c r="K893" i="11"/>
  <c r="K891" i="11"/>
  <c r="K889" i="11"/>
  <c r="K887" i="11"/>
  <c r="K885" i="11"/>
  <c r="K883" i="11"/>
  <c r="K881" i="11"/>
  <c r="K879" i="11"/>
  <c r="K877" i="11"/>
  <c r="K875" i="11"/>
  <c r="K873" i="11"/>
  <c r="K871" i="11"/>
  <c r="K869" i="11"/>
  <c r="K867" i="11"/>
  <c r="K865" i="11"/>
  <c r="K863" i="11"/>
  <c r="K861" i="11"/>
  <c r="K859" i="11"/>
  <c r="K857" i="11"/>
  <c r="K855" i="11"/>
  <c r="K853" i="11"/>
  <c r="K851" i="11"/>
  <c r="K849" i="11"/>
  <c r="K847" i="11"/>
  <c r="K845" i="11"/>
  <c r="K843" i="11"/>
  <c r="K841" i="11"/>
  <c r="K839" i="11"/>
  <c r="K837" i="11"/>
  <c r="K835" i="11"/>
  <c r="K833" i="11"/>
  <c r="K831" i="11"/>
  <c r="K829" i="11"/>
  <c r="K827" i="11"/>
  <c r="K825" i="11"/>
  <c r="K823" i="11"/>
  <c r="K821" i="11"/>
  <c r="K819" i="11"/>
  <c r="K817" i="11"/>
  <c r="K815" i="11"/>
  <c r="K813" i="11"/>
  <c r="K811" i="11"/>
  <c r="K809" i="11"/>
  <c r="K807" i="11"/>
  <c r="K805" i="11"/>
  <c r="K803" i="11"/>
  <c r="K801" i="11"/>
  <c r="K799" i="11"/>
  <c r="K797" i="11"/>
  <c r="K795" i="11"/>
  <c r="K793" i="11"/>
  <c r="K791" i="11"/>
  <c r="K789" i="11"/>
  <c r="K787" i="11"/>
  <c r="K785" i="11"/>
  <c r="K783" i="11"/>
  <c r="K781" i="11"/>
  <c r="K779" i="11"/>
  <c r="K777" i="11"/>
  <c r="K775" i="11"/>
  <c r="K773" i="11"/>
  <c r="K771" i="11"/>
  <c r="K769" i="11"/>
  <c r="K767" i="11"/>
  <c r="K765" i="11"/>
  <c r="K763" i="11"/>
  <c r="K761" i="11"/>
  <c r="K759" i="11"/>
  <c r="K757" i="11"/>
  <c r="K755" i="11"/>
  <c r="K753" i="11"/>
  <c r="K751" i="11"/>
  <c r="K749" i="11"/>
  <c r="K747" i="11"/>
  <c r="K745" i="11"/>
  <c r="K743" i="11"/>
  <c r="K741" i="11"/>
  <c r="K739" i="11"/>
  <c r="K737" i="11"/>
  <c r="K735" i="11"/>
  <c r="K733" i="11"/>
  <c r="K731" i="11"/>
  <c r="K729" i="11"/>
  <c r="K727" i="11"/>
  <c r="K725" i="11"/>
  <c r="K723" i="11"/>
  <c r="K721" i="11"/>
  <c r="K719" i="11"/>
  <c r="K717" i="11"/>
  <c r="K715" i="11"/>
  <c r="K713" i="11"/>
  <c r="K711" i="11"/>
  <c r="K709" i="11"/>
  <c r="K707" i="11"/>
  <c r="K705" i="11"/>
  <c r="K703" i="11"/>
  <c r="K701" i="11"/>
  <c r="K699" i="11"/>
  <c r="K697" i="11"/>
  <c r="K695" i="11"/>
  <c r="K693" i="11"/>
  <c r="K691" i="11"/>
  <c r="K689" i="11"/>
  <c r="K687" i="11"/>
  <c r="K685" i="11"/>
  <c r="K683" i="11"/>
  <c r="K681" i="11"/>
  <c r="K679" i="11"/>
  <c r="K677" i="11"/>
  <c r="K675" i="11"/>
  <c r="K673" i="11"/>
  <c r="K671" i="11"/>
  <c r="K669" i="11"/>
  <c r="K667" i="11"/>
  <c r="K665" i="11"/>
  <c r="K663" i="11"/>
  <c r="J3386" i="11"/>
  <c r="J3384" i="11"/>
  <c r="J3382" i="11"/>
  <c r="J3380" i="11"/>
  <c r="J3378" i="11"/>
  <c r="J3376" i="11"/>
  <c r="J3374" i="11"/>
  <c r="J3372" i="11"/>
  <c r="J3370" i="11"/>
  <c r="J3368" i="11"/>
  <c r="J3366" i="11"/>
  <c r="J3364" i="11"/>
  <c r="J3362" i="11"/>
  <c r="J3360" i="11"/>
  <c r="J3358" i="11"/>
  <c r="J3356" i="11"/>
  <c r="J3354" i="11"/>
  <c r="J3352" i="11"/>
  <c r="J3350" i="11"/>
  <c r="J3348" i="11"/>
  <c r="J3346" i="11"/>
  <c r="J3344" i="11"/>
  <c r="J3342" i="11"/>
  <c r="J3340" i="11"/>
  <c r="J3338" i="11"/>
  <c r="J3336" i="11"/>
  <c r="J3334" i="11"/>
  <c r="J3332" i="11"/>
  <c r="J3330" i="11"/>
  <c r="J3328" i="11"/>
  <c r="J3326" i="11"/>
  <c r="J3324" i="11"/>
  <c r="J3322" i="11"/>
  <c r="J3320" i="11"/>
  <c r="J3318" i="11"/>
  <c r="J3316" i="11"/>
  <c r="J3314" i="11"/>
  <c r="J3312" i="11"/>
  <c r="J3310" i="11"/>
  <c r="J3308" i="11"/>
  <c r="J3306" i="11"/>
  <c r="J3304" i="11"/>
  <c r="J3302" i="11"/>
  <c r="J3300" i="11"/>
  <c r="J3298" i="11"/>
  <c r="J3296" i="11"/>
  <c r="J3294" i="11"/>
  <c r="J3292" i="11"/>
  <c r="J3290" i="11"/>
  <c r="J3288" i="11"/>
  <c r="J3286" i="11"/>
  <c r="J3282" i="11"/>
  <c r="J3280" i="11"/>
  <c r="J3278" i="11"/>
  <c r="J3276" i="11"/>
  <c r="J3274" i="11"/>
  <c r="J3272" i="11"/>
  <c r="J3270" i="11"/>
  <c r="J3268" i="11"/>
  <c r="J3266" i="11"/>
  <c r="J3264" i="11"/>
  <c r="J3262" i="11"/>
  <c r="J3260" i="11"/>
  <c r="J3258" i="11"/>
  <c r="J3256" i="11"/>
  <c r="J3254" i="11"/>
  <c r="J3252" i="11"/>
  <c r="J3250" i="11"/>
  <c r="J3248" i="11"/>
  <c r="J3246" i="11"/>
  <c r="J3244" i="11"/>
  <c r="J3242" i="11"/>
  <c r="J3240" i="11"/>
  <c r="J3238" i="11"/>
  <c r="J3236" i="11"/>
  <c r="J3234" i="11"/>
  <c r="J3232" i="11"/>
  <c r="J3230" i="11"/>
  <c r="J3228" i="11"/>
  <c r="J3226" i="11"/>
  <c r="J3224" i="11"/>
  <c r="J3222" i="11"/>
  <c r="J3220" i="11"/>
  <c r="J3218" i="11"/>
  <c r="J3216" i="11"/>
  <c r="J3214" i="11"/>
  <c r="J3212" i="11"/>
  <c r="J3210" i="11"/>
  <c r="J3208" i="11"/>
  <c r="J3206" i="11"/>
  <c r="J3204" i="11"/>
  <c r="J3202" i="11"/>
  <c r="J3200" i="11"/>
  <c r="J3198" i="11"/>
  <c r="J3196" i="11"/>
  <c r="J3194" i="11"/>
  <c r="J3192" i="11"/>
  <c r="J3190" i="11"/>
  <c r="J3188" i="11"/>
  <c r="J3186" i="11"/>
  <c r="J3184" i="11"/>
  <c r="J3182" i="11"/>
  <c r="J3180" i="11"/>
  <c r="J3178" i="11"/>
  <c r="J3176" i="11"/>
  <c r="J3174" i="11"/>
  <c r="J3172" i="11"/>
  <c r="J3170" i="11"/>
  <c r="J3168" i="11"/>
  <c r="J3166" i="11"/>
  <c r="J3164" i="11"/>
  <c r="J3162" i="11"/>
  <c r="J3160" i="11"/>
  <c r="J3158" i="11"/>
  <c r="J3156" i="11"/>
  <c r="J3154" i="11"/>
  <c r="J3152" i="11"/>
  <c r="J3150" i="11"/>
  <c r="J3148" i="11"/>
  <c r="J3146" i="11"/>
  <c r="J3144" i="11"/>
  <c r="J3142" i="11"/>
  <c r="J3140" i="11"/>
  <c r="J3138" i="11"/>
  <c r="J3136" i="11"/>
  <c r="J3134" i="11"/>
  <c r="J3132" i="11"/>
  <c r="J3130" i="11"/>
  <c r="J3128" i="11"/>
  <c r="J3126" i="11"/>
  <c r="J3124" i="11"/>
  <c r="J3122" i="11"/>
  <c r="J3120" i="11"/>
  <c r="J3118" i="11"/>
  <c r="J3116" i="11"/>
  <c r="J3114" i="11"/>
  <c r="J3112" i="11"/>
  <c r="J3110" i="11"/>
  <c r="J3108" i="11"/>
  <c r="J3106" i="11"/>
  <c r="J3104" i="11"/>
  <c r="J3102" i="11"/>
  <c r="J3100" i="11"/>
  <c r="J3098" i="11"/>
  <c r="J3096" i="11"/>
  <c r="J3094" i="11"/>
  <c r="J3092" i="11"/>
  <c r="J3090" i="11"/>
  <c r="J3088" i="11"/>
  <c r="J3086" i="11"/>
  <c r="J3084" i="11"/>
  <c r="J3082" i="11"/>
  <c r="J3080" i="11"/>
  <c r="J3078" i="11"/>
  <c r="J3076" i="11"/>
  <c r="J3074" i="11"/>
  <c r="J3072" i="11"/>
  <c r="J3070" i="11"/>
  <c r="J3068" i="11"/>
  <c r="J3066" i="11"/>
  <c r="J3064" i="11"/>
  <c r="J3062" i="11"/>
  <c r="J3060" i="11"/>
  <c r="J3058" i="11"/>
  <c r="J3056" i="11"/>
  <c r="J3054" i="11"/>
  <c r="J3052" i="11"/>
  <c r="J3050" i="11"/>
  <c r="J3048" i="11"/>
  <c r="J3046" i="11"/>
  <c r="J3044" i="11"/>
  <c r="J3042" i="11"/>
  <c r="J3040" i="11"/>
  <c r="J3038" i="11"/>
  <c r="J3036" i="11"/>
  <c r="J3034" i="11"/>
  <c r="J3032" i="11"/>
  <c r="J3030" i="11"/>
  <c r="J3028" i="11"/>
  <c r="J3026" i="11"/>
  <c r="J3024" i="11"/>
  <c r="J3022" i="11"/>
  <c r="J3020" i="11"/>
  <c r="J3018" i="11"/>
  <c r="J3016" i="11"/>
  <c r="J3014" i="11"/>
  <c r="J3012" i="11"/>
  <c r="J3010" i="11"/>
  <c r="J3008" i="11"/>
  <c r="J3006" i="11"/>
  <c r="J3004" i="11"/>
  <c r="J3002" i="11"/>
  <c r="J3000" i="11"/>
  <c r="J2998" i="11"/>
  <c r="J2996" i="11"/>
  <c r="J2994" i="11"/>
  <c r="J2992" i="11"/>
  <c r="J2990" i="11"/>
  <c r="J2988" i="11"/>
  <c r="J2986" i="11"/>
  <c r="J2984" i="11"/>
  <c r="J2982" i="11"/>
  <c r="J2980" i="11"/>
  <c r="J2978" i="11"/>
  <c r="J2976" i="11"/>
  <c r="J2974" i="11"/>
  <c r="J2972" i="11"/>
  <c r="J2970" i="11"/>
  <c r="J2968" i="11"/>
  <c r="J2966" i="11"/>
  <c r="J2964" i="11"/>
  <c r="J2962" i="11"/>
  <c r="J2960" i="11"/>
  <c r="J2958" i="11"/>
  <c r="J2956" i="11"/>
  <c r="J2954" i="11"/>
  <c r="J2952" i="11"/>
  <c r="J2950" i="11"/>
  <c r="J2948" i="11"/>
  <c r="J2946" i="11"/>
  <c r="J2944" i="11"/>
  <c r="J2942" i="11"/>
  <c r="J2940" i="11"/>
  <c r="J2938" i="11"/>
  <c r="J2936" i="11"/>
  <c r="J2934" i="11"/>
  <c r="J2932" i="11"/>
  <c r="J2930" i="11"/>
  <c r="J2928" i="11"/>
  <c r="J2926" i="11"/>
  <c r="J2924" i="11"/>
  <c r="J2922" i="11"/>
  <c r="J2920" i="11"/>
  <c r="J2918" i="11"/>
  <c r="J2916" i="11"/>
  <c r="J2912" i="11"/>
  <c r="J2910" i="11"/>
  <c r="J2908" i="11"/>
  <c r="J2906" i="11"/>
  <c r="J2904" i="11"/>
  <c r="J2902" i="11"/>
  <c r="J2900" i="11"/>
  <c r="J2898" i="11"/>
  <c r="J2896" i="11"/>
  <c r="J2894" i="11"/>
  <c r="J2892" i="11"/>
  <c r="J2890" i="11"/>
  <c r="J2888" i="11"/>
  <c r="J2886" i="11"/>
  <c r="J2884" i="11"/>
  <c r="J2882" i="11"/>
  <c r="J2880" i="11"/>
  <c r="J2878" i="11"/>
  <c r="J2876" i="11"/>
  <c r="J2874" i="11"/>
  <c r="J2872" i="11"/>
  <c r="J2870" i="11"/>
  <c r="J2868" i="11"/>
  <c r="J2866" i="11"/>
  <c r="J2864" i="11"/>
  <c r="J2862" i="11"/>
  <c r="J2860" i="11"/>
  <c r="J2858" i="11"/>
  <c r="J2856" i="11"/>
  <c r="J2854" i="11"/>
  <c r="J2852" i="11"/>
  <c r="J2850" i="11"/>
  <c r="J2848" i="11"/>
  <c r="J2846" i="11"/>
  <c r="J2844" i="11"/>
  <c r="J2842" i="11"/>
  <c r="J2840" i="11"/>
  <c r="J2838" i="11"/>
  <c r="J2836" i="11"/>
  <c r="J2834" i="11"/>
  <c r="J2832" i="11"/>
  <c r="J2830" i="11"/>
  <c r="J2828" i="11"/>
  <c r="J2826" i="11"/>
  <c r="J2824" i="11"/>
  <c r="J2822" i="11"/>
  <c r="J2820" i="11"/>
  <c r="J2818" i="11"/>
  <c r="J2816" i="11"/>
  <c r="J2814" i="11"/>
  <c r="J2812" i="11"/>
  <c r="J2810" i="11"/>
  <c r="J2808" i="11"/>
  <c r="J2806" i="11"/>
  <c r="J2804" i="11"/>
  <c r="J2802" i="11"/>
  <c r="J2800" i="11"/>
  <c r="J2798" i="11"/>
  <c r="J2796" i="11"/>
  <c r="J2794" i="11"/>
  <c r="J2792" i="11"/>
  <c r="J2790" i="11"/>
  <c r="J2788" i="11"/>
  <c r="J2786" i="11"/>
  <c r="J2784" i="11"/>
  <c r="J2782" i="11"/>
  <c r="J2780" i="11"/>
  <c r="J2778" i="11"/>
  <c r="J2776" i="11"/>
  <c r="J2774" i="11"/>
  <c r="J2772" i="11"/>
  <c r="J2770" i="11"/>
  <c r="J2768" i="11"/>
  <c r="J2766" i="11"/>
  <c r="J2764" i="11"/>
  <c r="J2762" i="11"/>
  <c r="J2760" i="11"/>
  <c r="J2758" i="11"/>
  <c r="J2756" i="11"/>
  <c r="J2754" i="11"/>
  <c r="J2752" i="11"/>
  <c r="J2750" i="11"/>
  <c r="J2748" i="11"/>
  <c r="J2746" i="11"/>
  <c r="J2744" i="11"/>
  <c r="J2742" i="11"/>
  <c r="J2740" i="11"/>
  <c r="J2738" i="11"/>
  <c r="J2736" i="11"/>
  <c r="J2734" i="11"/>
  <c r="J2732" i="11"/>
  <c r="J2730" i="11"/>
  <c r="J2728" i="11"/>
  <c r="J2726" i="11"/>
  <c r="J2724" i="11"/>
  <c r="J2722" i="11"/>
  <c r="J2720" i="11"/>
  <c r="J2718" i="11"/>
  <c r="J2716" i="11"/>
  <c r="J2714" i="11"/>
  <c r="J2712" i="11"/>
  <c r="J2710" i="11"/>
  <c r="J2708" i="11"/>
  <c r="J2706" i="11"/>
  <c r="J2704" i="11"/>
  <c r="J2702" i="11"/>
  <c r="J2700" i="11"/>
  <c r="J2698" i="11"/>
  <c r="J2696" i="11"/>
  <c r="J2694" i="11"/>
  <c r="J2692" i="11"/>
  <c r="J2690" i="11"/>
  <c r="J2688" i="11"/>
  <c r="J2686" i="11"/>
  <c r="J2684" i="11"/>
  <c r="J2682" i="11"/>
  <c r="J2680" i="11"/>
  <c r="J2678" i="11"/>
  <c r="J2676" i="11"/>
  <c r="J2674" i="11"/>
  <c r="J2672" i="11"/>
  <c r="J2670" i="11"/>
  <c r="J2668" i="11"/>
  <c r="J2666" i="11"/>
  <c r="J2664" i="11"/>
  <c r="J2662" i="11"/>
  <c r="J2660" i="11"/>
  <c r="J2658" i="11"/>
  <c r="J2656" i="11"/>
  <c r="J2654" i="11"/>
  <c r="J2652" i="11"/>
  <c r="J2650" i="11"/>
  <c r="J2648" i="11"/>
  <c r="J2646" i="11"/>
  <c r="J2644" i="11"/>
  <c r="J2642" i="11"/>
  <c r="J2640" i="11"/>
  <c r="J2638" i="11"/>
  <c r="J2636" i="11"/>
  <c r="J2634" i="11"/>
  <c r="J2632" i="11"/>
  <c r="J2630" i="11"/>
  <c r="J2628" i="11"/>
  <c r="J2626" i="11"/>
  <c r="J2624" i="11"/>
  <c r="J2622" i="11"/>
  <c r="J2620" i="11"/>
  <c r="J2618" i="11"/>
  <c r="J2616" i="11"/>
  <c r="J2614" i="11"/>
  <c r="J2612" i="11"/>
  <c r="J2610" i="11"/>
  <c r="J2608" i="11"/>
  <c r="J2606" i="11"/>
  <c r="J2604" i="11"/>
  <c r="J2602" i="11"/>
  <c r="J2600" i="11"/>
  <c r="J2598" i="11"/>
  <c r="J2596" i="11"/>
  <c r="J2594" i="11"/>
  <c r="J2592" i="11"/>
  <c r="J2590" i="11"/>
  <c r="J2588" i="11"/>
  <c r="J2586" i="11"/>
  <c r="J2584" i="11"/>
  <c r="J2582" i="11"/>
  <c r="J2580" i="11"/>
  <c r="J2578" i="11"/>
  <c r="J2576" i="11"/>
  <c r="J2574" i="11"/>
  <c r="J2572" i="11"/>
  <c r="J2570" i="11"/>
  <c r="J2568" i="11"/>
  <c r="J2566" i="11"/>
  <c r="J2564" i="11"/>
  <c r="J2562" i="11"/>
  <c r="J2560" i="11"/>
  <c r="J2558" i="11"/>
  <c r="J2556" i="11"/>
  <c r="J2554" i="11"/>
  <c r="J2552" i="11"/>
  <c r="J2550" i="11"/>
  <c r="J2548" i="11"/>
  <c r="J2546" i="11"/>
  <c r="J2544" i="11"/>
  <c r="J2542" i="11"/>
  <c r="J2540" i="11"/>
  <c r="J2538" i="11"/>
  <c r="J2536" i="11"/>
  <c r="J2534" i="11"/>
  <c r="J2532" i="11"/>
  <c r="J2530" i="11"/>
  <c r="J2528" i="11"/>
  <c r="J2526" i="11"/>
  <c r="J2524" i="11"/>
  <c r="J2522" i="11"/>
  <c r="J2520" i="11"/>
  <c r="J2518" i="11"/>
  <c r="J2516" i="11"/>
  <c r="J2514" i="11"/>
  <c r="J2512" i="11"/>
  <c r="J2510" i="11"/>
  <c r="J2508" i="11"/>
  <c r="J2506" i="11"/>
  <c r="J2504" i="11"/>
  <c r="J2502" i="11"/>
  <c r="J2500" i="11"/>
  <c r="J2498" i="11"/>
  <c r="J2496" i="11"/>
  <c r="J2494" i="11"/>
  <c r="J2492" i="11"/>
  <c r="J2490" i="11"/>
  <c r="J2488" i="11"/>
  <c r="J2486" i="11"/>
  <c r="J2484" i="11"/>
  <c r="J2482" i="11"/>
  <c r="J2480" i="11"/>
  <c r="J2478" i="11"/>
  <c r="J2476" i="11"/>
  <c r="J2474" i="11"/>
  <c r="J2472" i="11"/>
  <c r="J2470" i="11"/>
  <c r="J2468" i="11"/>
  <c r="J2466" i="11"/>
  <c r="J2464" i="11"/>
  <c r="J2462" i="11"/>
  <c r="J2460" i="11"/>
  <c r="J2458" i="11"/>
  <c r="J2456" i="11"/>
  <c r="J2454" i="11"/>
  <c r="J2452" i="11"/>
  <c r="J2450" i="11"/>
  <c r="J2448" i="11"/>
  <c r="J2446" i="11"/>
  <c r="J2444" i="11"/>
  <c r="J2442" i="11"/>
  <c r="J2440" i="11"/>
  <c r="J2438" i="11"/>
  <c r="J2436" i="11"/>
  <c r="J2434" i="11"/>
  <c r="J2432" i="11"/>
  <c r="J2430" i="11"/>
  <c r="J2428" i="11"/>
  <c r="J2426" i="11"/>
  <c r="J2424" i="11"/>
  <c r="J2422" i="11"/>
  <c r="J2420" i="11"/>
  <c r="J2418" i="11"/>
  <c r="J2416" i="11"/>
  <c r="J2414" i="11"/>
  <c r="J2412" i="11"/>
  <c r="J2410" i="11"/>
  <c r="J2408" i="11"/>
  <c r="J2406" i="11"/>
  <c r="J2404" i="11"/>
  <c r="J2402" i="11"/>
  <c r="J2400" i="11"/>
  <c r="J2398" i="11"/>
  <c r="J2396" i="11"/>
  <c r="J2394" i="11"/>
  <c r="J2392" i="11"/>
  <c r="J2390" i="11"/>
  <c r="J2388" i="11"/>
  <c r="J2386" i="11"/>
  <c r="J2384" i="11"/>
  <c r="J2382" i="11"/>
  <c r="J2380" i="11"/>
  <c r="J2378" i="11"/>
  <c r="J2376" i="11"/>
  <c r="J2374" i="11"/>
  <c r="J2372" i="11"/>
  <c r="J2370" i="11"/>
  <c r="J2368" i="11"/>
  <c r="J2366" i="11"/>
  <c r="J2364" i="11"/>
  <c r="J2362" i="11"/>
  <c r="J2360" i="11"/>
  <c r="J2358" i="11"/>
  <c r="J2356" i="11"/>
  <c r="J2354" i="11"/>
  <c r="J2352" i="11"/>
  <c r="J2350" i="11"/>
  <c r="J2348" i="11"/>
  <c r="J2346" i="11"/>
  <c r="J2344" i="11"/>
  <c r="J2342" i="11"/>
  <c r="J2340" i="11"/>
  <c r="J2338" i="11"/>
  <c r="J2336" i="11"/>
  <c r="J2334" i="11"/>
  <c r="J2332" i="11"/>
  <c r="J2330" i="11"/>
  <c r="J2328" i="11"/>
  <c r="J2326" i="11"/>
  <c r="J2324" i="11"/>
  <c r="J2322" i="11"/>
  <c r="J2320" i="11"/>
  <c r="J2318" i="11"/>
  <c r="J2316" i="11"/>
  <c r="J2314" i="11"/>
  <c r="J2312" i="11"/>
  <c r="J2310" i="11"/>
  <c r="J2308" i="11"/>
  <c r="J2306" i="11"/>
  <c r="J2304" i="11"/>
  <c r="J2302" i="11"/>
  <c r="J2300" i="11"/>
  <c r="J2298" i="11"/>
  <c r="J2296" i="11"/>
  <c r="J2294" i="11"/>
  <c r="J2292" i="11"/>
  <c r="J2290" i="11"/>
  <c r="J2288" i="11"/>
  <c r="J2286" i="11"/>
  <c r="J2284" i="11"/>
  <c r="J2282" i="11"/>
  <c r="J2280" i="11"/>
  <c r="J2278" i="11"/>
  <c r="J2276" i="11"/>
  <c r="J2274" i="11"/>
  <c r="J2272" i="11"/>
  <c r="J2270" i="11"/>
  <c r="J2268" i="11"/>
  <c r="J2266" i="11"/>
  <c r="J2264" i="11"/>
  <c r="J2262" i="11"/>
  <c r="J2260" i="11"/>
  <c r="J2258" i="11"/>
  <c r="J2256" i="11"/>
  <c r="J2254" i="11"/>
  <c r="J2252" i="11"/>
  <c r="J2250" i="11"/>
  <c r="J2248" i="11"/>
  <c r="J2246" i="11"/>
  <c r="J2244" i="11"/>
  <c r="J2242" i="11"/>
  <c r="J2240" i="11"/>
  <c r="J2238" i="11"/>
  <c r="J2236" i="11"/>
  <c r="J2234" i="11"/>
  <c r="J2232" i="11"/>
  <c r="J2230" i="11"/>
  <c r="J2228" i="11"/>
  <c r="J2226" i="11"/>
  <c r="J2224" i="11"/>
  <c r="J2222" i="11"/>
  <c r="J2220" i="11"/>
  <c r="J2218" i="11"/>
  <c r="J2216" i="11"/>
  <c r="J2214" i="11"/>
  <c r="J2212" i="11"/>
  <c r="J2210" i="11"/>
  <c r="J2208" i="11"/>
  <c r="J2206" i="11"/>
  <c r="J2204" i="11"/>
  <c r="J2202" i="11"/>
  <c r="J2200" i="11"/>
  <c r="J2198" i="11"/>
  <c r="J2196" i="11"/>
  <c r="J2194" i="11"/>
  <c r="J2192" i="11"/>
  <c r="J2190" i="11"/>
  <c r="J2188" i="11"/>
  <c r="J2186" i="11"/>
  <c r="J2184" i="11"/>
  <c r="J2182" i="11"/>
  <c r="J2180" i="11"/>
  <c r="J2178" i="11"/>
  <c r="J2176" i="11"/>
  <c r="J2174" i="11"/>
  <c r="J2172" i="11"/>
  <c r="J2170" i="11"/>
  <c r="J2168" i="11"/>
  <c r="J2166" i="11"/>
  <c r="J2164" i="11"/>
  <c r="J2162" i="11"/>
  <c r="J2160" i="11"/>
  <c r="J2158" i="11"/>
  <c r="J2156" i="11"/>
  <c r="J2154" i="11"/>
  <c r="J2152" i="11"/>
  <c r="J2150" i="11"/>
  <c r="J2148" i="11"/>
  <c r="J2146" i="11"/>
  <c r="J2144" i="11"/>
  <c r="J2142" i="11"/>
  <c r="J2140" i="11"/>
  <c r="J2138" i="11"/>
  <c r="J2136" i="11"/>
  <c r="J2134" i="11"/>
  <c r="J2132" i="11"/>
  <c r="J2130" i="11"/>
  <c r="J2128" i="11"/>
  <c r="J2126" i="11"/>
  <c r="J2124" i="11"/>
  <c r="J2122" i="11"/>
  <c r="J2120" i="11"/>
  <c r="J2118" i="11"/>
  <c r="J2116" i="11"/>
  <c r="J2114" i="11"/>
  <c r="J2112" i="11"/>
  <c r="J2110" i="11"/>
  <c r="J2108" i="11"/>
  <c r="J2106" i="11"/>
  <c r="J2104" i="11"/>
  <c r="J2102" i="11"/>
  <c r="J2100" i="11"/>
  <c r="J2098" i="11"/>
  <c r="J2096" i="11"/>
  <c r="J2094" i="11"/>
  <c r="J2092" i="11"/>
  <c r="J2090" i="11"/>
  <c r="J2088" i="11"/>
  <c r="J2086" i="11"/>
  <c r="J2084" i="11"/>
  <c r="J2082" i="11"/>
  <c r="J2080" i="11"/>
  <c r="J2078" i="11"/>
  <c r="J2076" i="11"/>
  <c r="J2074" i="11"/>
  <c r="J2072" i="11"/>
  <c r="J2070" i="11"/>
  <c r="J2068" i="11"/>
  <c r="J2066" i="11"/>
  <c r="J2064" i="11"/>
  <c r="J2062" i="11"/>
  <c r="J2060" i="11"/>
  <c r="J2058" i="11"/>
  <c r="J2056" i="11"/>
  <c r="J2054" i="11"/>
  <c r="J2052" i="11"/>
  <c r="J2050" i="11"/>
  <c r="J2048" i="11"/>
  <c r="J2046" i="11"/>
  <c r="J2044" i="11"/>
  <c r="J2042" i="11"/>
  <c r="J2040" i="11"/>
  <c r="J2038" i="11"/>
  <c r="J2036" i="11"/>
  <c r="J2034" i="11"/>
  <c r="J2032" i="11"/>
  <c r="J2030" i="11"/>
  <c r="J2028" i="11"/>
  <c r="J2026" i="11"/>
  <c r="J2024" i="11"/>
  <c r="J2022" i="11"/>
  <c r="J2020" i="11"/>
  <c r="J2018" i="11"/>
  <c r="J2016" i="11"/>
  <c r="J2014" i="11"/>
  <c r="J2012" i="11"/>
  <c r="J2010" i="11"/>
  <c r="J2008" i="11"/>
  <c r="J2006" i="11"/>
  <c r="J2004" i="11"/>
  <c r="J2002" i="11"/>
  <c r="J2000" i="11"/>
  <c r="J1998" i="11"/>
  <c r="J1996" i="11"/>
  <c r="J1994" i="11"/>
  <c r="J1992" i="11"/>
  <c r="J1990" i="11"/>
  <c r="J1988" i="11"/>
  <c r="J1986" i="11"/>
  <c r="J1984" i="11"/>
  <c r="J1982" i="11"/>
  <c r="J1980" i="11"/>
  <c r="J1978" i="11"/>
  <c r="J1976" i="11"/>
  <c r="J1974" i="11"/>
  <c r="J1972" i="11"/>
  <c r="J1970" i="11"/>
  <c r="J1968" i="11"/>
  <c r="J1966" i="11"/>
  <c r="J1964" i="11"/>
  <c r="J1962" i="11"/>
  <c r="J1960" i="11"/>
  <c r="J1958" i="11"/>
  <c r="J1956" i="11"/>
  <c r="J1954" i="11"/>
  <c r="J1952" i="11"/>
  <c r="J1950" i="11"/>
  <c r="J1948" i="11"/>
  <c r="J1946" i="11"/>
  <c r="J1944" i="11"/>
  <c r="J1942" i="11"/>
  <c r="J1940" i="11"/>
  <c r="J1938" i="11"/>
  <c r="J1936" i="11"/>
  <c r="J1934" i="11"/>
  <c r="J1932" i="11"/>
  <c r="J1930" i="11"/>
  <c r="J1928" i="11"/>
  <c r="J1926" i="11"/>
  <c r="J1924" i="11"/>
  <c r="J1922" i="11"/>
  <c r="J1920" i="11"/>
  <c r="J1918" i="11"/>
  <c r="J1916" i="11"/>
  <c r="J1914" i="11"/>
  <c r="J1912" i="11"/>
  <c r="J1910" i="11"/>
  <c r="J1908" i="11"/>
  <c r="J1906" i="11"/>
  <c r="J1904" i="11"/>
  <c r="J1902" i="11"/>
  <c r="J1900" i="11"/>
  <c r="J1898" i="11"/>
  <c r="J1896" i="11"/>
  <c r="J1894" i="11"/>
  <c r="J1892" i="11"/>
  <c r="J1890" i="11"/>
  <c r="J1888" i="11"/>
  <c r="J1886" i="11"/>
  <c r="J1884" i="11"/>
  <c r="J1882" i="11"/>
  <c r="J1880" i="11"/>
  <c r="J1878" i="11"/>
  <c r="J1876" i="11"/>
  <c r="J1874" i="11"/>
  <c r="J1872" i="11"/>
  <c r="J1870" i="11"/>
  <c r="J1868" i="11"/>
  <c r="J1866" i="11"/>
  <c r="J1864" i="11"/>
  <c r="J1862" i="11"/>
  <c r="J1860" i="11"/>
  <c r="J1858" i="11"/>
  <c r="J1856" i="11"/>
  <c r="J1854" i="11"/>
  <c r="J1852" i="11"/>
  <c r="J1850" i="11"/>
  <c r="J1848" i="11"/>
  <c r="J1846" i="11"/>
  <c r="J1844" i="11"/>
  <c r="J1842" i="11"/>
  <c r="J1840" i="11"/>
  <c r="J1838" i="11"/>
  <c r="J1836" i="11"/>
  <c r="J1834" i="11"/>
  <c r="J1832" i="11"/>
  <c r="J1830" i="11"/>
  <c r="J1828" i="11"/>
  <c r="J1826" i="11"/>
  <c r="J1824" i="11"/>
  <c r="J1822" i="11"/>
  <c r="J1820" i="11"/>
  <c r="J1818" i="11"/>
  <c r="J1816" i="11"/>
  <c r="J1814" i="11"/>
  <c r="J1812" i="11"/>
  <c r="J1810" i="11"/>
  <c r="J1808" i="11"/>
  <c r="J1806" i="11"/>
  <c r="J1804" i="11"/>
  <c r="J1802" i="11"/>
  <c r="J1800" i="11"/>
  <c r="J1798" i="11"/>
  <c r="J1796" i="11"/>
  <c r="J1794" i="11"/>
  <c r="J1792" i="11"/>
  <c r="J1790" i="11"/>
  <c r="J1788" i="11"/>
  <c r="J1786" i="11"/>
  <c r="J1784" i="11"/>
  <c r="J1782" i="11"/>
  <c r="J1780" i="11"/>
  <c r="J1778" i="11"/>
  <c r="J1776" i="11"/>
  <c r="J1774" i="11"/>
  <c r="J1772" i="11"/>
  <c r="J1770" i="11"/>
  <c r="J1768" i="11"/>
  <c r="J1766" i="11"/>
  <c r="J1764" i="11"/>
  <c r="J1762" i="11"/>
  <c r="J1760" i="11"/>
  <c r="J1758" i="11"/>
  <c r="J1756" i="11"/>
  <c r="J1754" i="11"/>
  <c r="J1752" i="11"/>
  <c r="J1750" i="11"/>
  <c r="J1748" i="11"/>
  <c r="J1746" i="11"/>
  <c r="J1744" i="11"/>
  <c r="J1742" i="11"/>
  <c r="J1740" i="11"/>
  <c r="J1738" i="11"/>
  <c r="J1736" i="11"/>
  <c r="J1734" i="11"/>
  <c r="J1732" i="11"/>
  <c r="J1730" i="11"/>
  <c r="J1728" i="11"/>
  <c r="J1726" i="11"/>
  <c r="J1724" i="11"/>
  <c r="J1722" i="11"/>
  <c r="J1720" i="11"/>
  <c r="J1718" i="11"/>
  <c r="J1716" i="11"/>
  <c r="J1714" i="11"/>
  <c r="J1712" i="11"/>
  <c r="J1710" i="11"/>
  <c r="J1708" i="11"/>
  <c r="J1706" i="11"/>
  <c r="J1704" i="11"/>
  <c r="J1702" i="11"/>
  <c r="J1700" i="11"/>
  <c r="J1698" i="11"/>
  <c r="J1696" i="11"/>
  <c r="J1694" i="11"/>
  <c r="J1692" i="11"/>
  <c r="J1690" i="11"/>
  <c r="J1688" i="11"/>
  <c r="J1686" i="11"/>
  <c r="J1684" i="11"/>
  <c r="J1682" i="11"/>
  <c r="J1680" i="11"/>
  <c r="J1678" i="11"/>
  <c r="J1676" i="11"/>
  <c r="J1674" i="11"/>
  <c r="J1672" i="11"/>
  <c r="J1670" i="11"/>
  <c r="J1668" i="11"/>
  <c r="J1666" i="11"/>
  <c r="J1664" i="11"/>
  <c r="J1662" i="11"/>
  <c r="J1660" i="11"/>
  <c r="J1658" i="11"/>
  <c r="J1656" i="11"/>
  <c r="J1654" i="11"/>
  <c r="J1652" i="11"/>
  <c r="J1650" i="11"/>
  <c r="J1648" i="11"/>
  <c r="J1646" i="11"/>
  <c r="J1644" i="11"/>
  <c r="J1642" i="11"/>
  <c r="J1640" i="11"/>
  <c r="J1638" i="11"/>
  <c r="J1636" i="11"/>
  <c r="J1634" i="11"/>
  <c r="J1632" i="11"/>
  <c r="J1630" i="11"/>
  <c r="J1628" i="11"/>
  <c r="J1626" i="11"/>
  <c r="J1624" i="11"/>
  <c r="J1622" i="11"/>
  <c r="J1620" i="11"/>
  <c r="J1618" i="11"/>
  <c r="J1616" i="11"/>
  <c r="J1614" i="11"/>
  <c r="J1612" i="11"/>
  <c r="J1610" i="11"/>
  <c r="J1608" i="11"/>
  <c r="J1606" i="11"/>
  <c r="J1604" i="11"/>
  <c r="J1602" i="11"/>
  <c r="J1600" i="11"/>
  <c r="J1598" i="11"/>
  <c r="J1596" i="11"/>
  <c r="J1594" i="11"/>
  <c r="J1592" i="11"/>
  <c r="J1590" i="11"/>
  <c r="J1588" i="11"/>
  <c r="J1586" i="11"/>
  <c r="J1584" i="11"/>
  <c r="J1582" i="11"/>
  <c r="J1580" i="11"/>
  <c r="J1578" i="11"/>
  <c r="J1576" i="11"/>
  <c r="J1574" i="11"/>
  <c r="J1572" i="11"/>
  <c r="J1570" i="11"/>
  <c r="J1568" i="11"/>
  <c r="J1566" i="11"/>
  <c r="J1564" i="11"/>
  <c r="J1562" i="11"/>
  <c r="J1560" i="11"/>
  <c r="J1558" i="11"/>
  <c r="J1556" i="11"/>
  <c r="J1554" i="11"/>
  <c r="J1552" i="11"/>
  <c r="J1550" i="11"/>
  <c r="J1548" i="11"/>
  <c r="J1546" i="11"/>
  <c r="J1544" i="11"/>
  <c r="J1542" i="11"/>
  <c r="J1540" i="11"/>
  <c r="J1538" i="11"/>
  <c r="J1536" i="11"/>
  <c r="J1534" i="11"/>
  <c r="J1532" i="11"/>
  <c r="J1530" i="11"/>
  <c r="J1528" i="11"/>
  <c r="J1526" i="11"/>
  <c r="J1524" i="11"/>
  <c r="J1522" i="11"/>
  <c r="J1520" i="11"/>
  <c r="J1518" i="11"/>
  <c r="J1516" i="11"/>
  <c r="J1514" i="11"/>
  <c r="J1512" i="11"/>
  <c r="J1510" i="11"/>
  <c r="J1508" i="11"/>
  <c r="J1506" i="11"/>
  <c r="J1504" i="11"/>
  <c r="J1502" i="11"/>
  <c r="J1500" i="11"/>
  <c r="J1498" i="11"/>
  <c r="J1496" i="11"/>
  <c r="J1494" i="11"/>
  <c r="J1492" i="11"/>
  <c r="J1490" i="11"/>
  <c r="J1488" i="11"/>
  <c r="J1486" i="11"/>
  <c r="J1484" i="11"/>
  <c r="J1482" i="11"/>
  <c r="J1480" i="11"/>
  <c r="J1478" i="11"/>
  <c r="J1476" i="11"/>
  <c r="J1474" i="11"/>
  <c r="J1472" i="11"/>
  <c r="J1470" i="11"/>
  <c r="J1468" i="11"/>
  <c r="J1466" i="11"/>
  <c r="J1464" i="11"/>
  <c r="J1462" i="11"/>
  <c r="J1460" i="11"/>
  <c r="J1458" i="11"/>
  <c r="J1456" i="11"/>
  <c r="J1454" i="11"/>
  <c r="J1452" i="11"/>
  <c r="J1450" i="11"/>
  <c r="J1448" i="11"/>
  <c r="J1446" i="11"/>
  <c r="J1444" i="11"/>
  <c r="J1442" i="11"/>
  <c r="J1440" i="11"/>
  <c r="J1438" i="11"/>
  <c r="J1436" i="11"/>
  <c r="J1434" i="11"/>
  <c r="J1432" i="11"/>
  <c r="J1430" i="11"/>
  <c r="J1428" i="11"/>
  <c r="J1426" i="11"/>
  <c r="J1424" i="11"/>
  <c r="J1422" i="11"/>
  <c r="J1420" i="11"/>
  <c r="J1418" i="11"/>
  <c r="J1416" i="11"/>
  <c r="J1414" i="11"/>
  <c r="J1412" i="11"/>
  <c r="J1410" i="11"/>
  <c r="J1408" i="11"/>
  <c r="J1406" i="11"/>
  <c r="J1404" i="11"/>
  <c r="J1402" i="11"/>
  <c r="J1400" i="11"/>
  <c r="J1398" i="11"/>
  <c r="J1396" i="11"/>
  <c r="J1394" i="11"/>
  <c r="J1392" i="11"/>
  <c r="J1390" i="11"/>
  <c r="J1388" i="11"/>
  <c r="J1386" i="11"/>
  <c r="J1384" i="11"/>
  <c r="J1382" i="11"/>
  <c r="J1380" i="11"/>
  <c r="J1378" i="11"/>
  <c r="J1376" i="11"/>
  <c r="J1374" i="11"/>
  <c r="J1372" i="11"/>
  <c r="J1370" i="11"/>
  <c r="J1368" i="11"/>
  <c r="J1366" i="11"/>
  <c r="J1364" i="11"/>
  <c r="J1362" i="11"/>
  <c r="J1360" i="11"/>
  <c r="J1358" i="11"/>
  <c r="J1356" i="11"/>
  <c r="J1354" i="11"/>
  <c r="J1352" i="11"/>
  <c r="J1350" i="11"/>
  <c r="J1348" i="11"/>
  <c r="J1346" i="11"/>
  <c r="J1344" i="11"/>
  <c r="J1342" i="11"/>
  <c r="J1340" i="11"/>
  <c r="J1338" i="11"/>
  <c r="J1336" i="11"/>
  <c r="J1334" i="11"/>
  <c r="J1332" i="11"/>
  <c r="J1330" i="11"/>
  <c r="J1328" i="11"/>
  <c r="J1326" i="11"/>
  <c r="J1324" i="11"/>
  <c r="J1322" i="11"/>
  <c r="J1320" i="11"/>
  <c r="J1318" i="11"/>
  <c r="J1316" i="11"/>
  <c r="J1314" i="11"/>
  <c r="J1312" i="11"/>
  <c r="J1310" i="11"/>
  <c r="J1308" i="11"/>
  <c r="J1306" i="11"/>
  <c r="J1304" i="11"/>
  <c r="J1302" i="11"/>
  <c r="J1300" i="11"/>
  <c r="J1298" i="11"/>
  <c r="J1296" i="11"/>
  <c r="J1294" i="11"/>
  <c r="J1292" i="11"/>
  <c r="J1290" i="11"/>
  <c r="J1288" i="11"/>
  <c r="J1286" i="11"/>
  <c r="J1284" i="11"/>
  <c r="J1282" i="11"/>
  <c r="J1280" i="11"/>
  <c r="J1278" i="11"/>
  <c r="J1276" i="11"/>
  <c r="J1274" i="11"/>
  <c r="J1272" i="11"/>
  <c r="J1270" i="11"/>
  <c r="J1268" i="11"/>
  <c r="J1266" i="11"/>
  <c r="J1264" i="11"/>
  <c r="J1262" i="11"/>
  <c r="J1260" i="11"/>
  <c r="J1258" i="11"/>
  <c r="J1256" i="11"/>
  <c r="J1254" i="11"/>
  <c r="J1252" i="11"/>
  <c r="J1250" i="11"/>
  <c r="J1248" i="11"/>
  <c r="J1246" i="11"/>
  <c r="J1244" i="11"/>
  <c r="J1242" i="11"/>
  <c r="J1240" i="11"/>
  <c r="J1238" i="11"/>
  <c r="J1236" i="11"/>
  <c r="J1234" i="11"/>
  <c r="J1232" i="11"/>
  <c r="J1230" i="11"/>
  <c r="J1228" i="11"/>
  <c r="J1226" i="11"/>
  <c r="J1224" i="11"/>
  <c r="J1222" i="11"/>
  <c r="J1220" i="11"/>
  <c r="J1218" i="11"/>
  <c r="J1216" i="11"/>
  <c r="J1214" i="11"/>
  <c r="J1212" i="11"/>
  <c r="J1210" i="11"/>
  <c r="J1208" i="11"/>
  <c r="J1206" i="11"/>
  <c r="J1204" i="11"/>
  <c r="J1202" i="11"/>
  <c r="J1200" i="11"/>
  <c r="J1198" i="11"/>
  <c r="J1196" i="11"/>
  <c r="J1194" i="11"/>
  <c r="J1192" i="11"/>
  <c r="J1190" i="11"/>
  <c r="J1188" i="11"/>
  <c r="J1186" i="11"/>
  <c r="J1184" i="11"/>
  <c r="J1182" i="11"/>
  <c r="J1180" i="11"/>
  <c r="J1178" i="11"/>
  <c r="J1176" i="11"/>
  <c r="J1174" i="11"/>
  <c r="J1172" i="11"/>
  <c r="J1170" i="11"/>
  <c r="J1168" i="11"/>
  <c r="J1166" i="11"/>
  <c r="J1164" i="11"/>
  <c r="J1162" i="11"/>
  <c r="J1160" i="11"/>
  <c r="J1158" i="11"/>
  <c r="J1156" i="11"/>
  <c r="J1154" i="11"/>
  <c r="J1152" i="11"/>
  <c r="J1150" i="11"/>
  <c r="J1148" i="11"/>
  <c r="J1146" i="11"/>
  <c r="J1144" i="11"/>
  <c r="J1142" i="11"/>
  <c r="J1140" i="11"/>
  <c r="J1138" i="11"/>
  <c r="J1136" i="11"/>
  <c r="J1134" i="11"/>
  <c r="J1132" i="11"/>
  <c r="J1130" i="11"/>
  <c r="J1128" i="11"/>
  <c r="J1126" i="11"/>
  <c r="J1124" i="11"/>
  <c r="J1122" i="11"/>
  <c r="J1120" i="11"/>
  <c r="J1118" i="11"/>
  <c r="J1116" i="11"/>
  <c r="J1114" i="11"/>
  <c r="J1112" i="11"/>
  <c r="J1110" i="11"/>
  <c r="J1108" i="11"/>
  <c r="J1106" i="11"/>
  <c r="J1104" i="11"/>
  <c r="J1102" i="11"/>
  <c r="J1100" i="11"/>
  <c r="J1098" i="11"/>
  <c r="J1096" i="11"/>
  <c r="J1094" i="11"/>
  <c r="J1092" i="11"/>
  <c r="J1090" i="11"/>
  <c r="J1088" i="11"/>
  <c r="J1086" i="11"/>
  <c r="J1084" i="11"/>
  <c r="J1082" i="11"/>
  <c r="J1080" i="11"/>
  <c r="J1078" i="11"/>
  <c r="J1076" i="11"/>
  <c r="J1074" i="11"/>
  <c r="J1072" i="11"/>
  <c r="J1070" i="11"/>
  <c r="J1068" i="11"/>
  <c r="J1066" i="11"/>
  <c r="J1064" i="11"/>
  <c r="J1062" i="11"/>
  <c r="J1060" i="11"/>
  <c r="J1058" i="11"/>
  <c r="J1056" i="11"/>
  <c r="J1054" i="11"/>
  <c r="J1052" i="11"/>
  <c r="J1050" i="11"/>
  <c r="J1048" i="11"/>
  <c r="J1046" i="11"/>
  <c r="J1044" i="11"/>
  <c r="J1042" i="11"/>
  <c r="J1040" i="11"/>
  <c r="J1038" i="11"/>
  <c r="J1036" i="11"/>
  <c r="J1034" i="11"/>
  <c r="J1032" i="11"/>
  <c r="J1030" i="11"/>
  <c r="J1028" i="11"/>
  <c r="J1026" i="11"/>
  <c r="J1024" i="11"/>
  <c r="J1022" i="11"/>
  <c r="J1020" i="11"/>
  <c r="J1018" i="11"/>
  <c r="J1016" i="11"/>
  <c r="J1014" i="11"/>
  <c r="J1012" i="11"/>
  <c r="J1010" i="11"/>
  <c r="J1008" i="11"/>
  <c r="J1006" i="11"/>
  <c r="J1004" i="11"/>
  <c r="J1002" i="11"/>
  <c r="J1000" i="11"/>
  <c r="J998" i="11"/>
  <c r="J996" i="11"/>
  <c r="J994" i="11"/>
  <c r="J992" i="11"/>
  <c r="J990" i="11"/>
  <c r="J988" i="11"/>
  <c r="J986" i="11"/>
  <c r="J984" i="11"/>
  <c r="J982" i="11"/>
  <c r="J980" i="11"/>
  <c r="J978" i="11"/>
  <c r="J976" i="11"/>
  <c r="J974" i="11"/>
  <c r="J972" i="11"/>
  <c r="J970" i="11"/>
  <c r="J968" i="11"/>
  <c r="J966" i="11"/>
  <c r="J964" i="11"/>
  <c r="J962" i="11"/>
  <c r="J960" i="11"/>
  <c r="J958" i="11"/>
  <c r="J956" i="11"/>
  <c r="J954" i="11"/>
  <c r="J952" i="11"/>
  <c r="J950" i="11"/>
  <c r="J948" i="11"/>
  <c r="J946" i="11"/>
  <c r="J944" i="11"/>
  <c r="J942" i="11"/>
  <c r="J940" i="11"/>
  <c r="J938" i="11"/>
  <c r="J936" i="11"/>
  <c r="J934" i="11"/>
  <c r="J932" i="11"/>
  <c r="J930" i="11"/>
  <c r="J928" i="11"/>
  <c r="J926" i="11"/>
  <c r="J924" i="11"/>
  <c r="J922" i="11"/>
  <c r="J920" i="11"/>
  <c r="J918" i="11"/>
  <c r="J916" i="11"/>
  <c r="J914" i="11"/>
  <c r="J912" i="11"/>
  <c r="J910" i="11"/>
  <c r="J908" i="11"/>
  <c r="J906" i="11"/>
  <c r="J904" i="11"/>
  <c r="J902" i="11"/>
  <c r="J900" i="11"/>
  <c r="J898" i="11"/>
  <c r="J896" i="11"/>
  <c r="J894" i="11"/>
  <c r="J892" i="11"/>
  <c r="J890" i="11"/>
  <c r="J888" i="11"/>
  <c r="J886" i="11"/>
  <c r="J884" i="11"/>
  <c r="J882" i="11"/>
  <c r="J880" i="11"/>
  <c r="J878" i="11"/>
  <c r="J876" i="11"/>
  <c r="J874" i="11"/>
  <c r="J872" i="11"/>
  <c r="J870" i="11"/>
  <c r="J868" i="11"/>
  <c r="J866" i="11"/>
  <c r="J864" i="11"/>
  <c r="J862" i="11"/>
  <c r="J860" i="11"/>
  <c r="J858" i="11"/>
  <c r="J856" i="11"/>
  <c r="J854" i="11"/>
  <c r="J852" i="11"/>
  <c r="J850" i="11"/>
  <c r="J848" i="11"/>
  <c r="J846" i="11"/>
  <c r="J844" i="11"/>
  <c r="J842" i="11"/>
  <c r="J840" i="11"/>
  <c r="J838" i="11"/>
  <c r="J836" i="11"/>
  <c r="J834" i="11"/>
  <c r="J832" i="11"/>
  <c r="J830" i="11"/>
  <c r="J828" i="11"/>
  <c r="J826" i="11"/>
  <c r="J824" i="11"/>
  <c r="J822" i="11"/>
  <c r="J820" i="11"/>
  <c r="J818" i="11"/>
  <c r="J816" i="11"/>
  <c r="J814" i="11"/>
  <c r="J812" i="11"/>
  <c r="J810" i="11"/>
  <c r="J808" i="11"/>
  <c r="J806" i="11"/>
  <c r="J804" i="11"/>
  <c r="J802" i="11"/>
  <c r="J800" i="11"/>
  <c r="J798" i="11"/>
  <c r="J796" i="11"/>
  <c r="J794" i="11"/>
  <c r="J792" i="11"/>
  <c r="J790" i="11"/>
  <c r="J788" i="11"/>
  <c r="J786" i="11"/>
  <c r="J784" i="11"/>
  <c r="J782" i="11"/>
  <c r="J780" i="11"/>
  <c r="J778" i="11"/>
  <c r="J776" i="11"/>
  <c r="J774" i="11"/>
  <c r="J772" i="11"/>
  <c r="J770" i="11"/>
  <c r="J768" i="11"/>
  <c r="J766" i="11"/>
  <c r="J764" i="11"/>
  <c r="J762" i="11"/>
  <c r="J760" i="11"/>
  <c r="J758" i="11"/>
  <c r="J756" i="11"/>
  <c r="J754" i="11"/>
  <c r="J752" i="11"/>
  <c r="J750" i="11"/>
  <c r="J748" i="11"/>
  <c r="J746" i="11"/>
  <c r="J744" i="11"/>
  <c r="J742" i="11"/>
  <c r="J740" i="11"/>
  <c r="J738" i="11"/>
  <c r="J736" i="11"/>
  <c r="J734" i="11"/>
  <c r="J732" i="11"/>
  <c r="J730" i="11"/>
  <c r="J728" i="11"/>
  <c r="J726" i="11"/>
  <c r="J724" i="11"/>
  <c r="J722" i="11"/>
  <c r="J720" i="11"/>
  <c r="J718" i="11"/>
  <c r="J716" i="11"/>
  <c r="J714" i="11"/>
  <c r="J712" i="11"/>
  <c r="J710" i="11"/>
  <c r="J708" i="11"/>
  <c r="J706" i="11"/>
  <c r="J704" i="11"/>
  <c r="J702" i="11"/>
  <c r="J700" i="11"/>
  <c r="J698" i="11"/>
  <c r="J696" i="11"/>
  <c r="J694" i="11"/>
  <c r="J692" i="11"/>
  <c r="J690" i="11"/>
  <c r="J688" i="11"/>
  <c r="J686" i="11"/>
  <c r="J684" i="11"/>
  <c r="J682" i="11"/>
  <c r="J680" i="11"/>
  <c r="J678" i="11"/>
  <c r="J676" i="11"/>
  <c r="J674" i="11"/>
  <c r="J672" i="11"/>
  <c r="J670" i="11"/>
  <c r="J668" i="11"/>
  <c r="J666" i="11"/>
  <c r="J664" i="11"/>
  <c r="J662" i="11"/>
  <c r="J3387" i="11"/>
  <c r="J3385" i="11"/>
  <c r="J3383" i="11"/>
  <c r="J3381" i="11"/>
  <c r="J3379" i="11"/>
  <c r="J3377" i="11"/>
  <c r="J3375" i="11"/>
  <c r="J3373" i="11"/>
  <c r="J3371" i="11"/>
  <c r="J3369" i="11"/>
  <c r="J3367" i="11"/>
  <c r="J3365" i="11"/>
  <c r="J3363" i="11"/>
  <c r="J3361" i="11"/>
  <c r="J3359" i="11"/>
  <c r="J3357" i="11"/>
  <c r="J3355" i="11"/>
  <c r="J3353" i="11"/>
  <c r="J3351" i="11"/>
  <c r="J3349" i="11"/>
  <c r="J3347" i="11"/>
  <c r="J3345" i="11"/>
  <c r="J3343" i="11"/>
  <c r="J3341" i="11"/>
  <c r="J3339" i="11"/>
  <c r="J3337" i="11"/>
  <c r="J3335" i="11"/>
  <c r="J3333" i="11"/>
  <c r="J3331" i="11"/>
  <c r="J3329" i="11"/>
  <c r="J3327" i="11"/>
  <c r="J3325" i="11"/>
  <c r="J3323" i="11"/>
  <c r="J3321" i="11"/>
  <c r="J3319" i="11"/>
  <c r="J3317" i="11"/>
  <c r="J3315" i="11"/>
  <c r="J3313" i="11"/>
  <c r="J3311" i="11"/>
  <c r="J3309" i="11"/>
  <c r="J3307" i="11"/>
  <c r="J3305" i="11"/>
  <c r="J3303" i="11"/>
  <c r="J3301" i="11"/>
  <c r="J3299" i="11"/>
  <c r="J3297" i="11"/>
  <c r="J3295" i="11"/>
  <c r="J3293" i="11"/>
  <c r="J3291" i="11"/>
  <c r="J3289" i="11"/>
  <c r="J3287" i="11"/>
  <c r="J3285" i="11"/>
  <c r="J3283" i="11"/>
  <c r="J3281" i="11"/>
  <c r="J3279" i="11"/>
  <c r="J3277" i="11"/>
  <c r="J3275" i="11"/>
  <c r="J3273" i="11"/>
  <c r="J3271" i="11"/>
  <c r="J3269" i="11"/>
  <c r="J3267" i="11"/>
  <c r="J3265" i="11"/>
  <c r="J3263" i="11"/>
  <c r="J3261" i="11"/>
  <c r="J3259" i="11"/>
  <c r="J3257" i="11"/>
  <c r="J3255" i="11"/>
  <c r="J3253" i="11"/>
  <c r="J3251" i="11"/>
  <c r="J3249" i="11"/>
  <c r="J3247" i="11"/>
  <c r="J3245" i="11"/>
  <c r="J3243" i="11"/>
  <c r="J3241" i="11"/>
  <c r="J3239" i="11"/>
  <c r="J3237" i="11"/>
  <c r="J3235" i="11"/>
  <c r="J3233" i="11"/>
  <c r="J3231" i="11"/>
  <c r="J3229" i="11"/>
  <c r="J3227" i="11"/>
  <c r="J3225" i="11"/>
  <c r="J3223" i="11"/>
  <c r="J3221" i="11"/>
  <c r="J3219" i="11"/>
  <c r="J3217" i="11"/>
  <c r="J3215" i="11"/>
  <c r="J3213" i="11"/>
  <c r="J3211" i="11"/>
  <c r="J3209" i="11"/>
  <c r="J3207" i="11"/>
  <c r="J3205" i="11"/>
  <c r="J3203" i="11"/>
  <c r="J3201" i="11"/>
  <c r="J3199" i="11"/>
  <c r="J3197" i="11"/>
  <c r="J3195" i="11"/>
  <c r="J3193" i="11"/>
  <c r="J3191" i="11"/>
  <c r="J3189" i="11"/>
  <c r="J3187" i="11"/>
  <c r="J3185" i="11"/>
  <c r="J3183" i="11"/>
  <c r="J3181" i="11"/>
  <c r="J3179" i="11"/>
  <c r="J3177" i="11"/>
  <c r="J3175" i="11"/>
  <c r="J3173" i="11"/>
  <c r="J3171" i="11"/>
  <c r="J3169" i="11"/>
  <c r="J3167" i="11"/>
  <c r="J3165" i="11"/>
  <c r="J3163" i="11"/>
  <c r="J3161" i="11"/>
  <c r="J3159" i="11"/>
  <c r="J3157" i="11"/>
  <c r="J3155" i="11"/>
  <c r="J3153" i="11"/>
  <c r="J3151" i="11"/>
  <c r="J3149" i="11"/>
  <c r="J3147" i="11"/>
  <c r="J3145" i="11"/>
  <c r="J3143" i="11"/>
  <c r="J3141" i="11"/>
  <c r="J3139" i="11"/>
  <c r="J3137" i="11"/>
  <c r="J3135" i="11"/>
  <c r="J3133" i="11"/>
  <c r="J3131" i="11"/>
  <c r="J3129" i="11"/>
  <c r="J3127" i="11"/>
  <c r="J3125" i="11"/>
  <c r="J3123" i="11"/>
  <c r="J3121" i="11"/>
  <c r="J3119" i="11"/>
  <c r="J3117" i="11"/>
  <c r="J3115" i="11"/>
  <c r="J3113" i="11"/>
  <c r="J3111" i="11"/>
  <c r="J3109" i="11"/>
  <c r="J3107" i="11"/>
  <c r="J3105" i="11"/>
  <c r="J3103" i="11"/>
  <c r="J3101" i="11"/>
  <c r="J3099" i="11"/>
  <c r="J3097" i="11"/>
  <c r="J3095" i="11"/>
  <c r="J3093" i="11"/>
  <c r="J3091" i="11"/>
  <c r="J3089" i="11"/>
  <c r="J3087" i="11"/>
  <c r="J3085" i="11"/>
  <c r="J3083" i="11"/>
  <c r="J3081" i="11"/>
  <c r="J3079" i="11"/>
  <c r="J3077" i="11"/>
  <c r="J3075" i="11"/>
  <c r="J3073" i="11"/>
  <c r="J3071" i="11"/>
  <c r="J3069" i="11"/>
  <c r="J3067" i="11"/>
  <c r="J3065" i="11"/>
  <c r="J3063" i="11"/>
  <c r="J3061" i="11"/>
  <c r="J3059" i="11"/>
  <c r="J3057" i="11"/>
  <c r="J3055" i="11"/>
  <c r="J3053" i="11"/>
  <c r="J3051" i="11"/>
  <c r="J3049" i="11"/>
  <c r="J3047" i="11"/>
  <c r="J3045" i="11"/>
  <c r="J3043" i="11"/>
  <c r="J3041" i="11"/>
  <c r="J3039" i="11"/>
  <c r="J3037" i="11"/>
  <c r="J3035" i="11"/>
  <c r="J3033" i="11"/>
  <c r="J3031" i="11"/>
  <c r="J3029" i="11"/>
  <c r="J3027" i="11"/>
  <c r="J3025" i="11"/>
  <c r="J3023" i="11"/>
  <c r="J3021" i="11"/>
  <c r="J3019" i="11"/>
  <c r="J3017" i="11"/>
  <c r="J3015" i="11"/>
  <c r="J3013" i="11"/>
  <c r="J3011" i="11"/>
  <c r="J3009" i="11"/>
  <c r="J3007" i="11"/>
  <c r="J3005" i="11"/>
  <c r="J3003" i="11"/>
  <c r="J3001" i="11"/>
  <c r="J2999" i="11"/>
  <c r="J2997" i="11"/>
  <c r="J2995" i="11"/>
  <c r="J2993" i="11"/>
  <c r="J2991" i="11"/>
  <c r="J2989" i="11"/>
  <c r="J2987" i="11"/>
  <c r="J2985" i="11"/>
  <c r="J2983" i="11"/>
  <c r="J2981" i="11"/>
  <c r="J2979" i="11"/>
  <c r="J2977" i="11"/>
  <c r="J2975" i="11"/>
  <c r="J2973" i="11"/>
  <c r="J2971" i="11"/>
  <c r="J2969" i="11"/>
  <c r="J2967" i="11"/>
  <c r="J2965" i="11"/>
  <c r="J2963" i="11"/>
  <c r="J2961" i="11"/>
  <c r="J2959" i="11"/>
  <c r="J2957" i="11"/>
  <c r="J2955" i="11"/>
  <c r="J2953" i="11"/>
  <c r="J2951" i="11"/>
  <c r="J2949" i="11"/>
  <c r="J2947" i="11"/>
  <c r="J2945" i="11"/>
  <c r="J2943" i="11"/>
  <c r="J2941" i="11"/>
  <c r="J2939" i="11"/>
  <c r="J2937" i="11"/>
  <c r="J2935" i="11"/>
  <c r="J2933" i="11"/>
  <c r="J2931" i="11"/>
  <c r="J2929" i="11"/>
  <c r="J2927" i="11"/>
  <c r="J2925" i="11"/>
  <c r="J2923" i="11"/>
  <c r="J2921" i="11"/>
  <c r="J2919" i="11"/>
  <c r="J2917" i="11"/>
  <c r="J2915" i="11"/>
  <c r="J2913" i="11"/>
  <c r="J2911" i="11"/>
  <c r="J2909" i="11"/>
  <c r="J2907" i="11"/>
  <c r="J2905" i="11"/>
  <c r="J2903" i="11"/>
  <c r="J2901" i="11"/>
  <c r="J2899" i="11"/>
  <c r="J2897" i="11"/>
  <c r="J2895" i="11"/>
  <c r="J2893" i="11"/>
  <c r="J2891" i="11"/>
  <c r="J2889" i="11"/>
  <c r="J2887" i="11"/>
  <c r="J2885" i="11"/>
  <c r="J2883" i="11"/>
  <c r="J2881" i="11"/>
  <c r="J2879" i="11"/>
  <c r="J2877" i="11"/>
  <c r="J2875" i="11"/>
  <c r="J2873" i="11"/>
  <c r="J2871" i="11"/>
  <c r="J2869" i="11"/>
  <c r="J2867" i="11"/>
  <c r="J2865" i="11"/>
  <c r="J2863" i="11"/>
  <c r="J2861" i="11"/>
  <c r="J2859" i="11"/>
  <c r="J2857" i="11"/>
  <c r="J2855" i="11"/>
  <c r="J2853" i="11"/>
  <c r="J2851" i="11"/>
  <c r="J2849" i="11"/>
  <c r="J2847" i="11"/>
  <c r="J2845" i="11"/>
  <c r="J2843" i="11"/>
  <c r="J2841" i="11"/>
  <c r="J2839" i="11"/>
  <c r="J2837" i="11"/>
  <c r="J2835" i="11"/>
  <c r="J2833" i="11"/>
  <c r="J2831" i="11"/>
  <c r="J2829" i="11"/>
  <c r="J2827" i="11"/>
  <c r="J2825" i="11"/>
  <c r="J2823" i="11"/>
  <c r="J2821" i="11"/>
  <c r="J2819" i="11"/>
  <c r="J2817" i="11"/>
  <c r="J2815" i="11"/>
  <c r="J2813" i="11"/>
  <c r="J2811" i="11"/>
  <c r="J2809" i="11"/>
  <c r="J2807" i="11"/>
  <c r="J2805" i="11"/>
  <c r="J2803" i="11"/>
  <c r="J2801" i="11"/>
  <c r="J2799" i="11"/>
  <c r="J2797" i="11"/>
  <c r="J2795" i="11"/>
  <c r="J2793" i="11"/>
  <c r="J2791" i="11"/>
  <c r="J2789" i="11"/>
  <c r="J2787" i="11"/>
  <c r="J2785" i="11"/>
  <c r="J2783" i="11"/>
  <c r="J2781" i="11"/>
  <c r="J2779" i="11"/>
  <c r="J2777" i="11"/>
  <c r="J2775" i="11"/>
  <c r="J2773" i="11"/>
  <c r="J2771" i="11"/>
  <c r="J2769" i="11"/>
  <c r="J2767" i="11"/>
  <c r="J2765" i="11"/>
  <c r="J2763" i="11"/>
  <c r="J2761" i="11"/>
  <c r="J2759" i="11"/>
  <c r="J2757" i="11"/>
  <c r="J2755" i="11"/>
  <c r="J2753" i="11"/>
  <c r="J2751" i="11"/>
  <c r="J2749" i="11"/>
  <c r="J2747" i="11"/>
  <c r="J2745" i="11"/>
  <c r="J2743" i="11"/>
  <c r="J2741" i="11"/>
  <c r="J2739" i="11"/>
  <c r="J2737" i="11"/>
  <c r="J2735" i="11"/>
  <c r="J2733" i="11"/>
  <c r="J2731" i="11"/>
  <c r="J2729" i="11"/>
  <c r="J2727" i="11"/>
  <c r="J2725" i="11"/>
  <c r="J2723" i="11"/>
  <c r="J2721" i="11"/>
  <c r="J2719" i="11"/>
  <c r="J2717" i="11"/>
  <c r="J2715" i="11"/>
  <c r="J2713" i="11"/>
  <c r="J2711" i="11"/>
  <c r="J2709" i="11"/>
  <c r="J2707" i="11"/>
  <c r="J2705" i="11"/>
  <c r="J2703" i="11"/>
  <c r="J2701" i="11"/>
  <c r="J2699" i="11"/>
  <c r="J2697" i="11"/>
  <c r="J2695" i="11"/>
  <c r="J2693" i="11"/>
  <c r="J2691" i="11"/>
  <c r="J2689" i="11"/>
  <c r="J2687" i="11"/>
  <c r="J2685" i="11"/>
  <c r="J2683" i="11"/>
  <c r="J2681" i="11"/>
  <c r="J2679" i="11"/>
  <c r="J2677" i="11"/>
  <c r="J2675" i="11"/>
  <c r="J2673" i="11"/>
  <c r="J2671" i="11"/>
  <c r="J2669" i="11"/>
  <c r="J2667" i="11"/>
  <c r="J2665" i="11"/>
  <c r="J2663" i="11"/>
  <c r="J2661" i="11"/>
  <c r="J2659" i="11"/>
  <c r="J2657" i="11"/>
  <c r="J2655" i="11"/>
  <c r="J2653" i="11"/>
  <c r="J2651" i="11"/>
  <c r="J2649" i="11"/>
  <c r="J2647" i="11"/>
  <c r="J2645" i="11"/>
  <c r="J2643" i="11"/>
  <c r="J2641" i="11"/>
  <c r="J2639" i="11"/>
  <c r="J2637" i="11"/>
  <c r="J2635" i="11"/>
  <c r="J2633" i="11"/>
  <c r="J2631" i="11"/>
  <c r="J2629" i="11"/>
  <c r="J2627" i="11"/>
  <c r="J2625" i="11"/>
  <c r="J2623" i="11"/>
  <c r="J2621" i="11"/>
  <c r="J2619" i="11"/>
  <c r="J2617" i="11"/>
  <c r="J2615" i="11"/>
  <c r="J2613" i="11"/>
  <c r="J2611" i="11"/>
  <c r="J2609" i="11"/>
  <c r="J2607" i="11"/>
  <c r="J2605" i="11"/>
  <c r="J2603" i="11"/>
  <c r="J2601" i="11"/>
  <c r="J2599" i="11"/>
  <c r="J2597" i="11"/>
  <c r="J2595" i="11"/>
  <c r="J2593" i="11"/>
  <c r="J2591" i="11"/>
  <c r="J2589" i="11"/>
  <c r="J2587" i="11"/>
  <c r="J2585" i="11"/>
  <c r="J2583" i="11"/>
  <c r="J2581" i="11"/>
  <c r="J2579" i="11"/>
  <c r="J2577" i="11"/>
  <c r="J2575" i="11"/>
  <c r="J2573" i="11"/>
  <c r="J2571" i="11"/>
  <c r="J2569" i="11"/>
  <c r="J2567" i="11"/>
  <c r="J2565" i="11"/>
  <c r="J2563" i="11"/>
  <c r="J2561" i="11"/>
  <c r="J2559" i="11"/>
  <c r="J2557" i="11"/>
  <c r="J2555" i="11"/>
  <c r="J2553" i="11"/>
  <c r="J2551" i="11"/>
  <c r="J2549" i="11"/>
  <c r="J2547" i="11"/>
  <c r="J2545" i="11"/>
  <c r="J2543" i="11"/>
  <c r="J2541" i="11"/>
  <c r="J2539" i="11"/>
  <c r="J2537" i="11"/>
  <c r="J2535" i="11"/>
  <c r="J2533" i="11"/>
  <c r="J2531" i="11"/>
  <c r="J2529" i="11"/>
  <c r="J2527" i="11"/>
  <c r="J2525" i="11"/>
  <c r="J2523" i="11"/>
  <c r="J2521" i="11"/>
  <c r="J2519" i="11"/>
  <c r="J2517" i="11"/>
  <c r="J2515" i="11"/>
  <c r="J2513" i="11"/>
  <c r="J2511" i="11"/>
  <c r="J2509" i="11"/>
  <c r="J2507" i="11"/>
  <c r="J2505" i="11"/>
  <c r="J2503" i="11"/>
  <c r="J2501" i="11"/>
  <c r="J2499" i="11"/>
  <c r="J2497" i="11"/>
  <c r="J2495" i="11"/>
  <c r="J2493" i="11"/>
  <c r="J2491" i="11"/>
  <c r="J2489" i="11"/>
  <c r="J2487" i="11"/>
  <c r="J2485" i="11"/>
  <c r="J2483" i="11"/>
  <c r="J2481" i="11"/>
  <c r="J2479" i="11"/>
  <c r="J2477" i="11"/>
  <c r="J2475" i="11"/>
  <c r="J2473" i="11"/>
  <c r="J2471" i="11"/>
  <c r="J2469" i="11"/>
  <c r="J2467" i="11"/>
  <c r="J2465" i="11"/>
  <c r="J2463" i="11"/>
  <c r="J2461" i="11"/>
  <c r="J2459" i="11"/>
  <c r="J2457" i="11"/>
  <c r="J2455" i="11"/>
  <c r="J2453" i="11"/>
  <c r="J2451" i="11"/>
  <c r="J2449" i="11"/>
  <c r="J2447" i="11"/>
  <c r="J2445" i="11"/>
  <c r="J2443" i="11"/>
  <c r="J2441" i="11"/>
  <c r="J2439" i="11"/>
  <c r="J2437" i="11"/>
  <c r="J2435" i="11"/>
  <c r="J2433" i="11"/>
  <c r="J2431" i="11"/>
  <c r="J2429" i="11"/>
  <c r="J2427" i="11"/>
  <c r="J2425" i="11"/>
  <c r="J2423" i="11"/>
  <c r="J2421" i="11"/>
  <c r="J2419" i="11"/>
  <c r="J2417" i="11"/>
  <c r="J2415" i="11"/>
  <c r="J2413" i="11"/>
  <c r="J2411" i="11"/>
  <c r="J2409" i="11"/>
  <c r="J2407" i="11"/>
  <c r="J2405" i="11"/>
  <c r="J2403" i="11"/>
  <c r="J2401" i="11"/>
  <c r="J2399" i="11"/>
  <c r="J2397" i="11"/>
  <c r="J2395" i="11"/>
  <c r="J2393" i="11"/>
  <c r="J2391" i="11"/>
  <c r="J2389" i="11"/>
  <c r="J2387" i="11"/>
  <c r="J2385" i="11"/>
  <c r="J2383" i="11"/>
  <c r="J2381" i="11"/>
  <c r="J2379" i="11"/>
  <c r="J2377" i="11"/>
  <c r="J2375" i="11"/>
  <c r="J2373" i="11"/>
  <c r="J2371" i="11"/>
  <c r="J2369" i="11"/>
  <c r="J2367" i="11"/>
  <c r="J2365" i="11"/>
  <c r="J2363" i="11"/>
  <c r="J2361" i="11"/>
  <c r="J2359" i="11"/>
  <c r="J2357" i="11"/>
  <c r="J2355" i="11"/>
  <c r="J2353" i="11"/>
  <c r="J2351" i="11"/>
  <c r="J2349" i="11"/>
  <c r="J2347" i="11"/>
  <c r="J2345" i="11"/>
  <c r="J2343" i="11"/>
  <c r="J2341" i="11"/>
  <c r="J2339" i="11"/>
  <c r="J2337" i="11"/>
  <c r="J2335" i="11"/>
  <c r="J2333" i="11"/>
  <c r="J2331" i="11"/>
  <c r="J2329" i="11"/>
  <c r="J2327" i="11"/>
  <c r="J2325" i="11"/>
  <c r="J2323" i="11"/>
  <c r="J2321" i="11"/>
  <c r="J2319" i="11"/>
  <c r="J2317" i="11"/>
  <c r="J2315" i="11"/>
  <c r="J2313" i="11"/>
  <c r="J2311" i="11"/>
  <c r="J2309" i="11"/>
  <c r="J2307" i="11"/>
  <c r="J2305" i="11"/>
  <c r="J2303" i="11"/>
  <c r="J2301" i="11"/>
  <c r="J2299" i="11"/>
  <c r="J2297" i="11"/>
  <c r="J2295" i="11"/>
  <c r="J2293" i="11"/>
  <c r="J2291" i="11"/>
  <c r="J2289" i="11"/>
  <c r="J2287" i="11"/>
  <c r="J2285" i="11"/>
  <c r="J2283" i="11"/>
  <c r="J2281" i="11"/>
  <c r="J2279" i="11"/>
  <c r="J2277" i="11"/>
  <c r="J2275" i="11"/>
  <c r="J2273" i="11"/>
  <c r="J2271" i="11"/>
  <c r="J2269" i="11"/>
  <c r="J2267" i="11"/>
  <c r="J2265" i="11"/>
  <c r="J2263" i="11"/>
  <c r="J2261" i="11"/>
  <c r="J2259" i="11"/>
  <c r="J2257" i="11"/>
  <c r="J2255" i="11"/>
  <c r="J2253" i="11"/>
  <c r="J2251" i="11"/>
  <c r="J2249" i="11"/>
  <c r="J2247" i="11"/>
  <c r="J2245" i="11"/>
  <c r="J2243" i="11"/>
  <c r="J2241" i="11"/>
  <c r="J2239" i="11"/>
  <c r="J2237" i="11"/>
  <c r="J2235" i="11"/>
  <c r="J2233" i="11"/>
  <c r="J2231" i="11"/>
  <c r="J2229" i="11"/>
  <c r="J2227" i="11"/>
  <c r="J2225" i="11"/>
  <c r="J2223" i="11"/>
  <c r="J2221" i="11"/>
  <c r="J2219" i="11"/>
  <c r="J2217" i="11"/>
  <c r="J2215" i="11"/>
  <c r="J2213" i="11"/>
  <c r="J2211" i="11"/>
  <c r="J2209" i="11"/>
  <c r="J2207" i="11"/>
  <c r="J2205" i="11"/>
  <c r="J2203" i="11"/>
  <c r="J2201" i="11"/>
  <c r="J2199" i="11"/>
  <c r="J2197" i="11"/>
  <c r="J2195" i="11"/>
  <c r="J2193" i="11"/>
  <c r="J2191" i="11"/>
  <c r="J2189" i="11"/>
  <c r="J2187" i="11"/>
  <c r="J2185" i="11"/>
  <c r="J2183" i="11"/>
  <c r="J2181" i="11"/>
  <c r="J2179" i="11"/>
  <c r="J2177" i="11"/>
  <c r="J2175" i="11"/>
  <c r="J2173" i="11"/>
  <c r="J2171" i="11"/>
  <c r="J2169" i="11"/>
  <c r="J2167" i="11"/>
  <c r="J2165" i="11"/>
  <c r="J2163" i="11"/>
  <c r="J2161" i="11"/>
  <c r="J2159" i="11"/>
  <c r="J2157" i="11"/>
  <c r="J2155" i="11"/>
  <c r="J2153" i="11"/>
  <c r="J2151" i="11"/>
  <c r="J2149" i="11"/>
  <c r="J2147" i="11"/>
  <c r="J2145" i="11"/>
  <c r="J2143" i="11"/>
  <c r="J2141" i="11"/>
  <c r="J2139" i="11"/>
  <c r="J2137" i="11"/>
  <c r="J2135" i="11"/>
  <c r="J2133" i="11"/>
  <c r="J2131" i="11"/>
  <c r="J2129" i="11"/>
  <c r="J2127" i="11"/>
  <c r="J2125" i="11"/>
  <c r="J2123" i="11"/>
  <c r="J2121" i="11"/>
  <c r="J2119" i="11"/>
  <c r="J2117" i="11"/>
  <c r="J2115" i="11"/>
  <c r="J2113" i="11"/>
  <c r="J2111" i="11"/>
  <c r="J2109" i="11"/>
  <c r="J2107" i="11"/>
  <c r="J2105" i="11"/>
  <c r="J2103" i="11"/>
  <c r="J2101" i="11"/>
  <c r="J2099" i="11"/>
  <c r="J2097" i="11"/>
  <c r="J2095" i="11"/>
  <c r="J2093" i="11"/>
  <c r="J2091" i="11"/>
  <c r="J2089" i="11"/>
  <c r="J2087" i="11"/>
  <c r="J2085" i="11"/>
  <c r="J2083" i="11"/>
  <c r="J2081" i="11"/>
  <c r="J2079" i="11"/>
  <c r="J2077" i="11"/>
  <c r="J2075" i="11"/>
  <c r="J2073" i="11"/>
  <c r="J2071" i="11"/>
  <c r="J2069" i="11"/>
  <c r="J2067" i="11"/>
  <c r="J2065" i="11"/>
  <c r="J2063" i="11"/>
  <c r="J2061" i="11"/>
  <c r="J2059" i="11"/>
  <c r="J2057" i="11"/>
  <c r="J2055" i="11"/>
  <c r="J2053" i="11"/>
  <c r="J2051" i="11"/>
  <c r="J2049" i="11"/>
  <c r="J2047" i="11"/>
  <c r="J2045" i="11"/>
  <c r="J2043" i="11"/>
  <c r="J2041" i="11"/>
  <c r="J2039" i="11"/>
  <c r="J2037" i="11"/>
  <c r="J2035" i="11"/>
  <c r="J2033" i="11"/>
  <c r="J2031" i="11"/>
  <c r="J2029" i="11"/>
  <c r="J2027" i="11"/>
  <c r="J2025" i="11"/>
  <c r="J2023" i="11"/>
  <c r="J2021" i="11"/>
  <c r="J2019" i="11"/>
  <c r="J2017" i="11"/>
  <c r="J2015" i="11"/>
  <c r="J2013" i="11"/>
  <c r="J2011" i="11"/>
  <c r="J2009" i="11"/>
  <c r="J2007" i="11"/>
  <c r="J2005" i="11"/>
  <c r="J2003" i="11"/>
  <c r="J2001" i="11"/>
  <c r="J1999" i="11"/>
  <c r="J1997" i="11"/>
  <c r="J1995" i="11"/>
  <c r="J1993" i="11"/>
  <c r="J1991" i="11"/>
  <c r="J1989" i="11"/>
  <c r="J1987" i="11"/>
  <c r="J1985" i="11"/>
  <c r="J1983" i="11"/>
  <c r="J1981" i="11"/>
  <c r="J1979" i="11"/>
  <c r="J1977" i="11"/>
  <c r="J1975" i="11"/>
  <c r="J1973" i="11"/>
  <c r="J1971" i="11"/>
  <c r="J1969" i="11"/>
  <c r="J1967" i="11"/>
  <c r="J1965" i="11"/>
  <c r="J1963" i="11"/>
  <c r="J1961" i="11"/>
  <c r="J1959" i="11"/>
  <c r="J1957" i="11"/>
  <c r="J1955" i="11"/>
  <c r="J1953" i="11"/>
  <c r="J1951" i="11"/>
  <c r="J1949" i="11"/>
  <c r="J1947" i="11"/>
  <c r="J1945" i="11"/>
  <c r="J1943" i="11"/>
  <c r="J1941" i="11"/>
  <c r="J1939" i="11"/>
  <c r="J1937" i="11"/>
  <c r="J1935" i="11"/>
  <c r="J1933" i="11"/>
  <c r="J1931" i="11"/>
  <c r="J1929" i="11"/>
  <c r="J1927" i="11"/>
  <c r="J1925" i="11"/>
  <c r="J1923" i="11"/>
  <c r="J1921" i="11"/>
  <c r="J1919" i="11"/>
  <c r="J1917" i="11"/>
  <c r="J1915" i="11"/>
  <c r="J1913" i="11"/>
  <c r="J1911" i="11"/>
  <c r="J1909" i="11"/>
  <c r="J1907" i="11"/>
  <c r="J1905" i="11"/>
  <c r="J1903" i="11"/>
  <c r="J1901" i="11"/>
  <c r="J1899" i="11"/>
  <c r="J1897" i="11"/>
  <c r="J1895" i="11"/>
  <c r="J1893" i="11"/>
  <c r="J1891" i="11"/>
  <c r="J1889" i="11"/>
  <c r="J1887" i="11"/>
  <c r="J1885" i="11"/>
  <c r="J1883" i="11"/>
  <c r="J1881" i="11"/>
  <c r="J1879" i="11"/>
  <c r="J1877" i="11"/>
  <c r="J1875" i="11"/>
  <c r="J1873" i="11"/>
  <c r="J1871" i="11"/>
  <c r="J1869" i="11"/>
  <c r="J1867" i="11"/>
  <c r="J1865" i="11"/>
  <c r="J1863" i="11"/>
  <c r="J1861" i="11"/>
  <c r="J1859" i="11"/>
  <c r="J1857" i="11"/>
  <c r="J1855" i="11"/>
  <c r="J1853" i="11"/>
  <c r="J1851" i="11"/>
  <c r="J1849" i="11"/>
  <c r="J1847" i="11"/>
  <c r="J1845" i="11"/>
  <c r="J1843" i="11"/>
  <c r="J1841" i="11"/>
  <c r="J1839" i="11"/>
  <c r="J1837" i="11"/>
  <c r="J1835" i="11"/>
  <c r="J1833" i="11"/>
  <c r="J1831" i="11"/>
  <c r="J1829" i="11"/>
  <c r="J1827" i="11"/>
  <c r="J1825" i="11"/>
  <c r="J1823" i="11"/>
  <c r="J1821" i="11"/>
  <c r="J1819" i="11"/>
  <c r="J1817" i="11"/>
  <c r="J1815" i="11"/>
  <c r="J1813" i="11"/>
  <c r="J1811" i="11"/>
  <c r="J1809" i="11"/>
  <c r="J1807" i="11"/>
  <c r="J1805" i="11"/>
  <c r="J1803" i="11"/>
  <c r="J1801" i="11"/>
  <c r="J1799" i="11"/>
  <c r="J1797" i="11"/>
  <c r="J1795" i="11"/>
  <c r="J1793" i="11"/>
  <c r="J1791" i="11"/>
  <c r="J1789" i="11"/>
  <c r="J1787" i="11"/>
  <c r="J1785" i="11"/>
  <c r="J1783" i="11"/>
  <c r="J1781" i="11"/>
  <c r="J1779" i="11"/>
  <c r="J1777" i="11"/>
  <c r="J1775" i="11"/>
  <c r="J1773" i="11"/>
  <c r="J1771" i="11"/>
  <c r="J1769" i="11"/>
  <c r="J1767" i="11"/>
  <c r="J1765" i="11"/>
  <c r="J1763" i="11"/>
  <c r="J1761" i="11"/>
  <c r="J1759" i="11"/>
  <c r="J1757" i="11"/>
  <c r="J1755" i="11"/>
  <c r="J1753" i="11"/>
  <c r="J1751" i="11"/>
  <c r="J1749" i="11"/>
  <c r="J1747" i="11"/>
  <c r="J1745" i="11"/>
  <c r="J1743" i="11"/>
  <c r="J1741" i="11"/>
  <c r="J1739" i="11"/>
  <c r="J1737" i="11"/>
  <c r="J1735" i="11"/>
  <c r="J1733" i="11"/>
  <c r="J1731" i="11"/>
  <c r="J1729" i="11"/>
  <c r="J1727" i="11"/>
  <c r="J1725" i="11"/>
  <c r="J1723" i="11"/>
  <c r="J1721" i="11"/>
  <c r="J1719" i="11"/>
  <c r="J1717" i="11"/>
  <c r="J1715" i="11"/>
  <c r="J1713" i="11"/>
  <c r="J1711" i="11"/>
  <c r="J1709" i="11"/>
  <c r="J1707" i="11"/>
  <c r="J1705" i="11"/>
  <c r="J1703" i="11"/>
  <c r="J1701" i="11"/>
  <c r="J1699" i="11"/>
  <c r="J1697" i="11"/>
  <c r="J1695" i="11"/>
  <c r="J1693" i="11"/>
  <c r="J1691" i="11"/>
  <c r="J1689" i="11"/>
  <c r="J1687" i="11"/>
  <c r="J1685" i="11"/>
  <c r="J1683" i="11"/>
  <c r="J1681" i="11"/>
  <c r="J1679" i="11"/>
  <c r="J1677" i="11"/>
  <c r="J1675" i="11"/>
  <c r="J1673" i="11"/>
  <c r="J1671" i="11"/>
  <c r="J1669" i="11"/>
  <c r="J1667" i="11"/>
  <c r="J1665" i="11"/>
  <c r="J1663" i="11"/>
  <c r="J1661" i="11"/>
  <c r="J1659" i="11"/>
  <c r="J1657" i="11"/>
  <c r="J1655" i="11"/>
  <c r="J1653" i="11"/>
  <c r="J1651" i="11"/>
  <c r="J1649" i="11"/>
  <c r="J1647" i="11"/>
  <c r="J1645" i="11"/>
  <c r="J1643" i="11"/>
  <c r="J1641" i="11"/>
  <c r="J1639" i="11"/>
  <c r="J1637" i="11"/>
  <c r="J1635" i="11"/>
  <c r="J1633" i="11"/>
  <c r="J1631" i="11"/>
  <c r="J1629" i="11"/>
  <c r="J1627" i="11"/>
  <c r="J1625" i="11"/>
  <c r="J1623" i="11"/>
  <c r="J1621" i="11"/>
  <c r="J1619" i="11"/>
  <c r="J1617" i="11"/>
  <c r="J1615" i="11"/>
  <c r="J1613" i="11"/>
  <c r="J1611" i="11"/>
  <c r="J1609" i="11"/>
  <c r="J1607" i="11"/>
  <c r="J1605" i="11"/>
  <c r="J1603" i="11"/>
  <c r="J1601" i="11"/>
  <c r="J1599" i="11"/>
  <c r="J1597" i="11"/>
  <c r="J1595" i="11"/>
  <c r="J1593" i="11"/>
  <c r="J1591" i="11"/>
  <c r="J1589" i="11"/>
  <c r="J1587" i="11"/>
  <c r="J1585" i="11"/>
  <c r="J1583" i="11"/>
  <c r="J1581" i="11"/>
  <c r="J1579" i="11"/>
  <c r="J1577" i="11"/>
  <c r="J1575" i="11"/>
  <c r="J1573" i="11"/>
  <c r="J1571" i="11"/>
  <c r="J1569" i="11"/>
  <c r="J1567" i="11"/>
  <c r="J1565" i="11"/>
  <c r="J1563" i="11"/>
  <c r="J1561" i="11"/>
  <c r="J1559" i="11"/>
  <c r="J1557" i="11"/>
  <c r="J1555" i="11"/>
  <c r="J1553" i="11"/>
  <c r="J1551" i="11"/>
  <c r="J1549" i="11"/>
  <c r="J1547" i="11"/>
  <c r="J1545" i="11"/>
  <c r="J1543" i="11"/>
  <c r="J1541" i="11"/>
  <c r="J1539" i="11"/>
  <c r="J1537" i="11"/>
  <c r="J1535" i="11"/>
  <c r="J1533" i="11"/>
  <c r="J1531" i="11"/>
  <c r="J1529" i="11"/>
  <c r="J1527" i="11"/>
  <c r="J1525" i="11"/>
  <c r="J1523" i="11"/>
  <c r="J1521" i="11"/>
  <c r="J1519" i="11"/>
  <c r="J1517" i="11"/>
  <c r="J1515" i="11"/>
  <c r="J1513" i="11"/>
  <c r="J1511" i="11"/>
  <c r="J1509" i="11"/>
  <c r="J1507" i="11"/>
  <c r="J1505" i="11"/>
  <c r="J1503" i="11"/>
  <c r="J1501" i="11"/>
  <c r="J1499" i="11"/>
  <c r="J1497" i="11"/>
  <c r="J1495" i="11"/>
  <c r="J1493" i="11"/>
  <c r="J1491" i="11"/>
  <c r="J1489" i="11"/>
  <c r="J1487" i="11"/>
  <c r="J1485" i="11"/>
  <c r="J1483" i="11"/>
  <c r="J1481" i="11"/>
  <c r="J1479" i="11"/>
  <c r="J1477" i="11"/>
  <c r="J1475" i="11"/>
  <c r="J1473" i="11"/>
  <c r="J1471" i="11"/>
  <c r="J1469" i="11"/>
  <c r="J1467" i="11"/>
  <c r="J1465" i="11"/>
  <c r="J1463" i="11"/>
  <c r="J1461" i="11"/>
  <c r="J1459" i="11"/>
  <c r="J1457" i="11"/>
  <c r="J1455" i="11"/>
  <c r="J1453" i="11"/>
  <c r="J1451" i="11"/>
  <c r="J1449" i="11"/>
  <c r="J1447" i="11"/>
  <c r="J1445" i="11"/>
  <c r="J1443" i="11"/>
  <c r="J1441" i="11"/>
  <c r="J1439" i="11"/>
  <c r="J1437" i="11"/>
  <c r="J1435" i="11"/>
  <c r="J1433" i="11"/>
  <c r="J1431" i="11"/>
  <c r="J1429" i="11"/>
  <c r="J1427" i="11"/>
  <c r="J1425" i="11"/>
  <c r="J1423" i="11"/>
  <c r="J1421" i="11"/>
  <c r="J1419" i="11"/>
  <c r="J1417" i="11"/>
  <c r="J1415" i="11"/>
  <c r="J1413" i="11"/>
  <c r="J1411" i="11"/>
  <c r="J1409" i="11"/>
  <c r="J1407" i="11"/>
  <c r="J1405" i="11"/>
  <c r="J1403" i="11"/>
  <c r="J1401" i="11"/>
  <c r="J1399" i="11"/>
  <c r="J1397" i="11"/>
  <c r="J1395" i="11"/>
  <c r="J1393" i="11"/>
  <c r="J1391" i="11"/>
  <c r="J1389" i="11"/>
  <c r="J1387" i="11"/>
  <c r="J1385" i="11"/>
  <c r="J1383" i="11"/>
  <c r="J1381" i="11"/>
  <c r="J1379" i="11"/>
  <c r="J1377" i="11"/>
  <c r="J1375" i="11"/>
  <c r="J1373" i="11"/>
  <c r="J1371" i="11"/>
  <c r="J1369" i="11"/>
  <c r="J1367" i="11"/>
  <c r="J1365" i="11"/>
  <c r="J1363" i="11"/>
  <c r="J1361" i="11"/>
  <c r="J1359" i="11"/>
  <c r="J1357" i="11"/>
  <c r="J1355" i="11"/>
  <c r="J1353" i="11"/>
  <c r="J1351" i="11"/>
  <c r="J1349" i="11"/>
  <c r="J1347" i="11"/>
  <c r="J1345" i="11"/>
  <c r="J1343" i="11"/>
  <c r="J1341" i="11"/>
  <c r="J1339" i="11"/>
  <c r="J1337" i="11"/>
  <c r="J1335" i="11"/>
  <c r="J1333" i="11"/>
  <c r="J1331" i="11"/>
  <c r="J1329" i="11"/>
  <c r="J1327" i="11"/>
  <c r="J1325" i="11"/>
  <c r="J1323" i="11"/>
  <c r="J1321" i="11"/>
  <c r="J1319" i="11"/>
  <c r="J1317" i="11"/>
  <c r="J1315" i="11"/>
  <c r="J1313" i="11"/>
  <c r="J1311" i="11"/>
  <c r="J1309" i="11"/>
  <c r="J1307" i="11"/>
  <c r="J1305" i="11"/>
  <c r="J1303" i="11"/>
  <c r="J1301" i="11"/>
  <c r="J1299" i="11"/>
  <c r="J1297" i="11"/>
  <c r="J1295" i="11"/>
  <c r="J1293" i="11"/>
  <c r="J1291" i="11"/>
  <c r="J1289" i="11"/>
  <c r="J1287" i="11"/>
  <c r="J1285" i="11"/>
  <c r="J1283" i="11"/>
  <c r="J1281" i="11"/>
  <c r="J1279" i="11"/>
  <c r="J1277" i="11"/>
  <c r="J1275" i="11"/>
  <c r="J1273" i="11"/>
  <c r="J1271" i="11"/>
  <c r="J1269" i="11"/>
  <c r="J1267" i="11"/>
  <c r="J1265" i="11"/>
  <c r="J1263" i="11"/>
  <c r="J1261" i="11"/>
  <c r="J1259" i="11"/>
  <c r="J1257" i="11"/>
  <c r="J1255" i="11"/>
  <c r="J1253" i="11"/>
  <c r="J1251" i="11"/>
  <c r="J1249" i="11"/>
  <c r="J1247" i="11"/>
  <c r="J1245" i="11"/>
  <c r="J1243" i="11"/>
  <c r="J1241" i="11"/>
  <c r="J1239" i="11"/>
  <c r="J1237" i="11"/>
  <c r="J1235" i="11"/>
  <c r="J1233" i="11"/>
  <c r="J1231" i="11"/>
  <c r="J1229" i="11"/>
  <c r="J1227" i="11"/>
  <c r="J1225" i="11"/>
  <c r="J1223" i="11"/>
  <c r="J1221" i="11"/>
  <c r="J1219" i="11"/>
  <c r="J1217" i="11"/>
  <c r="J1215" i="11"/>
  <c r="J1213" i="11"/>
  <c r="J1211" i="11"/>
  <c r="J1209" i="11"/>
  <c r="J1207" i="11"/>
  <c r="J1205" i="11"/>
  <c r="J1203" i="11"/>
  <c r="J1201" i="11"/>
  <c r="J1199" i="11"/>
  <c r="J1197" i="11"/>
  <c r="J1195" i="11"/>
  <c r="J1193" i="11"/>
  <c r="J1191" i="11"/>
  <c r="J1189" i="11"/>
  <c r="J1187" i="11"/>
  <c r="J1185" i="11"/>
  <c r="J1183" i="11"/>
  <c r="J1181" i="11"/>
  <c r="J1179" i="11"/>
  <c r="J1177" i="11"/>
  <c r="J1175" i="11"/>
  <c r="J1173" i="11"/>
  <c r="J1171" i="11"/>
  <c r="J1169" i="11"/>
  <c r="J1167" i="11"/>
  <c r="J1165" i="11"/>
  <c r="J1163" i="11"/>
  <c r="J1161" i="11"/>
  <c r="J1159" i="11"/>
  <c r="J1157" i="11"/>
  <c r="J1155" i="11"/>
  <c r="J1153" i="11"/>
  <c r="J1151" i="11"/>
  <c r="J1149" i="11"/>
  <c r="J1147" i="11"/>
  <c r="J1145" i="11"/>
  <c r="J1143" i="11"/>
  <c r="J1141" i="11"/>
  <c r="J1139" i="11"/>
  <c r="J1137" i="11"/>
  <c r="J1135" i="11"/>
  <c r="J1133" i="11"/>
  <c r="J1131" i="11"/>
  <c r="J1129" i="11"/>
  <c r="J1127" i="11"/>
  <c r="J1125" i="11"/>
  <c r="J1123" i="11"/>
  <c r="J1121" i="11"/>
  <c r="J1119" i="11"/>
  <c r="J1117" i="11"/>
  <c r="J1115" i="11"/>
  <c r="J1113" i="11"/>
  <c r="J1111" i="11"/>
  <c r="J1109" i="11"/>
  <c r="J1107" i="11"/>
  <c r="J1105" i="11"/>
  <c r="J1103" i="11"/>
  <c r="J1101" i="11"/>
  <c r="J1099" i="11"/>
  <c r="J1097" i="11"/>
  <c r="J1095" i="11"/>
  <c r="J1093" i="11"/>
  <c r="J1091" i="11"/>
  <c r="J1089" i="11"/>
  <c r="J1087" i="11"/>
  <c r="J1085" i="11"/>
  <c r="J1083" i="11"/>
  <c r="J1081" i="11"/>
  <c r="J1079" i="11"/>
  <c r="J1077" i="11"/>
  <c r="J1075" i="11"/>
  <c r="J1073" i="11"/>
  <c r="J1071" i="11"/>
  <c r="J1069" i="11"/>
  <c r="J1067" i="11"/>
  <c r="J1065" i="11"/>
  <c r="J1063" i="11"/>
  <c r="J1061" i="11"/>
  <c r="J1059" i="11"/>
  <c r="J1057" i="11"/>
  <c r="J1055" i="11"/>
  <c r="J1053" i="11"/>
  <c r="J1051" i="11"/>
  <c r="J1049" i="11"/>
  <c r="J1047" i="11"/>
  <c r="J1045" i="11"/>
  <c r="J1043" i="11"/>
  <c r="J1041" i="11"/>
  <c r="J1039" i="11"/>
  <c r="J1037" i="11"/>
  <c r="J1035" i="11"/>
  <c r="J1033" i="11"/>
  <c r="J1031" i="11"/>
  <c r="J1029" i="11"/>
  <c r="J1027" i="11"/>
  <c r="J1025" i="11"/>
  <c r="J1023" i="11"/>
  <c r="J1021" i="11"/>
  <c r="J1019" i="11"/>
  <c r="J1017" i="11"/>
  <c r="J1015" i="11"/>
  <c r="J1013" i="11"/>
  <c r="J1011" i="11"/>
  <c r="J1009" i="11"/>
  <c r="J1007" i="11"/>
  <c r="J1005" i="11"/>
  <c r="J1003" i="11"/>
  <c r="J1001" i="11"/>
  <c r="J999" i="11"/>
  <c r="J997" i="11"/>
  <c r="J995" i="11"/>
  <c r="J993" i="11"/>
  <c r="J991" i="11"/>
  <c r="J989" i="11"/>
  <c r="J987" i="11"/>
  <c r="J985" i="11"/>
  <c r="J983" i="11"/>
  <c r="J981" i="11"/>
  <c r="J979" i="11"/>
  <c r="J977" i="11"/>
  <c r="J975" i="11"/>
  <c r="J973" i="11"/>
  <c r="J971" i="11"/>
  <c r="J969" i="11"/>
  <c r="J967" i="11"/>
  <c r="J965" i="11"/>
  <c r="J963" i="11"/>
  <c r="J961" i="11"/>
  <c r="J959" i="11"/>
  <c r="J957" i="11"/>
  <c r="J955" i="11"/>
  <c r="J953" i="11"/>
  <c r="J951" i="11"/>
  <c r="J949" i="11"/>
  <c r="J947" i="11"/>
  <c r="J945" i="11"/>
  <c r="J943" i="11"/>
  <c r="J941" i="11"/>
  <c r="J939" i="11"/>
  <c r="J937" i="11"/>
  <c r="J935" i="11"/>
  <c r="J933" i="11"/>
  <c r="J931" i="11"/>
  <c r="J929" i="11"/>
  <c r="J927" i="11"/>
  <c r="J925" i="11"/>
  <c r="J923" i="11"/>
  <c r="J921" i="11"/>
  <c r="J919" i="11"/>
  <c r="J917" i="11"/>
  <c r="J915" i="11"/>
  <c r="J913" i="11"/>
  <c r="J911" i="11"/>
  <c r="J909" i="11"/>
  <c r="J907" i="11"/>
  <c r="J905" i="11"/>
  <c r="J903" i="11"/>
  <c r="J901" i="11"/>
  <c r="J899" i="11"/>
  <c r="J897" i="11"/>
  <c r="J895" i="11"/>
  <c r="J893" i="11"/>
  <c r="J891" i="11"/>
  <c r="J889" i="11"/>
  <c r="J887" i="11"/>
  <c r="J885" i="11"/>
  <c r="J883" i="11"/>
  <c r="J881" i="11"/>
  <c r="J879" i="11"/>
  <c r="J877" i="11"/>
  <c r="J875" i="11"/>
  <c r="J873" i="11"/>
  <c r="J871" i="11"/>
  <c r="J869" i="11"/>
  <c r="J867" i="11"/>
  <c r="J865" i="11"/>
  <c r="J863" i="11"/>
  <c r="J861" i="11"/>
  <c r="J859" i="11"/>
  <c r="J857" i="11"/>
  <c r="J855" i="11"/>
  <c r="J853" i="11"/>
  <c r="J851" i="11"/>
  <c r="J849" i="11"/>
  <c r="J847" i="11"/>
  <c r="J845" i="11"/>
  <c r="J843" i="11"/>
  <c r="J841" i="11"/>
  <c r="J839" i="11"/>
  <c r="J837" i="11"/>
  <c r="J835" i="11"/>
  <c r="J833" i="11"/>
  <c r="J831" i="11"/>
  <c r="J829" i="11"/>
  <c r="J827" i="11"/>
  <c r="J825" i="11"/>
  <c r="J823" i="11"/>
  <c r="J821" i="11"/>
  <c r="J819" i="11"/>
  <c r="J817" i="11"/>
  <c r="J815" i="11"/>
  <c r="J813" i="11"/>
  <c r="J811" i="11"/>
  <c r="J809" i="11"/>
  <c r="J807" i="11"/>
  <c r="J805" i="11"/>
  <c r="J803" i="11"/>
  <c r="J801" i="11"/>
  <c r="J799" i="11"/>
  <c r="J797" i="11"/>
  <c r="J795" i="11"/>
  <c r="J793" i="11"/>
  <c r="J791" i="11"/>
  <c r="J789" i="11"/>
  <c r="J787" i="11"/>
  <c r="J785" i="11"/>
  <c r="J783" i="11"/>
  <c r="J781" i="11"/>
  <c r="J779" i="11"/>
  <c r="J777" i="11"/>
  <c r="J775" i="11"/>
  <c r="J773" i="11"/>
  <c r="J771" i="11"/>
  <c r="J769" i="11"/>
  <c r="J767" i="11"/>
  <c r="J765" i="11"/>
  <c r="J763" i="11"/>
  <c r="J761" i="11"/>
  <c r="J759" i="11"/>
  <c r="J757" i="11"/>
  <c r="J755" i="11"/>
  <c r="J753" i="11"/>
  <c r="J751" i="11"/>
  <c r="J749" i="11"/>
  <c r="J747" i="11"/>
  <c r="J745" i="11"/>
  <c r="J743" i="11"/>
  <c r="J741" i="11"/>
  <c r="J739" i="11"/>
  <c r="J737" i="11"/>
  <c r="J735" i="11"/>
  <c r="J733" i="11"/>
  <c r="J731" i="11"/>
  <c r="J729" i="11"/>
  <c r="J727" i="11"/>
  <c r="J725" i="11"/>
  <c r="J723" i="11"/>
  <c r="J721" i="11"/>
  <c r="J719" i="11"/>
  <c r="J717" i="11"/>
  <c r="J715" i="11"/>
  <c r="J713" i="11"/>
  <c r="J711" i="11"/>
  <c r="J709" i="11"/>
  <c r="J707" i="11"/>
  <c r="J705" i="11"/>
  <c r="J703" i="11"/>
  <c r="J701" i="11"/>
  <c r="J699" i="11"/>
  <c r="J697" i="11"/>
  <c r="J695" i="11"/>
  <c r="J693" i="11"/>
  <c r="J691" i="11"/>
  <c r="J689" i="11"/>
  <c r="J687" i="11"/>
  <c r="J685" i="11"/>
  <c r="J683" i="11"/>
  <c r="J681" i="11"/>
  <c r="J679" i="11"/>
  <c r="J677" i="11"/>
  <c r="J675" i="11"/>
  <c r="J673" i="11"/>
  <c r="J671" i="11"/>
  <c r="J669" i="11"/>
  <c r="J667" i="11"/>
  <c r="J665" i="11"/>
  <c r="J663" i="11"/>
  <c r="G3386" i="11"/>
  <c r="G3384" i="11"/>
  <c r="G3382" i="11"/>
  <c r="G3380" i="11"/>
  <c r="G3378" i="11"/>
  <c r="G3376" i="11"/>
  <c r="G3374" i="11"/>
  <c r="G3372" i="11"/>
  <c r="G3370" i="11"/>
  <c r="G3368" i="11"/>
  <c r="G3366" i="11"/>
  <c r="G3364" i="11"/>
  <c r="G3362" i="11"/>
  <c r="G3360" i="11"/>
  <c r="G3358" i="11"/>
  <c r="G3356" i="11"/>
  <c r="G3354" i="11"/>
  <c r="G3352" i="11"/>
  <c r="G3350" i="11"/>
  <c r="G3348" i="11"/>
  <c r="G3346" i="11"/>
  <c r="G3344" i="11"/>
  <c r="G3342" i="11"/>
  <c r="G3340" i="11"/>
  <c r="G3338" i="11"/>
  <c r="G3336" i="11"/>
  <c r="G3334" i="11"/>
  <c r="G3332" i="11"/>
  <c r="G3330" i="11"/>
  <c r="G3328" i="11"/>
  <c r="G3326" i="11"/>
  <c r="G3324" i="11"/>
  <c r="G3322" i="11"/>
  <c r="G3320" i="11"/>
  <c r="G3318" i="11"/>
  <c r="G3316" i="11"/>
  <c r="G3314" i="11"/>
  <c r="G3312" i="11"/>
  <c r="G3310" i="11"/>
  <c r="G3308" i="11"/>
  <c r="G3306" i="11"/>
  <c r="G3304" i="11"/>
  <c r="G3302" i="11"/>
  <c r="G3300" i="11"/>
  <c r="G3298" i="11"/>
  <c r="G3296" i="11"/>
  <c r="G3294" i="11"/>
  <c r="G3292" i="11"/>
  <c r="G3290" i="11"/>
  <c r="G3288" i="11"/>
  <c r="G3286" i="11"/>
  <c r="G3284" i="11"/>
  <c r="G3282" i="11"/>
  <c r="G3280" i="11"/>
  <c r="G3278" i="11"/>
  <c r="G3276" i="11"/>
  <c r="G3274" i="11"/>
  <c r="G3272" i="11"/>
  <c r="G3270" i="11"/>
  <c r="G3268" i="11"/>
  <c r="G3266" i="11"/>
  <c r="G3264" i="11"/>
  <c r="G3262" i="11"/>
  <c r="G3260" i="11"/>
  <c r="G3258" i="11"/>
  <c r="G3256" i="11"/>
  <c r="G3254" i="11"/>
  <c r="G3252" i="11"/>
  <c r="G3250" i="11"/>
  <c r="G3248" i="11"/>
  <c r="G3246" i="11"/>
  <c r="G3244" i="11"/>
  <c r="G3242" i="11"/>
  <c r="G3240" i="11"/>
  <c r="G3238" i="11"/>
  <c r="G3236" i="11"/>
  <c r="G3234" i="11"/>
  <c r="G3232" i="11"/>
  <c r="G3230" i="11"/>
  <c r="G3228" i="11"/>
  <c r="G3226" i="11"/>
  <c r="G3224" i="11"/>
  <c r="G3222" i="11"/>
  <c r="G3220" i="11"/>
  <c r="G3218" i="11"/>
  <c r="G3216" i="11"/>
  <c r="G3214" i="11"/>
  <c r="G3212" i="11"/>
  <c r="G3210" i="11"/>
  <c r="G3208" i="11"/>
  <c r="G3206" i="11"/>
  <c r="G3204" i="11"/>
  <c r="G3202" i="11"/>
  <c r="G3200" i="11"/>
  <c r="G3198" i="11"/>
  <c r="G3196" i="11"/>
  <c r="G3194" i="11"/>
  <c r="G3192" i="11"/>
  <c r="G3188" i="11"/>
  <c r="G3186" i="11"/>
  <c r="G3184" i="11"/>
  <c r="G3182" i="11"/>
  <c r="G3180" i="11"/>
  <c r="G3178" i="11"/>
  <c r="G3176" i="11"/>
  <c r="G3174" i="11"/>
  <c r="G3172" i="11"/>
  <c r="G3170" i="11"/>
  <c r="G3168" i="11"/>
  <c r="G3166" i="11"/>
  <c r="G3164" i="11"/>
  <c r="G3162" i="11"/>
  <c r="G3160" i="11"/>
  <c r="G3158" i="11"/>
  <c r="G3156" i="11"/>
  <c r="G3154" i="11"/>
  <c r="G3152" i="11"/>
  <c r="G3150" i="11"/>
  <c r="G3148" i="11"/>
  <c r="G3146" i="11"/>
  <c r="G3144" i="11"/>
  <c r="G3142" i="11"/>
  <c r="G3140" i="11"/>
  <c r="G3138" i="11"/>
  <c r="G3136" i="11"/>
  <c r="G3134" i="11"/>
  <c r="G3132" i="11"/>
  <c r="G3130" i="11"/>
  <c r="G3128" i="11"/>
  <c r="G3126" i="11"/>
  <c r="G3124" i="11"/>
  <c r="G3122" i="11"/>
  <c r="G3120" i="11"/>
  <c r="G3118" i="11"/>
  <c r="G3116" i="11"/>
  <c r="G3114" i="11"/>
  <c r="G3112" i="11"/>
  <c r="G3110" i="11"/>
  <c r="G3108" i="11"/>
  <c r="G3106" i="11"/>
  <c r="G3104" i="11"/>
  <c r="G3102" i="11"/>
  <c r="G3100" i="11"/>
  <c r="G3098" i="11"/>
  <c r="G3096" i="11"/>
  <c r="G3094" i="11"/>
  <c r="G3092" i="11"/>
  <c r="G3090" i="11"/>
  <c r="G3088" i="11"/>
  <c r="G3086" i="11"/>
  <c r="G3084" i="11"/>
  <c r="G3082" i="11"/>
  <c r="G3080" i="11"/>
  <c r="G3078" i="11"/>
  <c r="G3076" i="11"/>
  <c r="G3074" i="11"/>
  <c r="G3072" i="11"/>
  <c r="G3070" i="11"/>
  <c r="G3068" i="11"/>
  <c r="G3066" i="11"/>
  <c r="G3062" i="11"/>
  <c r="G3060" i="11"/>
  <c r="G3058" i="11"/>
  <c r="G3056" i="11"/>
  <c r="G3054" i="11"/>
  <c r="G3052" i="11"/>
  <c r="G3050" i="11"/>
  <c r="G3048" i="11"/>
  <c r="G3046" i="11"/>
  <c r="G3044" i="11"/>
  <c r="G3042" i="11"/>
  <c r="G3040" i="11"/>
  <c r="G3038" i="11"/>
  <c r="G3036" i="11"/>
  <c r="G3034" i="11"/>
  <c r="G3032" i="11"/>
  <c r="G3030" i="11"/>
  <c r="G3028" i="11"/>
  <c r="G3026" i="11"/>
  <c r="G3024" i="11"/>
  <c r="G3022" i="11"/>
  <c r="G3020" i="11"/>
  <c r="G3018" i="11"/>
  <c r="G3016" i="11"/>
  <c r="G3014" i="11"/>
  <c r="G3012" i="11"/>
  <c r="G3010" i="11"/>
  <c r="G3008" i="11"/>
  <c r="G3006" i="11"/>
  <c r="G3004" i="11"/>
  <c r="G3002" i="11"/>
  <c r="G3000" i="11"/>
  <c r="G2998" i="11"/>
  <c r="G2996" i="11"/>
  <c r="G2994" i="11"/>
  <c r="G2992" i="11"/>
  <c r="G2990" i="11"/>
  <c r="G2988" i="11"/>
  <c r="G2986" i="11"/>
  <c r="G2984" i="11"/>
  <c r="G2982" i="11"/>
  <c r="G2980" i="11"/>
  <c r="G2978" i="11"/>
  <c r="G2976" i="11"/>
  <c r="G2974" i="11"/>
  <c r="G2972" i="11"/>
  <c r="G2970" i="11"/>
  <c r="G2968" i="11"/>
  <c r="G2966" i="11"/>
  <c r="G2964" i="11"/>
  <c r="G2962" i="11"/>
  <c r="G2960" i="11"/>
  <c r="G2958" i="11"/>
  <c r="G2956" i="11"/>
  <c r="G2954" i="11"/>
  <c r="G2952" i="11"/>
  <c r="G2950" i="11"/>
  <c r="G2948" i="11"/>
  <c r="G2946" i="11"/>
  <c r="G2944" i="11"/>
  <c r="G2942" i="11"/>
  <c r="G2940" i="11"/>
  <c r="G2938" i="11"/>
  <c r="G2936" i="11"/>
  <c r="G2934" i="11"/>
  <c r="G2932" i="11"/>
  <c r="G2930" i="11"/>
  <c r="G2928" i="11"/>
  <c r="G2926" i="11"/>
  <c r="G2924" i="11"/>
  <c r="G2922" i="11"/>
  <c r="G2920" i="11"/>
  <c r="G2918" i="11"/>
  <c r="G2916" i="11"/>
  <c r="G2914" i="11"/>
  <c r="G2912" i="11"/>
  <c r="G2910" i="11"/>
  <c r="G2908" i="11"/>
  <c r="G2906" i="11"/>
  <c r="G2904" i="11"/>
  <c r="G2902" i="11"/>
  <c r="G2900" i="11"/>
  <c r="G2898" i="11"/>
  <c r="G2896" i="11"/>
  <c r="G2894" i="11"/>
  <c r="G2892" i="11"/>
  <c r="G2890" i="11"/>
  <c r="G2888" i="11"/>
  <c r="G2886" i="11"/>
  <c r="G2884" i="11"/>
  <c r="G2882" i="11"/>
  <c r="G2880" i="11"/>
  <c r="G2878" i="11"/>
  <c r="G2876" i="11"/>
  <c r="G2874" i="11"/>
  <c r="G2872" i="11"/>
  <c r="G2870" i="11"/>
  <c r="G2868" i="11"/>
  <c r="G2866" i="11"/>
  <c r="G2864" i="11"/>
  <c r="G2862" i="11"/>
  <c r="G2860" i="11"/>
  <c r="G2858" i="11"/>
  <c r="G2856" i="11"/>
  <c r="G2854" i="11"/>
  <c r="G2852" i="11"/>
  <c r="G2850" i="11"/>
  <c r="G2848" i="11"/>
  <c r="G2846" i="11"/>
  <c r="G2844" i="11"/>
  <c r="G2842" i="11"/>
  <c r="G2840" i="11"/>
  <c r="G2838" i="11"/>
  <c r="G2836" i="11"/>
  <c r="G2834" i="11"/>
  <c r="G2832" i="11"/>
  <c r="G2830" i="11"/>
  <c r="G2828" i="11"/>
  <c r="G2826" i="11"/>
  <c r="G2824" i="11"/>
  <c r="G2822" i="11"/>
  <c r="G2820" i="11"/>
  <c r="G2818" i="11"/>
  <c r="G2816" i="11"/>
  <c r="G2814" i="11"/>
  <c r="G2812" i="11"/>
  <c r="G2810" i="11"/>
  <c r="G2808" i="11"/>
  <c r="G2806" i="11"/>
  <c r="G2804" i="11"/>
  <c r="G2802" i="11"/>
  <c r="G2800" i="11"/>
  <c r="G2798" i="11"/>
  <c r="G2796" i="11"/>
  <c r="G2794" i="11"/>
  <c r="G2792" i="11"/>
  <c r="G2790" i="11"/>
  <c r="G2788" i="11"/>
  <c r="G2786" i="11"/>
  <c r="G2784" i="11"/>
  <c r="G2782" i="11"/>
  <c r="G2780" i="11"/>
  <c r="G2778" i="11"/>
  <c r="G2776" i="11"/>
  <c r="G2774" i="11"/>
  <c r="G2772" i="11"/>
  <c r="G2770" i="11"/>
  <c r="G2768" i="11"/>
  <c r="G2766" i="11"/>
  <c r="G2764" i="11"/>
  <c r="G2762" i="11"/>
  <c r="G2760" i="11"/>
  <c r="G2758" i="11"/>
  <c r="G2756" i="11"/>
  <c r="G2754" i="11"/>
  <c r="G2752" i="11"/>
  <c r="G2750" i="11"/>
  <c r="G2748" i="11"/>
  <c r="G2746" i="11"/>
  <c r="G2744" i="11"/>
  <c r="G2742" i="11"/>
  <c r="G2740" i="11"/>
  <c r="G2738" i="11"/>
  <c r="G2736" i="11"/>
  <c r="G2734" i="11"/>
  <c r="G2732" i="11"/>
  <c r="G2730" i="11"/>
  <c r="G2728" i="11"/>
  <c r="G2726" i="11"/>
  <c r="G2724" i="11"/>
  <c r="G2722" i="11"/>
  <c r="G2720" i="11"/>
  <c r="G2718" i="11"/>
  <c r="G2716" i="11"/>
  <c r="G2714" i="11"/>
  <c r="G2712" i="11"/>
  <c r="G2710" i="11"/>
  <c r="G2708" i="11"/>
  <c r="G2706" i="11"/>
  <c r="G2704" i="11"/>
  <c r="G2702" i="11"/>
  <c r="G2700" i="11"/>
  <c r="G2698" i="11"/>
  <c r="G2696" i="11"/>
  <c r="G2694" i="11"/>
  <c r="G2692" i="11"/>
  <c r="G2690" i="11"/>
  <c r="G2688" i="11"/>
  <c r="G2686" i="11"/>
  <c r="G2684" i="11"/>
  <c r="G2682" i="11"/>
  <c r="G2680" i="11"/>
  <c r="G2678" i="11"/>
  <c r="G2676" i="11"/>
  <c r="G2674" i="11"/>
  <c r="G2672" i="11"/>
  <c r="G2670" i="11"/>
  <c r="G2668" i="11"/>
  <c r="G2666" i="11"/>
  <c r="G2664" i="11"/>
  <c r="G2662" i="11"/>
  <c r="G2660" i="11"/>
  <c r="G2658" i="11"/>
  <c r="G2656" i="11"/>
  <c r="G2654" i="11"/>
  <c r="G2652" i="11"/>
  <c r="G2650" i="11"/>
  <c r="G2648" i="11"/>
  <c r="G2646" i="11"/>
  <c r="G2644" i="11"/>
  <c r="G2642" i="11"/>
  <c r="G2640" i="11"/>
  <c r="G2638" i="11"/>
  <c r="G2636" i="11"/>
  <c r="G2634" i="11"/>
  <c r="G2632" i="11"/>
  <c r="G2630" i="11"/>
  <c r="G2628" i="11"/>
  <c r="G2626" i="11"/>
  <c r="G2624" i="11"/>
  <c r="G2622" i="11"/>
  <c r="G2620" i="11"/>
  <c r="G2618" i="11"/>
  <c r="G2616" i="11"/>
  <c r="G2614" i="11"/>
  <c r="G2612" i="11"/>
  <c r="G2610" i="11"/>
  <c r="G2608" i="11"/>
  <c r="G2606" i="11"/>
  <c r="G2604" i="11"/>
  <c r="G2602" i="11"/>
  <c r="G2600" i="11"/>
  <c r="G2598" i="11"/>
  <c r="G2596" i="11"/>
  <c r="G2594" i="11"/>
  <c r="G2592" i="11"/>
  <c r="G2590" i="11"/>
  <c r="G2588" i="11"/>
  <c r="G2586" i="11"/>
  <c r="G2584" i="11"/>
  <c r="G2582" i="11"/>
  <c r="G2580" i="11"/>
  <c r="G2578" i="11"/>
  <c r="G2576" i="11"/>
  <c r="G2574" i="11"/>
  <c r="G2572" i="11"/>
  <c r="G2570" i="11"/>
  <c r="G2568" i="11"/>
  <c r="G2566" i="11"/>
  <c r="G2564" i="11"/>
  <c r="G2562" i="11"/>
  <c r="G2560" i="11"/>
  <c r="G2558" i="11"/>
  <c r="G2556" i="11"/>
  <c r="G2554" i="11"/>
  <c r="G2552" i="11"/>
  <c r="G2550" i="11"/>
  <c r="G2548" i="11"/>
  <c r="G2546" i="11"/>
  <c r="G2544" i="11"/>
  <c r="G2542" i="11"/>
  <c r="G2540" i="11"/>
  <c r="G2538" i="11"/>
  <c r="G2536" i="11"/>
  <c r="G2534" i="11"/>
  <c r="G2532" i="11"/>
  <c r="G2530" i="11"/>
  <c r="G2528" i="11"/>
  <c r="G2526" i="11"/>
  <c r="G2524" i="11"/>
  <c r="G2522" i="11"/>
  <c r="G2520" i="11"/>
  <c r="G2518" i="11"/>
  <c r="G2516" i="11"/>
  <c r="G2514" i="11"/>
  <c r="G2512" i="11"/>
  <c r="G2510" i="11"/>
  <c r="G2508" i="11"/>
  <c r="G2506" i="11"/>
  <c r="G2504" i="11"/>
  <c r="G2502" i="11"/>
  <c r="G2500" i="11"/>
  <c r="G2498" i="11"/>
  <c r="G2496" i="11"/>
  <c r="G2494" i="11"/>
  <c r="G2492" i="11"/>
  <c r="G2490" i="11"/>
  <c r="G2488" i="11"/>
  <c r="G2486" i="11"/>
  <c r="G2484" i="11"/>
  <c r="G2482" i="11"/>
  <c r="G2480" i="11"/>
  <c r="G2478" i="11"/>
  <c r="G2476" i="11"/>
  <c r="G2474" i="11"/>
  <c r="G2472" i="11"/>
  <c r="G2470" i="11"/>
  <c r="G2468" i="11"/>
  <c r="G2466" i="11"/>
  <c r="G2464" i="11"/>
  <c r="G2462" i="11"/>
  <c r="G2460" i="11"/>
  <c r="G2458" i="11"/>
  <c r="G2456" i="11"/>
  <c r="G2454" i="11"/>
  <c r="G2452" i="11"/>
  <c r="G2450" i="11"/>
  <c r="G2448" i="11"/>
  <c r="G2446" i="11"/>
  <c r="G2444" i="11"/>
  <c r="G2442" i="11"/>
  <c r="G2440" i="11"/>
  <c r="G2438" i="11"/>
  <c r="G2436" i="11"/>
  <c r="G2434" i="11"/>
  <c r="G2432" i="11"/>
  <c r="G2430" i="11"/>
  <c r="G2428" i="11"/>
  <c r="G2426" i="11"/>
  <c r="G2424" i="11"/>
  <c r="G2422" i="11"/>
  <c r="G2420" i="11"/>
  <c r="G2418" i="11"/>
  <c r="G2416" i="11"/>
  <c r="G2414" i="11"/>
  <c r="G2412" i="11"/>
  <c r="G2410" i="11"/>
  <c r="G2408" i="11"/>
  <c r="G2406" i="11"/>
  <c r="G2404" i="11"/>
  <c r="G2402" i="11"/>
  <c r="G2400" i="11"/>
  <c r="G2398" i="11"/>
  <c r="G2396" i="11"/>
  <c r="G2394" i="11"/>
  <c r="G2392" i="11"/>
  <c r="G2390" i="11"/>
  <c r="G2388" i="11"/>
  <c r="G2386" i="11"/>
  <c r="G2384" i="11"/>
  <c r="G2382" i="11"/>
  <c r="G2380" i="11"/>
  <c r="G2378" i="11"/>
  <c r="G2376" i="11"/>
  <c r="G2374" i="11"/>
  <c r="G2372" i="11"/>
  <c r="G2370" i="11"/>
  <c r="G2368" i="11"/>
  <c r="G2366" i="11"/>
  <c r="G2364" i="11"/>
  <c r="G2362" i="11"/>
  <c r="G2360" i="11"/>
  <c r="G2358" i="11"/>
  <c r="G2356" i="11"/>
  <c r="G2354" i="11"/>
  <c r="G2352" i="11"/>
  <c r="G2350" i="11"/>
  <c r="G2348" i="11"/>
  <c r="G2346" i="11"/>
  <c r="G2344" i="11"/>
  <c r="G2342" i="11"/>
  <c r="G2340" i="11"/>
  <c r="G2338" i="11"/>
  <c r="G2336" i="11"/>
  <c r="G2334" i="11"/>
  <c r="G2332" i="11"/>
  <c r="G2330" i="11"/>
  <c r="G2328" i="11"/>
  <c r="G2326" i="11"/>
  <c r="G2324" i="11"/>
  <c r="G2322" i="11"/>
  <c r="G2320" i="11"/>
  <c r="G2318" i="11"/>
  <c r="G2316" i="11"/>
  <c r="G2314" i="11"/>
  <c r="G2312" i="11"/>
  <c r="G2310" i="11"/>
  <c r="G2308" i="11"/>
  <c r="G2306" i="11"/>
  <c r="G2304" i="11"/>
  <c r="G2302" i="11"/>
  <c r="G2300" i="11"/>
  <c r="G2298" i="11"/>
  <c r="G2296" i="11"/>
  <c r="G2294" i="11"/>
  <c r="G2292" i="11"/>
  <c r="G2290" i="11"/>
  <c r="G2288" i="11"/>
  <c r="G2286" i="11"/>
  <c r="G2284" i="11"/>
  <c r="G2282" i="11"/>
  <c r="G2280" i="11"/>
  <c r="G2278" i="11"/>
  <c r="G2276" i="11"/>
  <c r="G2274" i="11"/>
  <c r="G2272" i="11"/>
  <c r="G2270" i="11"/>
  <c r="G2268" i="11"/>
  <c r="G2266" i="11"/>
  <c r="G2264" i="11"/>
  <c r="G2262" i="11"/>
  <c r="G2260" i="11"/>
  <c r="G2258" i="11"/>
  <c r="G2256" i="11"/>
  <c r="G2254" i="11"/>
  <c r="G2252" i="11"/>
  <c r="G2250" i="11"/>
  <c r="G2248" i="11"/>
  <c r="G2246" i="11"/>
  <c r="G2244" i="11"/>
  <c r="G2242" i="11"/>
  <c r="G2240" i="11"/>
  <c r="G2238" i="11"/>
  <c r="G2236" i="11"/>
  <c r="G2234" i="11"/>
  <c r="G2232" i="11"/>
  <c r="G2230" i="11"/>
  <c r="G2228" i="11"/>
  <c r="G2226" i="11"/>
  <c r="G2224" i="11"/>
  <c r="G2222" i="11"/>
  <c r="G2218" i="11"/>
  <c r="G2216" i="11"/>
  <c r="G2214" i="11"/>
  <c r="G2212" i="11"/>
  <c r="G2210" i="11"/>
  <c r="G2208" i="11"/>
  <c r="G2206" i="11"/>
  <c r="G2204" i="11"/>
  <c r="G2202" i="11"/>
  <c r="G2200" i="11"/>
  <c r="G2198" i="11"/>
  <c r="G2196" i="11"/>
  <c r="G2194" i="11"/>
  <c r="G2192" i="11"/>
  <c r="G2190" i="11"/>
  <c r="G2188" i="11"/>
  <c r="G2186" i="11"/>
  <c r="G2184" i="11"/>
  <c r="G2182" i="11"/>
  <c r="G2180" i="11"/>
  <c r="G2178" i="11"/>
  <c r="G2176" i="11"/>
  <c r="G2174" i="11"/>
  <c r="G2172" i="11"/>
  <c r="G2170" i="11"/>
  <c r="G2168" i="11"/>
  <c r="G2166" i="11"/>
  <c r="G2164" i="11"/>
  <c r="G2162" i="11"/>
  <c r="G2160" i="11"/>
  <c r="G2158" i="11"/>
  <c r="G2156" i="11"/>
  <c r="G2154" i="11"/>
  <c r="G2152" i="11"/>
  <c r="G2150" i="11"/>
  <c r="G2148" i="11"/>
  <c r="G2146" i="11"/>
  <c r="G2144" i="11"/>
  <c r="G2142" i="11"/>
  <c r="G2140" i="11"/>
  <c r="G2138" i="11"/>
  <c r="G2136" i="11"/>
  <c r="G2134" i="11"/>
  <c r="G2132" i="11"/>
  <c r="G2130" i="11"/>
  <c r="G2128" i="11"/>
  <c r="G2126" i="11"/>
  <c r="G2124" i="11"/>
  <c r="G2122" i="11"/>
  <c r="G2120" i="11"/>
  <c r="G2118" i="11"/>
  <c r="G2116" i="11"/>
  <c r="G2114" i="11"/>
  <c r="G2112" i="11"/>
  <c r="G2110" i="11"/>
  <c r="G2108" i="11"/>
  <c r="G2106" i="11"/>
  <c r="G2104" i="11"/>
  <c r="G2102" i="11"/>
  <c r="G2100" i="11"/>
  <c r="G2098" i="11"/>
  <c r="G2096" i="11"/>
  <c r="G2094" i="11"/>
  <c r="G2092" i="11"/>
  <c r="G2090" i="11"/>
  <c r="G2088" i="11"/>
  <c r="G2086" i="11"/>
  <c r="G2084" i="11"/>
  <c r="G2082" i="11"/>
  <c r="G2080" i="11"/>
  <c r="G2078" i="11"/>
  <c r="G2076" i="11"/>
  <c r="G2074" i="11"/>
  <c r="G2072" i="11"/>
  <c r="G2070" i="11"/>
  <c r="G2068" i="11"/>
  <c r="G2066" i="11"/>
  <c r="G2064" i="11"/>
  <c r="G2062" i="11"/>
  <c r="G2060" i="11"/>
  <c r="G2058" i="11"/>
  <c r="G2056" i="11"/>
  <c r="G2054" i="11"/>
  <c r="G2052" i="11"/>
  <c r="G2050" i="11"/>
  <c r="G2048" i="11"/>
  <c r="G2046" i="11"/>
  <c r="G2044" i="11"/>
  <c r="G2042" i="11"/>
  <c r="G2040" i="11"/>
  <c r="G2038" i="11"/>
  <c r="G2036" i="11"/>
  <c r="G2034" i="11"/>
  <c r="G2032" i="11"/>
  <c r="G2030" i="11"/>
  <c r="G2028" i="11"/>
  <c r="G2026" i="11"/>
  <c r="G2024" i="11"/>
  <c r="G2022" i="11"/>
  <c r="G2020" i="11"/>
  <c r="G2018" i="11"/>
  <c r="G2016" i="11"/>
  <c r="G2014" i="11"/>
  <c r="G2012" i="11"/>
  <c r="G2010" i="11"/>
  <c r="G2008" i="11"/>
  <c r="G2006" i="11"/>
  <c r="G2004" i="11"/>
  <c r="G2002" i="11"/>
  <c r="G2000" i="11"/>
  <c r="G1998" i="11"/>
  <c r="G1996" i="11"/>
  <c r="G1994" i="11"/>
  <c r="G1992" i="11"/>
  <c r="G1990" i="11"/>
  <c r="G1988" i="11"/>
  <c r="G1986" i="11"/>
  <c r="G1984" i="11"/>
  <c r="G1982" i="11"/>
  <c r="G1980" i="11"/>
  <c r="G1978" i="11"/>
  <c r="G1976" i="11"/>
  <c r="G1974" i="11"/>
  <c r="G1972" i="11"/>
  <c r="G1970" i="11"/>
  <c r="G1968" i="11"/>
  <c r="G1966" i="11"/>
  <c r="G1964" i="11"/>
  <c r="G1962" i="11"/>
  <c r="G1960" i="11"/>
  <c r="G1958" i="11"/>
  <c r="G1956" i="11"/>
  <c r="G1954" i="11"/>
  <c r="G1952" i="11"/>
  <c r="G1950" i="11"/>
  <c r="G1948" i="11"/>
  <c r="G1946" i="11"/>
  <c r="G1944" i="11"/>
  <c r="G1942" i="11"/>
  <c r="G1940" i="11"/>
  <c r="G1938" i="11"/>
  <c r="G1936" i="11"/>
  <c r="G1934" i="11"/>
  <c r="G1932" i="11"/>
  <c r="G1930" i="11"/>
  <c r="G1928" i="11"/>
  <c r="G1926" i="11"/>
  <c r="G1924" i="11"/>
  <c r="G1922" i="11"/>
  <c r="G1920" i="11"/>
  <c r="G1918" i="11"/>
  <c r="G1916" i="11"/>
  <c r="G1914" i="11"/>
  <c r="G1912" i="11"/>
  <c r="G1910" i="11"/>
  <c r="G1908" i="11"/>
  <c r="G1906" i="11"/>
  <c r="G1904" i="11"/>
  <c r="G1902" i="11"/>
  <c r="G1900" i="11"/>
  <c r="G1898" i="11"/>
  <c r="G1896" i="11"/>
  <c r="G1894" i="11"/>
  <c r="G1892" i="11"/>
  <c r="G1890" i="11"/>
  <c r="G1888" i="11"/>
  <c r="G1886" i="11"/>
  <c r="G1884" i="11"/>
  <c r="G1882" i="11"/>
  <c r="G1880" i="11"/>
  <c r="G1878" i="11"/>
  <c r="G1876" i="11"/>
  <c r="G1874" i="11"/>
  <c r="G1872" i="11"/>
  <c r="G1870" i="11"/>
  <c r="G1868" i="11"/>
  <c r="G1866" i="11"/>
  <c r="G1864" i="11"/>
  <c r="G1862" i="11"/>
  <c r="G1860" i="11"/>
  <c r="G1858" i="11"/>
  <c r="G1856" i="11"/>
  <c r="G1854" i="11"/>
  <c r="G1852" i="11"/>
  <c r="G1850" i="11"/>
  <c r="G1848" i="11"/>
  <c r="G1846" i="11"/>
  <c r="G1844" i="11"/>
  <c r="G1842" i="11"/>
  <c r="G1840" i="11"/>
  <c r="G1838" i="11"/>
  <c r="G1836" i="11"/>
  <c r="G1834" i="11"/>
  <c r="G1832" i="11"/>
  <c r="G1830" i="11"/>
  <c r="G1828" i="11"/>
  <c r="G1826" i="11"/>
  <c r="G1824" i="11"/>
  <c r="G1822" i="11"/>
  <c r="G1820" i="11"/>
  <c r="G1818" i="11"/>
  <c r="G1816" i="11"/>
  <c r="G1814" i="11"/>
  <c r="G1812" i="11"/>
  <c r="G1810" i="11"/>
  <c r="G1808" i="11"/>
  <c r="G1806" i="11"/>
  <c r="G1804" i="11"/>
  <c r="G1802" i="11"/>
  <c r="G1800" i="11"/>
  <c r="G1798" i="11"/>
  <c r="G1796" i="11"/>
  <c r="G1794" i="11"/>
  <c r="G1792" i="11"/>
  <c r="G1790" i="11"/>
  <c r="G1788" i="11"/>
  <c r="G1786" i="11"/>
  <c r="G1784" i="11"/>
  <c r="G1782" i="11"/>
  <c r="G1780" i="11"/>
  <c r="G1778" i="11"/>
  <c r="G1776" i="11"/>
  <c r="G1774" i="11"/>
  <c r="G1772" i="11"/>
  <c r="G1770" i="11"/>
  <c r="G1768" i="11"/>
  <c r="G1766" i="11"/>
  <c r="G1764" i="11"/>
  <c r="G1762" i="11"/>
  <c r="G1760" i="11"/>
  <c r="G1758" i="11"/>
  <c r="G1756" i="11"/>
  <c r="G1754" i="11"/>
  <c r="G1752" i="11"/>
  <c r="G1750" i="11"/>
  <c r="G1748" i="11"/>
  <c r="G1746" i="11"/>
  <c r="G1744" i="11"/>
  <c r="G1742" i="11"/>
  <c r="G1740" i="11"/>
  <c r="G1738" i="11"/>
  <c r="G1736" i="11"/>
  <c r="G1734" i="11"/>
  <c r="G1732" i="11"/>
  <c r="G1730" i="11"/>
  <c r="G1728" i="11"/>
  <c r="G1726" i="11"/>
  <c r="G1724" i="11"/>
  <c r="G1722" i="11"/>
  <c r="G1720" i="11"/>
  <c r="G1718" i="11"/>
  <c r="G1716" i="11"/>
  <c r="G1714" i="11"/>
  <c r="G1712" i="11"/>
  <c r="G1710" i="11"/>
  <c r="G1708" i="11"/>
  <c r="G1706" i="11"/>
  <c r="G1704" i="11"/>
  <c r="G1702" i="11"/>
  <c r="G1700" i="11"/>
  <c r="G1698" i="11"/>
  <c r="G1696" i="11"/>
  <c r="G1694" i="11"/>
  <c r="G1692" i="11"/>
  <c r="G1690" i="11"/>
  <c r="G1688" i="11"/>
  <c r="G1686" i="11"/>
  <c r="G1684" i="11"/>
  <c r="G1682" i="11"/>
  <c r="G1680" i="11"/>
  <c r="G1678" i="11"/>
  <c r="G1676" i="11"/>
  <c r="G1674" i="11"/>
  <c r="G1672" i="11"/>
  <c r="G1670" i="11"/>
  <c r="G1668" i="11"/>
  <c r="G1666" i="11"/>
  <c r="G1664" i="11"/>
  <c r="G1662" i="11"/>
  <c r="G1660" i="11"/>
  <c r="G1658" i="11"/>
  <c r="G1656" i="11"/>
  <c r="G1654" i="11"/>
  <c r="G1652" i="11"/>
  <c r="G1650" i="11"/>
  <c r="G1648" i="11"/>
  <c r="G1646" i="11"/>
  <c r="G1644" i="11"/>
  <c r="G1642" i="11"/>
  <c r="G1640" i="11"/>
  <c r="G1638" i="11"/>
  <c r="G1636" i="11"/>
  <c r="G1634" i="11"/>
  <c r="G1632" i="11"/>
  <c r="G1630" i="11"/>
  <c r="G1628" i="11"/>
  <c r="G1626" i="11"/>
  <c r="G1624" i="11"/>
  <c r="G1622" i="11"/>
  <c r="G1620" i="11"/>
  <c r="G1618" i="11"/>
  <c r="G1616" i="11"/>
  <c r="G1614" i="11"/>
  <c r="G1612" i="11"/>
  <c r="G1610" i="11"/>
  <c r="G1608" i="11"/>
  <c r="G1606" i="11"/>
  <c r="G1604" i="11"/>
  <c r="G1602" i="11"/>
  <c r="G1600" i="11"/>
  <c r="G1598" i="11"/>
  <c r="G1596" i="11"/>
  <c r="G1594" i="11"/>
  <c r="G1592" i="11"/>
  <c r="G1590" i="11"/>
  <c r="G1588" i="11"/>
  <c r="G1586" i="11"/>
  <c r="G1584" i="11"/>
  <c r="G1582" i="11"/>
  <c r="G1580" i="11"/>
  <c r="G1578" i="11"/>
  <c r="G1576" i="11"/>
  <c r="G1574" i="11"/>
  <c r="G1572" i="11"/>
  <c r="G1570" i="11"/>
  <c r="G1568" i="11"/>
  <c r="G1566" i="11"/>
  <c r="G1564" i="11"/>
  <c r="G1562" i="11"/>
  <c r="G1560" i="11"/>
  <c r="G1558" i="11"/>
  <c r="G1556" i="11"/>
  <c r="G1554" i="11"/>
  <c r="G1552" i="11"/>
  <c r="G1550" i="11"/>
  <c r="G1548" i="11"/>
  <c r="G1546" i="11"/>
  <c r="G1544" i="11"/>
  <c r="G1542" i="11"/>
  <c r="G1540" i="11"/>
  <c r="G1538" i="11"/>
  <c r="G1536" i="11"/>
  <c r="G1534" i="11"/>
  <c r="G1532" i="11"/>
  <c r="G1530" i="11"/>
  <c r="G1528" i="11"/>
  <c r="G1526" i="11"/>
  <c r="G1524" i="11"/>
  <c r="G1522" i="11"/>
  <c r="G1520" i="11"/>
  <c r="G1518" i="11"/>
  <c r="G1516" i="11"/>
  <c r="G1514" i="11"/>
  <c r="G1512" i="11"/>
  <c r="G1510" i="11"/>
  <c r="G1508" i="11"/>
  <c r="G1506" i="11"/>
  <c r="G1504" i="11"/>
  <c r="G1502" i="11"/>
  <c r="G1500" i="11"/>
  <c r="G1498" i="11"/>
  <c r="G1496" i="11"/>
  <c r="G1494" i="11"/>
  <c r="G1492" i="11"/>
  <c r="G1490" i="11"/>
  <c r="G1488" i="11"/>
  <c r="G1486" i="11"/>
  <c r="G1484" i="11"/>
  <c r="G1482" i="11"/>
  <c r="G1480" i="11"/>
  <c r="G1478" i="11"/>
  <c r="G1476" i="11"/>
  <c r="G1474" i="11"/>
  <c r="G1472" i="11"/>
  <c r="G1470" i="11"/>
  <c r="G1468" i="11"/>
  <c r="G1466" i="11"/>
  <c r="G1464" i="11"/>
  <c r="G1462" i="11"/>
  <c r="G1460" i="11"/>
  <c r="G1458" i="11"/>
  <c r="G1456" i="11"/>
  <c r="G1454" i="11"/>
  <c r="G1452" i="11"/>
  <c r="G1450" i="11"/>
  <c r="G1448" i="11"/>
  <c r="G1446" i="11"/>
  <c r="G1444" i="11"/>
  <c r="G1442" i="11"/>
  <c r="G1440" i="11"/>
  <c r="G1438" i="11"/>
  <c r="G1436" i="11"/>
  <c r="G1434" i="11"/>
  <c r="G1432" i="11"/>
  <c r="G1430" i="11"/>
  <c r="G1428" i="11"/>
  <c r="G1426" i="11"/>
  <c r="G1424" i="11"/>
  <c r="G1422" i="11"/>
  <c r="G1420" i="11"/>
  <c r="G1418" i="11"/>
  <c r="G1416" i="11"/>
  <c r="G1414" i="11"/>
  <c r="G1412" i="11"/>
  <c r="G1410" i="11"/>
  <c r="G1408" i="11"/>
  <c r="G1406" i="11"/>
  <c r="G1404" i="11"/>
  <c r="G1402" i="11"/>
  <c r="G1400" i="11"/>
  <c r="G1398" i="11"/>
  <c r="G1396" i="11"/>
  <c r="G1394" i="11"/>
  <c r="G1392" i="11"/>
  <c r="G1390" i="11"/>
  <c r="G1388" i="11"/>
  <c r="G1386" i="11"/>
  <c r="G1384" i="11"/>
  <c r="G1382" i="11"/>
  <c r="G1380" i="11"/>
  <c r="G1378" i="11"/>
  <c r="G1376" i="11"/>
  <c r="G1374" i="11"/>
  <c r="G1372" i="11"/>
  <c r="G1370" i="11"/>
  <c r="G1368" i="11"/>
  <c r="G1366" i="11"/>
  <c r="G1364" i="11"/>
  <c r="G1362" i="11"/>
  <c r="G1360" i="11"/>
  <c r="G1358" i="11"/>
  <c r="G1356" i="11"/>
  <c r="G1354" i="11"/>
  <c r="G1352" i="11"/>
  <c r="G1350" i="11"/>
  <c r="G1348" i="11"/>
  <c r="G1346" i="11"/>
  <c r="G1344" i="11"/>
  <c r="G1342" i="11"/>
  <c r="G1340" i="11"/>
  <c r="G1338" i="11"/>
  <c r="G1336" i="11"/>
  <c r="G1334" i="11"/>
  <c r="G1332" i="11"/>
  <c r="G1330" i="11"/>
  <c r="G1328" i="11"/>
  <c r="G1326" i="11"/>
  <c r="G1324" i="11"/>
  <c r="G1322" i="11"/>
  <c r="G1320" i="11"/>
  <c r="G1318" i="11"/>
  <c r="G1316" i="11"/>
  <c r="G1314" i="11"/>
  <c r="G1312" i="11"/>
  <c r="G1310" i="11"/>
  <c r="G1308" i="11"/>
  <c r="G1306" i="11"/>
  <c r="G1304" i="11"/>
  <c r="G1302" i="11"/>
  <c r="G1300" i="11"/>
  <c r="G1298" i="11"/>
  <c r="G1296" i="11"/>
  <c r="G1294" i="11"/>
  <c r="G1292" i="11"/>
  <c r="G1290" i="11"/>
  <c r="G1288" i="11"/>
  <c r="G1286" i="11"/>
  <c r="G1284" i="11"/>
  <c r="G1282" i="11"/>
  <c r="G1280" i="11"/>
  <c r="G1278" i="11"/>
  <c r="G1276" i="11"/>
  <c r="G1274" i="11"/>
  <c r="G1272" i="11"/>
  <c r="G1270" i="11"/>
  <c r="G1268" i="11"/>
  <c r="G1266" i="11"/>
  <c r="G1264" i="11"/>
  <c r="G1262" i="11"/>
  <c r="G1260" i="11"/>
  <c r="G1258" i="11"/>
  <c r="G1256" i="11"/>
  <c r="G1254" i="11"/>
  <c r="G1252" i="11"/>
  <c r="G1250" i="11"/>
  <c r="G1248" i="11"/>
  <c r="G1246" i="11"/>
  <c r="G1244" i="11"/>
  <c r="G1242" i="11"/>
  <c r="G1240" i="11"/>
  <c r="G1238" i="11"/>
  <c r="G1236" i="11"/>
  <c r="G1234" i="11"/>
  <c r="G1232" i="11"/>
  <c r="G1230" i="11"/>
  <c r="G1228" i="11"/>
  <c r="G1226" i="11"/>
  <c r="G1224" i="11"/>
  <c r="G1222" i="11"/>
  <c r="G1220" i="11"/>
  <c r="G1218" i="11"/>
  <c r="G1216" i="11"/>
  <c r="G1214" i="11"/>
  <c r="G1212" i="11"/>
  <c r="G1210" i="11"/>
  <c r="G1208" i="11"/>
  <c r="G1206" i="11"/>
  <c r="G1204" i="11"/>
  <c r="G1202" i="11"/>
  <c r="G1200" i="11"/>
  <c r="G1198" i="11"/>
  <c r="G1196" i="11"/>
  <c r="G1194" i="11"/>
  <c r="G1192" i="11"/>
  <c r="G1190" i="11"/>
  <c r="G1188" i="11"/>
  <c r="G1186" i="11"/>
  <c r="G1184" i="11"/>
  <c r="G1182" i="11"/>
  <c r="G1180" i="11"/>
  <c r="G1178" i="11"/>
  <c r="G1176" i="11"/>
  <c r="G1174" i="11"/>
  <c r="G1172" i="11"/>
  <c r="G1170" i="11"/>
  <c r="G1168" i="11"/>
  <c r="G1166" i="11"/>
  <c r="G1164" i="11"/>
  <c r="G1162" i="11"/>
  <c r="G1160" i="11"/>
  <c r="G1158" i="11"/>
  <c r="G1156" i="11"/>
  <c r="G1154" i="11"/>
  <c r="G1152" i="11"/>
  <c r="G1150" i="11"/>
  <c r="G1148" i="11"/>
  <c r="G1146" i="11"/>
  <c r="G1144" i="11"/>
  <c r="G1142" i="11"/>
  <c r="G1140" i="11"/>
  <c r="G1138" i="11"/>
  <c r="G1136" i="11"/>
  <c r="G1134" i="11"/>
  <c r="G1132" i="11"/>
  <c r="G1130" i="11"/>
  <c r="G1128" i="11"/>
  <c r="G1126" i="11"/>
  <c r="G1124" i="11"/>
  <c r="G1122" i="11"/>
  <c r="G1120" i="11"/>
  <c r="G1118" i="11"/>
  <c r="G1116" i="11"/>
  <c r="G1114" i="11"/>
  <c r="G1112" i="11"/>
  <c r="G1110" i="11"/>
  <c r="G1108" i="11"/>
  <c r="G1106" i="11"/>
  <c r="G1104" i="11"/>
  <c r="G1102" i="11"/>
  <c r="G1100" i="11"/>
  <c r="G1098" i="11"/>
  <c r="G1096" i="11"/>
  <c r="G1094" i="11"/>
  <c r="G1092" i="11"/>
  <c r="G1090" i="11"/>
  <c r="G1088" i="11"/>
  <c r="G1086" i="11"/>
  <c r="G1084" i="11"/>
  <c r="G1082" i="11"/>
  <c r="G1080" i="11"/>
  <c r="G1078" i="11"/>
  <c r="G1076" i="11"/>
  <c r="G1074" i="11"/>
  <c r="G1072" i="11"/>
  <c r="G1070" i="11"/>
  <c r="G1068" i="11"/>
  <c r="G1066" i="11"/>
  <c r="G1064" i="11"/>
  <c r="G1062" i="11"/>
  <c r="G1060" i="11"/>
  <c r="G1058" i="11"/>
  <c r="G1056" i="11"/>
  <c r="G1054" i="11"/>
  <c r="G1052" i="11"/>
  <c r="G1050" i="11"/>
  <c r="G1048" i="11"/>
  <c r="G1046" i="11"/>
  <c r="G1044" i="11"/>
  <c r="G1042" i="11"/>
  <c r="G1040" i="11"/>
  <c r="G1038" i="11"/>
  <c r="G1036" i="11"/>
  <c r="G1034" i="11"/>
  <c r="G1032" i="11"/>
  <c r="G1030" i="11"/>
  <c r="G1028" i="11"/>
  <c r="G1026" i="11"/>
  <c r="G1024" i="11"/>
  <c r="G1022" i="11"/>
  <c r="G1020" i="11"/>
  <c r="G1018" i="11"/>
  <c r="G1016" i="11"/>
  <c r="G1014" i="11"/>
  <c r="G1012" i="11"/>
  <c r="G1010" i="11"/>
  <c r="G1008" i="11"/>
  <c r="G1006" i="11"/>
  <c r="G1004" i="11"/>
  <c r="G1002" i="11"/>
  <c r="G1000" i="11"/>
  <c r="G998" i="11"/>
  <c r="G996" i="11"/>
  <c r="G994" i="11"/>
  <c r="G992" i="11"/>
  <c r="G990" i="11"/>
  <c r="G988" i="11"/>
  <c r="G986" i="11"/>
  <c r="G984" i="11"/>
  <c r="G982" i="11"/>
  <c r="G980" i="11"/>
  <c r="G978" i="11"/>
  <c r="G976" i="11"/>
  <c r="G974" i="11"/>
  <c r="G972" i="11"/>
  <c r="G970" i="11"/>
  <c r="G968" i="11"/>
  <c r="G966" i="11"/>
  <c r="G964" i="11"/>
  <c r="G962" i="11"/>
  <c r="G960" i="11"/>
  <c r="G958" i="11"/>
  <c r="G956" i="11"/>
  <c r="G954" i="11"/>
  <c r="G952" i="11"/>
  <c r="G950" i="11"/>
  <c r="G948" i="11"/>
  <c r="G946" i="11"/>
  <c r="G944" i="11"/>
  <c r="G942" i="11"/>
  <c r="G940" i="11"/>
  <c r="G938" i="11"/>
  <c r="G936" i="11"/>
  <c r="G934" i="11"/>
  <c r="G932" i="11"/>
  <c r="G930" i="11"/>
  <c r="G928" i="11"/>
  <c r="G926" i="11"/>
  <c r="G924" i="11"/>
  <c r="G922" i="11"/>
  <c r="G920" i="11"/>
  <c r="G918" i="11"/>
  <c r="G916" i="11"/>
  <c r="G914" i="11"/>
  <c r="G912" i="11"/>
  <c r="G910" i="11"/>
  <c r="G908" i="11"/>
  <c r="G906" i="11"/>
  <c r="G904" i="11"/>
  <c r="G902" i="11"/>
  <c r="G900" i="11"/>
  <c r="G898" i="11"/>
  <c r="G896" i="11"/>
  <c r="G894" i="11"/>
  <c r="G892" i="11"/>
  <c r="G890" i="11"/>
  <c r="G888" i="11"/>
  <c r="G886" i="11"/>
  <c r="G884" i="11"/>
  <c r="G882" i="11"/>
  <c r="G880" i="11"/>
  <c r="G878" i="11"/>
  <c r="G876" i="11"/>
  <c r="G874" i="11"/>
  <c r="G872" i="11"/>
  <c r="G870" i="11"/>
  <c r="G868" i="11"/>
  <c r="G866" i="11"/>
  <c r="G864" i="11"/>
  <c r="G862" i="11"/>
  <c r="G860" i="11"/>
  <c r="G858" i="11"/>
  <c r="G856" i="11"/>
  <c r="G854" i="11"/>
  <c r="G852" i="11"/>
  <c r="G850" i="11"/>
  <c r="G848" i="11"/>
  <c r="G846" i="11"/>
  <c r="G844" i="11"/>
  <c r="G842" i="11"/>
  <c r="G840" i="11"/>
  <c r="G838" i="11"/>
  <c r="G836" i="11"/>
  <c r="G834" i="11"/>
  <c r="G832" i="11"/>
  <c r="G830" i="11"/>
  <c r="G828" i="11"/>
  <c r="G826" i="11"/>
  <c r="G824" i="11"/>
  <c r="G822" i="11"/>
  <c r="G820" i="11"/>
  <c r="G818" i="11"/>
  <c r="G816" i="11"/>
  <c r="G814" i="11"/>
  <c r="G812" i="11"/>
  <c r="G810" i="11"/>
  <c r="G808" i="11"/>
  <c r="G806" i="11"/>
  <c r="G804" i="11"/>
  <c r="G802" i="11"/>
  <c r="G800" i="11"/>
  <c r="G798" i="11"/>
  <c r="G796" i="11"/>
  <c r="G794" i="11"/>
  <c r="G792" i="11"/>
  <c r="G790" i="11"/>
  <c r="G788" i="11"/>
  <c r="G786" i="11"/>
  <c r="G784" i="11"/>
  <c r="G782" i="11"/>
  <c r="G780" i="11"/>
  <c r="G778" i="11"/>
  <c r="G776" i="11"/>
  <c r="G774" i="11"/>
  <c r="G772" i="11"/>
  <c r="G770" i="11"/>
  <c r="G768" i="11"/>
  <c r="G766" i="11"/>
  <c r="G764" i="11"/>
  <c r="G762" i="11"/>
  <c r="G760" i="11"/>
  <c r="G758" i="11"/>
  <c r="G756" i="11"/>
  <c r="G754" i="11"/>
  <c r="G752" i="11"/>
  <c r="G750" i="11"/>
  <c r="G748" i="11"/>
  <c r="G746" i="11"/>
  <c r="G744" i="11"/>
  <c r="G742" i="11"/>
  <c r="G740" i="11"/>
  <c r="G738" i="11"/>
  <c r="G736" i="11"/>
  <c r="G734" i="11"/>
  <c r="G732" i="11"/>
  <c r="G730" i="11"/>
  <c r="G728" i="11"/>
  <c r="G726" i="11"/>
  <c r="G724" i="11"/>
  <c r="G722" i="11"/>
  <c r="G720" i="11"/>
  <c r="G718" i="11"/>
  <c r="G716" i="11"/>
  <c r="G714" i="11"/>
  <c r="G712" i="11"/>
  <c r="G710" i="11"/>
  <c r="G708" i="11"/>
  <c r="G706" i="11"/>
  <c r="G704" i="11"/>
  <c r="G702" i="11"/>
  <c r="G700" i="11"/>
  <c r="G698" i="11"/>
  <c r="G696" i="11"/>
  <c r="G694" i="11"/>
  <c r="G692" i="11"/>
  <c r="G690" i="11"/>
  <c r="G688" i="11"/>
  <c r="G686" i="11"/>
  <c r="G684" i="11"/>
  <c r="G682" i="11"/>
  <c r="G680" i="11"/>
  <c r="G678" i="11"/>
  <c r="G676" i="11"/>
  <c r="G674" i="11"/>
  <c r="G672" i="11"/>
  <c r="G670" i="11"/>
  <c r="G668" i="11"/>
  <c r="G666" i="11"/>
  <c r="G664" i="11"/>
  <c r="G662" i="11"/>
  <c r="G3387" i="11"/>
  <c r="G3385" i="11"/>
  <c r="G3383" i="11"/>
  <c r="G3381" i="11"/>
  <c r="G3379" i="11"/>
  <c r="G3377" i="11"/>
  <c r="G3375" i="11"/>
  <c r="G3373" i="11"/>
  <c r="G3371" i="11"/>
  <c r="G3369" i="11"/>
  <c r="G3367" i="11"/>
  <c r="G3365" i="11"/>
  <c r="G3363" i="11"/>
  <c r="G3361" i="11"/>
  <c r="G3359" i="11"/>
  <c r="G3357" i="11"/>
  <c r="G3355" i="11"/>
  <c r="G3353" i="11"/>
  <c r="G3351" i="11"/>
  <c r="G3349" i="11"/>
  <c r="G3347" i="11"/>
  <c r="G3345" i="11"/>
  <c r="G3343" i="11"/>
  <c r="G3341" i="11"/>
  <c r="G3339" i="11"/>
  <c r="G3337" i="11"/>
  <c r="G3335" i="11"/>
  <c r="G3333" i="11"/>
  <c r="G3331" i="11"/>
  <c r="G3329" i="11"/>
  <c r="G3327" i="11"/>
  <c r="G3325" i="11"/>
  <c r="G3323" i="11"/>
  <c r="G3321" i="11"/>
  <c r="G3319" i="11"/>
  <c r="G3317" i="11"/>
  <c r="G3315" i="11"/>
  <c r="G3313" i="11"/>
  <c r="G3311" i="11"/>
  <c r="G3309" i="11"/>
  <c r="G3307" i="11"/>
  <c r="G3305" i="11"/>
  <c r="G3303" i="11"/>
  <c r="G3301" i="11"/>
  <c r="G3299" i="11"/>
  <c r="G3297" i="11"/>
  <c r="G3295" i="11"/>
  <c r="G3293" i="11"/>
  <c r="G3291" i="11"/>
  <c r="G3289" i="11"/>
  <c r="G3287" i="11"/>
  <c r="G3285" i="11"/>
  <c r="G3283" i="11"/>
  <c r="G3281" i="11"/>
  <c r="G3279" i="11"/>
  <c r="G3277" i="11"/>
  <c r="G3275" i="11"/>
  <c r="G3273" i="11"/>
  <c r="G3271" i="11"/>
  <c r="G3269" i="11"/>
  <c r="G3267" i="11"/>
  <c r="G3265" i="11"/>
  <c r="G3263" i="11"/>
  <c r="G3261" i="11"/>
  <c r="G3259" i="11"/>
  <c r="G3257" i="11"/>
  <c r="G3255" i="11"/>
  <c r="G3253" i="11"/>
  <c r="G3251" i="11"/>
  <c r="G3249" i="11"/>
  <c r="G3247" i="11"/>
  <c r="G3245" i="11"/>
  <c r="G3243" i="11"/>
  <c r="G3241" i="11"/>
  <c r="G3239" i="11"/>
  <c r="G3237" i="11"/>
  <c r="G3235" i="11"/>
  <c r="G3233" i="11"/>
  <c r="G3231" i="11"/>
  <c r="G3229" i="11"/>
  <c r="G3227" i="11"/>
  <c r="G3225" i="11"/>
  <c r="G3223" i="11"/>
  <c r="G3221" i="11"/>
  <c r="G3219" i="11"/>
  <c r="G3217" i="11"/>
  <c r="G3215" i="11"/>
  <c r="G3213" i="11"/>
  <c r="G3211" i="11"/>
  <c r="G3209" i="11"/>
  <c r="G3207" i="11"/>
  <c r="G3205" i="11"/>
  <c r="G3203" i="11"/>
  <c r="G3201" i="11"/>
  <c r="G3199" i="11"/>
  <c r="G3197" i="11"/>
  <c r="G3195" i="11"/>
  <c r="G3193" i="11"/>
  <c r="G3191" i="11"/>
  <c r="G3189" i="11"/>
  <c r="G3187" i="11"/>
  <c r="G3185" i="11"/>
  <c r="G3183" i="11"/>
  <c r="G3181" i="11"/>
  <c r="G3179" i="11"/>
  <c r="G3177" i="11"/>
  <c r="G3175" i="11"/>
  <c r="G3173" i="11"/>
  <c r="G3171" i="11"/>
  <c r="G3169" i="11"/>
  <c r="G3167" i="11"/>
  <c r="G3165" i="11"/>
  <c r="G3163" i="11"/>
  <c r="G3161" i="11"/>
  <c r="G3159" i="11"/>
  <c r="G3157" i="11"/>
  <c r="G3155" i="11"/>
  <c r="G3153" i="11"/>
  <c r="G3151" i="11"/>
  <c r="G3149" i="11"/>
  <c r="G3147" i="11"/>
  <c r="G3145" i="11"/>
  <c r="G3143" i="11"/>
  <c r="G3141" i="11"/>
  <c r="G3139" i="11"/>
  <c r="G3137" i="11"/>
  <c r="G3135" i="11"/>
  <c r="G3133" i="11"/>
  <c r="G3131" i="11"/>
  <c r="G3129" i="11"/>
  <c r="G3127" i="11"/>
  <c r="G3125" i="11"/>
  <c r="G3123" i="11"/>
  <c r="G3121" i="11"/>
  <c r="G3119" i="11"/>
  <c r="G3117" i="11"/>
  <c r="G3115" i="11"/>
  <c r="G3113" i="11"/>
  <c r="G3111" i="11"/>
  <c r="G3109" i="11"/>
  <c r="G3107" i="11"/>
  <c r="G3105" i="11"/>
  <c r="G3103" i="11"/>
  <c r="G3101" i="11"/>
  <c r="G3099" i="11"/>
  <c r="G3097" i="11"/>
  <c r="G3095" i="11"/>
  <c r="G3093" i="11"/>
  <c r="G3091" i="11"/>
  <c r="G3089" i="11"/>
  <c r="G3087" i="11"/>
  <c r="G3085" i="11"/>
  <c r="G3083" i="11"/>
  <c r="G3081" i="11"/>
  <c r="G3079" i="11"/>
  <c r="G3077" i="11"/>
  <c r="G3075" i="11"/>
  <c r="G3073" i="11"/>
  <c r="G3071" i="11"/>
  <c r="G3069" i="11"/>
  <c r="G3067" i="11"/>
  <c r="G3065" i="11"/>
  <c r="G3063" i="11"/>
  <c r="G3061" i="11"/>
  <c r="G3059" i="11"/>
  <c r="G3057" i="11"/>
  <c r="G3055" i="11"/>
  <c r="G3053" i="11"/>
  <c r="G3051" i="11"/>
  <c r="G3049" i="11"/>
  <c r="G3047" i="11"/>
  <c r="G3045" i="11"/>
  <c r="G3043" i="11"/>
  <c r="G3041" i="11"/>
  <c r="G3039" i="11"/>
  <c r="G3037" i="11"/>
  <c r="G3035" i="11"/>
  <c r="G3033" i="11"/>
  <c r="G3031" i="11"/>
  <c r="G3029" i="11"/>
  <c r="G3027" i="11"/>
  <c r="G3025" i="11"/>
  <c r="G3023" i="11"/>
  <c r="G3021" i="11"/>
  <c r="G3019" i="11"/>
  <c r="G3017" i="11"/>
  <c r="G3015" i="11"/>
  <c r="G3013" i="11"/>
  <c r="G3011" i="11"/>
  <c r="G3009" i="11"/>
  <c r="G3007" i="11"/>
  <c r="G3005" i="11"/>
  <c r="G3003" i="11"/>
  <c r="G3001" i="11"/>
  <c r="G2999" i="11"/>
  <c r="G2997" i="11"/>
  <c r="G2995" i="11"/>
  <c r="G2993" i="11"/>
  <c r="G2991" i="11"/>
  <c r="G2989" i="11"/>
  <c r="G2987" i="11"/>
  <c r="G2985" i="11"/>
  <c r="G2983" i="11"/>
  <c r="G2981" i="11"/>
  <c r="G2979" i="11"/>
  <c r="G2977" i="11"/>
  <c r="G2975" i="11"/>
  <c r="G2973" i="11"/>
  <c r="G2971" i="11"/>
  <c r="G2969" i="11"/>
  <c r="G2967" i="11"/>
  <c r="G2965" i="11"/>
  <c r="G2963" i="11"/>
  <c r="G2961" i="11"/>
  <c r="G2959" i="11"/>
  <c r="G2957" i="11"/>
  <c r="G2955" i="11"/>
  <c r="G2953" i="11"/>
  <c r="G2951" i="11"/>
  <c r="G2949" i="11"/>
  <c r="G2947" i="11"/>
  <c r="G2945" i="11"/>
  <c r="G2943" i="11"/>
  <c r="G2941" i="11"/>
  <c r="G2939" i="11"/>
  <c r="G2937" i="11"/>
  <c r="G2935" i="11"/>
  <c r="G2933" i="11"/>
  <c r="G2931" i="11"/>
  <c r="G2929" i="11"/>
  <c r="G2927" i="11"/>
  <c r="G2925" i="11"/>
  <c r="G2923" i="11"/>
  <c r="G2921" i="11"/>
  <c r="G2919" i="11"/>
  <c r="G2917" i="11"/>
  <c r="G2915" i="11"/>
  <c r="G2913" i="11"/>
  <c r="G2911" i="11"/>
  <c r="G2909" i="11"/>
  <c r="G2907" i="11"/>
  <c r="G2905" i="11"/>
  <c r="G2903" i="11"/>
  <c r="G2901" i="11"/>
  <c r="G2899" i="11"/>
  <c r="G2897" i="11"/>
  <c r="G2895" i="11"/>
  <c r="G2893" i="11"/>
  <c r="G2891" i="11"/>
  <c r="G2889" i="11"/>
  <c r="G2887" i="11"/>
  <c r="G2885" i="11"/>
  <c r="G2883" i="11"/>
  <c r="G2881" i="11"/>
  <c r="G2879" i="11"/>
  <c r="G2877" i="11"/>
  <c r="G2875" i="11"/>
  <c r="G2873" i="11"/>
  <c r="G2871" i="11"/>
  <c r="G2869" i="11"/>
  <c r="G2867" i="11"/>
  <c r="G2865" i="11"/>
  <c r="G2863" i="11"/>
  <c r="G2861" i="11"/>
  <c r="G2859" i="11"/>
  <c r="G2857" i="11"/>
  <c r="G2855" i="11"/>
  <c r="G2853" i="11"/>
  <c r="G2851" i="11"/>
  <c r="G2849" i="11"/>
  <c r="G2847" i="11"/>
  <c r="G2845" i="11"/>
  <c r="G2843" i="11"/>
  <c r="G2841" i="11"/>
  <c r="G2839" i="11"/>
  <c r="G2837" i="11"/>
  <c r="G2835" i="11"/>
  <c r="G2833" i="11"/>
  <c r="G2831" i="11"/>
  <c r="G2829" i="11"/>
  <c r="G2827" i="11"/>
  <c r="G2825" i="11"/>
  <c r="G2823" i="11"/>
  <c r="G2821" i="11"/>
  <c r="G2819" i="11"/>
  <c r="G2817" i="11"/>
  <c r="G2815" i="11"/>
  <c r="G2813" i="11"/>
  <c r="G2811" i="11"/>
  <c r="G2809" i="11"/>
  <c r="G2807" i="11"/>
  <c r="G2805" i="11"/>
  <c r="G2803" i="11"/>
  <c r="G2801" i="11"/>
  <c r="G2799" i="11"/>
  <c r="G2797" i="11"/>
  <c r="G2795" i="11"/>
  <c r="G2793" i="11"/>
  <c r="G2791" i="11"/>
  <c r="G2789" i="11"/>
  <c r="G2787" i="11"/>
  <c r="G2785" i="11"/>
  <c r="G2783" i="11"/>
  <c r="G2781" i="11"/>
  <c r="G2779" i="11"/>
  <c r="G2777" i="11"/>
  <c r="G2775" i="11"/>
  <c r="G2773" i="11"/>
  <c r="G2771" i="11"/>
  <c r="G2769" i="11"/>
  <c r="G2767" i="11"/>
  <c r="G2765" i="11"/>
  <c r="G2763" i="11"/>
  <c r="G2761" i="11"/>
  <c r="G2759" i="11"/>
  <c r="G2757" i="11"/>
  <c r="G2755" i="11"/>
  <c r="G2753" i="11"/>
  <c r="G2751" i="11"/>
  <c r="G2749" i="11"/>
  <c r="G2747" i="11"/>
  <c r="G2745" i="11"/>
  <c r="G2743" i="11"/>
  <c r="G2741" i="11"/>
  <c r="G2739" i="11"/>
  <c r="G2737" i="11"/>
  <c r="G2735" i="11"/>
  <c r="G2733" i="11"/>
  <c r="G2731" i="11"/>
  <c r="G2729" i="11"/>
  <c r="G2727" i="11"/>
  <c r="G2725" i="11"/>
  <c r="G2723" i="11"/>
  <c r="G2721" i="11"/>
  <c r="G2719" i="11"/>
  <c r="G2717" i="11"/>
  <c r="G2715" i="11"/>
  <c r="G2713" i="11"/>
  <c r="G2711" i="11"/>
  <c r="G2709" i="11"/>
  <c r="G2707" i="11"/>
  <c r="G2705" i="11"/>
  <c r="G2703" i="11"/>
  <c r="G2701" i="11"/>
  <c r="G2699" i="11"/>
  <c r="G2697" i="11"/>
  <c r="G2695" i="11"/>
  <c r="G2693" i="11"/>
  <c r="G2691" i="11"/>
  <c r="G2689" i="11"/>
  <c r="G2687" i="11"/>
  <c r="G2685" i="11"/>
  <c r="G2683" i="11"/>
  <c r="G2681" i="11"/>
  <c r="G2679" i="11"/>
  <c r="G2677" i="11"/>
  <c r="G2675" i="11"/>
  <c r="G2673" i="11"/>
  <c r="G2671" i="11"/>
  <c r="G2669" i="11"/>
  <c r="G2667" i="11"/>
  <c r="G2665" i="11"/>
  <c r="G2663" i="11"/>
  <c r="G2661" i="11"/>
  <c r="G2659" i="11"/>
  <c r="G2657" i="11"/>
  <c r="G2655" i="11"/>
  <c r="G2653" i="11"/>
  <c r="G2651" i="11"/>
  <c r="G2649" i="11"/>
  <c r="G2647" i="11"/>
  <c r="G2645" i="11"/>
  <c r="G2643" i="11"/>
  <c r="G2641" i="11"/>
  <c r="G2639" i="11"/>
  <c r="G2637" i="11"/>
  <c r="G2635" i="11"/>
  <c r="G2633" i="11"/>
  <c r="G2631" i="11"/>
  <c r="G2629" i="11"/>
  <c r="G2627" i="11"/>
  <c r="G2625" i="11"/>
  <c r="G2623" i="11"/>
  <c r="G2621" i="11"/>
  <c r="G2619" i="11"/>
  <c r="G2617" i="11"/>
  <c r="G2615" i="11"/>
  <c r="G2613" i="11"/>
  <c r="G2611" i="11"/>
  <c r="G2609" i="11"/>
  <c r="G2607" i="11"/>
  <c r="G2605" i="11"/>
  <c r="G2603" i="11"/>
  <c r="G2601" i="11"/>
  <c r="G2599" i="11"/>
  <c r="G2597" i="11"/>
  <c r="G2595" i="11"/>
  <c r="G2593" i="11"/>
  <c r="G2591" i="11"/>
  <c r="G2589" i="11"/>
  <c r="G2587" i="11"/>
  <c r="G2585" i="11"/>
  <c r="G2583" i="11"/>
  <c r="G2581" i="11"/>
  <c r="G2579" i="11"/>
  <c r="G2577" i="11"/>
  <c r="G2575" i="11"/>
  <c r="G2573" i="11"/>
  <c r="G2571" i="11"/>
  <c r="G2569" i="11"/>
  <c r="G2567" i="11"/>
  <c r="G2565" i="11"/>
  <c r="G2563" i="11"/>
  <c r="G2561" i="11"/>
  <c r="G2559" i="11"/>
  <c r="G2557" i="11"/>
  <c r="G2555" i="11"/>
  <c r="G2553" i="11"/>
  <c r="G2551" i="11"/>
  <c r="G2549" i="11"/>
  <c r="G2547" i="11"/>
  <c r="G2545" i="11"/>
  <c r="G2543" i="11"/>
  <c r="G2541" i="11"/>
  <c r="G2539" i="11"/>
  <c r="G2537" i="11"/>
  <c r="G2535" i="11"/>
  <c r="G2533" i="11"/>
  <c r="G2531" i="11"/>
  <c r="G2529" i="11"/>
  <c r="G2527" i="11"/>
  <c r="G2525" i="11"/>
  <c r="G2523" i="11"/>
  <c r="G2521" i="11"/>
  <c r="G2519" i="11"/>
  <c r="G2517" i="11"/>
  <c r="G2515" i="11"/>
  <c r="G2513" i="11"/>
  <c r="G2511" i="11"/>
  <c r="G2509" i="11"/>
  <c r="G2507" i="11"/>
  <c r="G2505" i="11"/>
  <c r="G2503" i="11"/>
  <c r="G2501" i="11"/>
  <c r="G2499" i="11"/>
  <c r="G2497" i="11"/>
  <c r="G2495" i="11"/>
  <c r="G2493" i="11"/>
  <c r="G2491" i="11"/>
  <c r="G2489" i="11"/>
  <c r="G2487" i="11"/>
  <c r="G2485" i="11"/>
  <c r="G2483" i="11"/>
  <c r="G2481" i="11"/>
  <c r="G2479" i="11"/>
  <c r="G2477" i="11"/>
  <c r="G2475" i="11"/>
  <c r="G2473" i="11"/>
  <c r="G2471" i="11"/>
  <c r="G2469" i="11"/>
  <c r="G2467" i="11"/>
  <c r="G2465" i="11"/>
  <c r="G2463" i="11"/>
  <c r="G2461" i="11"/>
  <c r="G2459" i="11"/>
  <c r="G2457" i="11"/>
  <c r="G2455" i="11"/>
  <c r="G2453" i="11"/>
  <c r="G2451" i="11"/>
  <c r="G2449" i="11"/>
  <c r="G2447" i="11"/>
  <c r="G2445" i="11"/>
  <c r="G2443" i="11"/>
  <c r="G2441" i="11"/>
  <c r="G2439" i="11"/>
  <c r="G2437" i="11"/>
  <c r="G2435" i="11"/>
  <c r="G2433" i="11"/>
  <c r="G2431" i="11"/>
  <c r="G2429" i="11"/>
  <c r="G2427" i="11"/>
  <c r="G2425" i="11"/>
  <c r="G2423" i="11"/>
  <c r="G2421" i="11"/>
  <c r="G2419" i="11"/>
  <c r="G2417" i="11"/>
  <c r="G2415" i="11"/>
  <c r="G2413" i="11"/>
  <c r="G2411" i="11"/>
  <c r="G2409" i="11"/>
  <c r="G2407" i="11"/>
  <c r="G2405" i="11"/>
  <c r="G2403" i="11"/>
  <c r="G2401" i="11"/>
  <c r="G2399" i="11"/>
  <c r="G2397" i="11"/>
  <c r="G2395" i="11"/>
  <c r="G2393" i="11"/>
  <c r="G2391" i="11"/>
  <c r="G2389" i="11"/>
  <c r="G2387" i="11"/>
  <c r="G2385" i="11"/>
  <c r="G2383" i="11"/>
  <c r="G2381" i="11"/>
  <c r="G2379" i="11"/>
  <c r="G2377" i="11"/>
  <c r="G2375" i="11"/>
  <c r="G2373" i="11"/>
  <c r="G2371" i="11"/>
  <c r="G2369" i="11"/>
  <c r="G2367" i="11"/>
  <c r="G2365" i="11"/>
  <c r="G2363" i="11"/>
  <c r="G2361" i="11"/>
  <c r="G2359" i="11"/>
  <c r="G2357" i="11"/>
  <c r="G2355" i="11"/>
  <c r="G2353" i="11"/>
  <c r="G2351" i="11"/>
  <c r="G2349" i="11"/>
  <c r="G2347" i="11"/>
  <c r="G2345" i="11"/>
  <c r="G2343" i="11"/>
  <c r="G2341" i="11"/>
  <c r="G2339" i="11"/>
  <c r="G2337" i="11"/>
  <c r="G2335" i="11"/>
  <c r="G2333" i="11"/>
  <c r="G2331" i="11"/>
  <c r="G2329" i="11"/>
  <c r="G2327" i="11"/>
  <c r="G2325" i="11"/>
  <c r="G2323" i="11"/>
  <c r="G2321" i="11"/>
  <c r="G2319" i="11"/>
  <c r="G2317" i="11"/>
  <c r="G2315" i="11"/>
  <c r="G2313" i="11"/>
  <c r="G2311" i="11"/>
  <c r="G2309" i="11"/>
  <c r="G2307" i="11"/>
  <c r="G2305" i="11"/>
  <c r="G2303" i="11"/>
  <c r="G2301" i="11"/>
  <c r="G2299" i="11"/>
  <c r="G2297" i="11"/>
  <c r="G2295" i="11"/>
  <c r="G2293" i="11"/>
  <c r="G2291" i="11"/>
  <c r="G2289" i="11"/>
  <c r="G2287" i="11"/>
  <c r="G2285" i="11"/>
  <c r="G2283" i="11"/>
  <c r="G2281" i="11"/>
  <c r="G2279" i="11"/>
  <c r="G2277" i="11"/>
  <c r="G2275" i="11"/>
  <c r="G2273" i="11"/>
  <c r="G2271" i="11"/>
  <c r="G2269" i="11"/>
  <c r="G2267" i="11"/>
  <c r="G2265" i="11"/>
  <c r="G2263" i="11"/>
  <c r="G2261" i="11"/>
  <c r="G2259" i="11"/>
  <c r="G2257" i="11"/>
  <c r="G2255" i="11"/>
  <c r="G2253" i="11"/>
  <c r="G2251" i="11"/>
  <c r="G2249" i="11"/>
  <c r="G2247" i="11"/>
  <c r="G2245" i="11"/>
  <c r="G2243" i="11"/>
  <c r="G2241" i="11"/>
  <c r="G2239" i="11"/>
  <c r="G2237" i="11"/>
  <c r="G2235" i="11"/>
  <c r="G2233" i="11"/>
  <c r="G2231" i="11"/>
  <c r="G2229" i="11"/>
  <c r="G2227" i="11"/>
  <c r="G2225" i="11"/>
  <c r="G2223" i="11"/>
  <c r="G2221" i="11"/>
  <c r="G2219" i="11"/>
  <c r="G2217" i="11"/>
  <c r="G2215" i="11"/>
  <c r="G2213" i="11"/>
  <c r="G2211" i="11"/>
  <c r="G2209" i="11"/>
  <c r="G2207" i="11"/>
  <c r="G2205" i="11"/>
  <c r="G2203" i="11"/>
  <c r="G2201" i="11"/>
  <c r="G2199" i="11"/>
  <c r="G2197" i="11"/>
  <c r="G2195" i="11"/>
  <c r="G2193" i="11"/>
  <c r="G2191" i="11"/>
  <c r="G2189" i="11"/>
  <c r="G2187" i="11"/>
  <c r="G2185" i="11"/>
  <c r="G2183" i="11"/>
  <c r="G2181" i="11"/>
  <c r="G2179" i="11"/>
  <c r="G2177" i="11"/>
  <c r="G2175" i="11"/>
  <c r="G2173" i="11"/>
  <c r="G2171" i="11"/>
  <c r="G2169" i="11"/>
  <c r="G2167" i="11"/>
  <c r="G2165" i="11"/>
  <c r="G2163" i="11"/>
  <c r="G2161" i="11"/>
  <c r="G2159" i="11"/>
  <c r="G2157" i="11"/>
  <c r="G2155" i="11"/>
  <c r="G2153" i="11"/>
  <c r="G2151" i="11"/>
  <c r="G2149" i="11"/>
  <c r="G2147" i="11"/>
  <c r="G2145" i="11"/>
  <c r="G2143" i="11"/>
  <c r="G2141" i="11"/>
  <c r="G2139" i="11"/>
  <c r="G2137" i="11"/>
  <c r="G2135" i="11"/>
  <c r="G2133" i="11"/>
  <c r="G2131" i="11"/>
  <c r="G2129" i="11"/>
  <c r="G2127" i="11"/>
  <c r="G2125" i="11"/>
  <c r="G2123" i="11"/>
  <c r="G2121" i="11"/>
  <c r="G2119" i="11"/>
  <c r="G2117" i="11"/>
  <c r="G2115" i="11"/>
  <c r="G2113" i="11"/>
  <c r="G2111" i="11"/>
  <c r="G2109" i="11"/>
  <c r="G2107" i="11"/>
  <c r="G2105" i="11"/>
  <c r="G2103" i="11"/>
  <c r="G2101" i="11"/>
  <c r="G2099" i="11"/>
  <c r="G2097" i="11"/>
  <c r="G2095" i="11"/>
  <c r="G2093" i="11"/>
  <c r="G2091" i="11"/>
  <c r="G2089" i="11"/>
  <c r="G2087" i="11"/>
  <c r="G2085" i="11"/>
  <c r="G2083" i="11"/>
  <c r="G2081" i="11"/>
  <c r="G2079" i="11"/>
  <c r="G2077" i="11"/>
  <c r="G2075" i="11"/>
  <c r="G2073" i="11"/>
  <c r="G2071" i="11"/>
  <c r="G2069" i="11"/>
  <c r="G2067" i="11"/>
  <c r="G2065" i="11"/>
  <c r="G2063" i="11"/>
  <c r="G2061" i="11"/>
  <c r="G2059" i="11"/>
  <c r="G2057" i="11"/>
  <c r="G2055" i="11"/>
  <c r="G2053" i="11"/>
  <c r="G2051" i="11"/>
  <c r="G2049" i="11"/>
  <c r="G2047" i="11"/>
  <c r="G2045" i="11"/>
  <c r="G2043" i="11"/>
  <c r="G2041" i="11"/>
  <c r="G2039" i="11"/>
  <c r="G2037" i="11"/>
  <c r="G2035" i="11"/>
  <c r="G2033" i="11"/>
  <c r="G2031" i="11"/>
  <c r="G2029" i="11"/>
  <c r="G2027" i="11"/>
  <c r="G2025" i="11"/>
  <c r="G2023" i="11"/>
  <c r="G2021" i="11"/>
  <c r="G2019" i="11"/>
  <c r="G2017" i="11"/>
  <c r="G2015" i="11"/>
  <c r="G2013" i="11"/>
  <c r="G2011" i="11"/>
  <c r="G2009" i="11"/>
  <c r="G2007" i="11"/>
  <c r="G2005" i="11"/>
  <c r="G2003" i="11"/>
  <c r="G2001" i="11"/>
  <c r="G1999" i="11"/>
  <c r="G1997" i="11"/>
  <c r="G1995" i="11"/>
  <c r="G1993" i="11"/>
  <c r="G1991" i="11"/>
  <c r="G1989" i="11"/>
  <c r="G1987" i="11"/>
  <c r="G1985" i="11"/>
  <c r="G1983" i="11"/>
  <c r="G1981" i="11"/>
  <c r="G1979" i="11"/>
  <c r="G1977" i="11"/>
  <c r="G1975" i="11"/>
  <c r="G1973" i="11"/>
  <c r="G1971" i="11"/>
  <c r="G1969" i="11"/>
  <c r="G1967" i="11"/>
  <c r="G1965" i="11"/>
  <c r="G1963" i="11"/>
  <c r="G1961" i="11"/>
  <c r="G1959" i="11"/>
  <c r="G1957" i="11"/>
  <c r="G1955" i="11"/>
  <c r="G1953" i="11"/>
  <c r="G1951" i="11"/>
  <c r="G1949" i="11"/>
  <c r="G1947" i="11"/>
  <c r="G1945" i="11"/>
  <c r="G1943" i="11"/>
  <c r="G1941" i="11"/>
  <c r="G1939" i="11"/>
  <c r="G1937" i="11"/>
  <c r="G1935" i="11"/>
  <c r="G1933" i="11"/>
  <c r="G1931" i="11"/>
  <c r="G1929" i="11"/>
  <c r="G1927" i="11"/>
  <c r="G1925" i="11"/>
  <c r="G1923" i="11"/>
  <c r="G1921" i="11"/>
  <c r="G1919" i="11"/>
  <c r="G1917" i="11"/>
  <c r="G1915" i="11"/>
  <c r="G1913" i="11"/>
  <c r="G1911" i="11"/>
  <c r="G1909" i="11"/>
  <c r="G1907" i="11"/>
  <c r="G1905" i="11"/>
  <c r="G1903" i="11"/>
  <c r="G1901" i="11"/>
  <c r="G1899" i="11"/>
  <c r="G1897" i="11"/>
  <c r="G1895" i="11"/>
  <c r="G1893" i="11"/>
  <c r="G1891" i="11"/>
  <c r="G1889" i="11"/>
  <c r="G1887" i="11"/>
  <c r="G1885" i="11"/>
  <c r="G1883" i="11"/>
  <c r="G1881" i="11"/>
  <c r="G1879" i="11"/>
  <c r="G1877" i="11"/>
  <c r="G1875" i="11"/>
  <c r="G1873" i="11"/>
  <c r="G1871" i="11"/>
  <c r="G1869" i="11"/>
  <c r="G1867" i="11"/>
  <c r="G1865" i="11"/>
  <c r="G1863" i="11"/>
  <c r="G1861" i="11"/>
  <c r="G1859" i="11"/>
  <c r="G1857" i="11"/>
  <c r="G1855" i="11"/>
  <c r="G1853" i="11"/>
  <c r="G1851" i="11"/>
  <c r="G1849" i="11"/>
  <c r="G1847" i="11"/>
  <c r="G1845" i="11"/>
  <c r="G1843" i="11"/>
  <c r="G1841" i="11"/>
  <c r="G1839" i="11"/>
  <c r="G1837" i="11"/>
  <c r="G1835" i="11"/>
  <c r="G1833" i="11"/>
  <c r="G1831" i="11"/>
  <c r="G1829" i="11"/>
  <c r="G1827" i="11"/>
  <c r="G1825" i="11"/>
  <c r="G1823" i="11"/>
  <c r="G1821" i="11"/>
  <c r="G1819" i="11"/>
  <c r="G1817" i="11"/>
  <c r="G1815" i="11"/>
  <c r="G1813" i="11"/>
  <c r="G1811" i="11"/>
  <c r="G1809" i="11"/>
  <c r="G1807" i="11"/>
  <c r="G1805" i="11"/>
  <c r="G1803" i="11"/>
  <c r="G1801" i="11"/>
  <c r="G1799" i="11"/>
  <c r="G1797" i="11"/>
  <c r="G1795" i="11"/>
  <c r="G1793" i="11"/>
  <c r="G1791" i="11"/>
  <c r="G1789" i="11"/>
  <c r="G1787" i="11"/>
  <c r="G1785" i="11"/>
  <c r="G1783" i="11"/>
  <c r="G1781" i="11"/>
  <c r="G1779" i="11"/>
  <c r="G1777" i="11"/>
  <c r="G1775" i="11"/>
  <c r="G1773" i="11"/>
  <c r="G1771" i="11"/>
  <c r="G1769" i="11"/>
  <c r="G1767" i="11"/>
  <c r="G1765" i="11"/>
  <c r="G1763" i="11"/>
  <c r="G1761" i="11"/>
  <c r="G1759" i="11"/>
  <c r="G1757" i="11"/>
  <c r="G1755" i="11"/>
  <c r="G1753" i="11"/>
  <c r="G1751" i="11"/>
  <c r="G1749" i="11"/>
  <c r="G1747" i="11"/>
  <c r="G1745" i="11"/>
  <c r="G1743" i="11"/>
  <c r="G1741" i="11"/>
  <c r="G1739" i="11"/>
  <c r="G1737" i="11"/>
  <c r="G1735" i="11"/>
  <c r="G1733" i="11"/>
  <c r="G1731" i="11"/>
  <c r="G1729" i="11"/>
  <c r="G1727" i="11"/>
  <c r="G1725" i="11"/>
  <c r="G1723" i="11"/>
  <c r="G1721" i="11"/>
  <c r="G1719" i="11"/>
  <c r="G1717" i="11"/>
  <c r="G1715" i="11"/>
  <c r="G1713" i="11"/>
  <c r="G1711" i="11"/>
  <c r="G1709" i="11"/>
  <c r="G1707" i="11"/>
  <c r="G1705" i="11"/>
  <c r="G1703" i="11"/>
  <c r="G1701" i="11"/>
  <c r="G1699" i="11"/>
  <c r="G1697" i="11"/>
  <c r="G1695" i="11"/>
  <c r="G1693" i="11"/>
  <c r="G1691" i="11"/>
  <c r="G1689" i="11"/>
  <c r="G1687" i="11"/>
  <c r="G1685" i="11"/>
  <c r="G1683" i="11"/>
  <c r="G1681" i="11"/>
  <c r="G1679" i="11"/>
  <c r="G1677" i="11"/>
  <c r="G1675" i="11"/>
  <c r="G1673" i="11"/>
  <c r="G1671" i="11"/>
  <c r="G1669" i="11"/>
  <c r="G1667" i="11"/>
  <c r="G1665" i="11"/>
  <c r="G1663" i="11"/>
  <c r="G1661" i="11"/>
  <c r="G1659" i="11"/>
  <c r="G1657" i="11"/>
  <c r="G1655" i="11"/>
  <c r="G1653" i="11"/>
  <c r="G1651" i="11"/>
  <c r="G1649" i="11"/>
  <c r="G1647" i="11"/>
  <c r="G1645" i="11"/>
  <c r="G1643" i="11"/>
  <c r="G1641" i="11"/>
  <c r="G1639" i="11"/>
  <c r="G1637" i="11"/>
  <c r="G1635" i="11"/>
  <c r="G1633" i="11"/>
  <c r="G1631" i="11"/>
  <c r="G1629" i="11"/>
  <c r="G1627" i="11"/>
  <c r="G1625" i="11"/>
  <c r="G1623" i="11"/>
  <c r="G1621" i="11"/>
  <c r="G1619" i="11"/>
  <c r="G1617" i="11"/>
  <c r="G1615" i="11"/>
  <c r="G1613" i="11"/>
  <c r="G1611" i="11"/>
  <c r="G1609" i="11"/>
  <c r="G1607" i="11"/>
  <c r="G1605" i="11"/>
  <c r="G1603" i="11"/>
  <c r="G1601" i="11"/>
  <c r="G1599" i="11"/>
  <c r="G1597" i="11"/>
  <c r="G1595" i="11"/>
  <c r="G1593" i="11"/>
  <c r="G1591" i="11"/>
  <c r="G1589" i="11"/>
  <c r="G1587" i="11"/>
  <c r="G1585" i="11"/>
  <c r="G1583" i="11"/>
  <c r="G1581" i="11"/>
  <c r="G1579" i="11"/>
  <c r="G1577" i="11"/>
  <c r="G1575" i="11"/>
  <c r="G1573" i="11"/>
  <c r="G1571" i="11"/>
  <c r="G1569" i="11"/>
  <c r="G1567" i="11"/>
  <c r="G1565" i="11"/>
  <c r="G1563" i="11"/>
  <c r="G1561" i="11"/>
  <c r="G1559" i="11"/>
  <c r="G1557" i="11"/>
  <c r="G1555" i="11"/>
  <c r="G1553" i="11"/>
  <c r="G1551" i="11"/>
  <c r="G1549" i="11"/>
  <c r="G1547" i="11"/>
  <c r="G1545" i="11"/>
  <c r="G1543" i="11"/>
  <c r="G1541" i="11"/>
  <c r="G1539" i="11"/>
  <c r="G1537" i="11"/>
  <c r="G1535" i="11"/>
  <c r="G1533" i="11"/>
  <c r="G1531" i="11"/>
  <c r="G1529" i="11"/>
  <c r="G1527" i="11"/>
  <c r="G1525" i="11"/>
  <c r="G1523" i="11"/>
  <c r="G1521" i="11"/>
  <c r="G1519" i="11"/>
  <c r="G1517" i="11"/>
  <c r="G1515" i="11"/>
  <c r="G1513" i="11"/>
  <c r="G1511" i="11"/>
  <c r="G1509" i="11"/>
  <c r="G1507" i="11"/>
  <c r="G1505" i="11"/>
  <c r="G1503" i="11"/>
  <c r="G1501" i="11"/>
  <c r="G1499" i="11"/>
  <c r="G1497" i="11"/>
  <c r="G1495" i="11"/>
  <c r="G1493" i="11"/>
  <c r="G1491" i="11"/>
  <c r="G1489" i="11"/>
  <c r="G1487" i="11"/>
  <c r="G1485" i="11"/>
  <c r="G1483" i="11"/>
  <c r="G1481" i="11"/>
  <c r="G1479" i="11"/>
  <c r="G1477" i="11"/>
  <c r="G1475" i="11"/>
  <c r="G1473" i="11"/>
  <c r="G1471" i="11"/>
  <c r="G1469" i="11"/>
  <c r="G1467" i="11"/>
  <c r="G1465" i="11"/>
  <c r="G1463" i="11"/>
  <c r="G1461" i="11"/>
  <c r="G1459" i="11"/>
  <c r="G1457" i="11"/>
  <c r="G1455" i="11"/>
  <c r="G1453" i="11"/>
  <c r="G1451" i="11"/>
  <c r="G1449" i="11"/>
  <c r="G1447" i="11"/>
  <c r="G1445" i="11"/>
  <c r="G1443" i="11"/>
  <c r="G1441" i="11"/>
  <c r="G1439" i="11"/>
  <c r="G1437" i="11"/>
  <c r="G1435" i="11"/>
  <c r="G1433" i="11"/>
  <c r="G1431" i="11"/>
  <c r="G1429" i="11"/>
  <c r="G1427" i="11"/>
  <c r="G1425" i="11"/>
  <c r="G1423" i="11"/>
  <c r="G1421" i="11"/>
  <c r="G1419" i="11"/>
  <c r="G1417" i="11"/>
  <c r="G1415" i="11"/>
  <c r="G1413" i="11"/>
  <c r="G1411" i="11"/>
  <c r="G1409" i="11"/>
  <c r="G1407" i="11"/>
  <c r="G1405" i="11"/>
  <c r="G1403" i="11"/>
  <c r="G1401" i="11"/>
  <c r="G1399" i="11"/>
  <c r="G1397" i="11"/>
  <c r="G1395" i="11"/>
  <c r="G1393" i="11"/>
  <c r="G1391" i="11"/>
  <c r="G1389" i="11"/>
  <c r="G1387" i="11"/>
  <c r="G1385" i="11"/>
  <c r="G1383" i="11"/>
  <c r="G1381" i="11"/>
  <c r="G1379" i="11"/>
  <c r="G1377" i="11"/>
  <c r="G1375" i="11"/>
  <c r="G1373" i="11"/>
  <c r="G1371" i="11"/>
  <c r="G1369" i="11"/>
  <c r="G1367" i="11"/>
  <c r="G1365" i="11"/>
  <c r="G1363" i="11"/>
  <c r="G1361" i="11"/>
  <c r="G1359" i="11"/>
  <c r="G1357" i="11"/>
  <c r="G1355" i="11"/>
  <c r="G1353" i="11"/>
  <c r="G1351" i="11"/>
  <c r="G1349" i="11"/>
  <c r="G1347" i="11"/>
  <c r="G1345" i="11"/>
  <c r="G1343" i="11"/>
  <c r="G1341" i="11"/>
  <c r="G1339" i="11"/>
  <c r="G1337" i="11"/>
  <c r="G1335" i="11"/>
  <c r="G1333" i="11"/>
  <c r="G1331" i="11"/>
  <c r="G1329" i="11"/>
  <c r="G1327" i="11"/>
  <c r="G1325" i="11"/>
  <c r="G1323" i="11"/>
  <c r="G1321" i="11"/>
  <c r="G1319" i="11"/>
  <c r="G1317" i="11"/>
  <c r="G1315" i="11"/>
  <c r="G1313" i="11"/>
  <c r="G1311" i="11"/>
  <c r="G1309" i="11"/>
  <c r="G1307" i="11"/>
  <c r="G1305" i="11"/>
  <c r="G1303" i="11"/>
  <c r="G1301" i="11"/>
  <c r="G1299" i="11"/>
  <c r="G1297" i="11"/>
  <c r="G1295" i="11"/>
  <c r="G1293" i="11"/>
  <c r="G1291" i="11"/>
  <c r="G1289" i="11"/>
  <c r="G1287" i="11"/>
  <c r="G1285" i="11"/>
  <c r="G1283" i="11"/>
  <c r="G1281" i="11"/>
  <c r="G1279" i="11"/>
  <c r="G1277" i="11"/>
  <c r="G1275" i="11"/>
  <c r="G1273" i="11"/>
  <c r="G1271" i="11"/>
  <c r="G1269" i="11"/>
  <c r="G1267" i="11"/>
  <c r="G1265" i="11"/>
  <c r="G1263" i="11"/>
  <c r="G1261" i="11"/>
  <c r="G1259" i="11"/>
  <c r="G1257" i="11"/>
  <c r="G1255" i="11"/>
  <c r="G1253" i="11"/>
  <c r="G1251" i="11"/>
  <c r="G1249" i="11"/>
  <c r="G1247" i="11"/>
  <c r="G1245" i="11"/>
  <c r="G1243" i="11"/>
  <c r="G1241" i="11"/>
  <c r="G1239" i="11"/>
  <c r="G1237" i="11"/>
  <c r="G1235" i="11"/>
  <c r="G1233" i="11"/>
  <c r="G1231" i="11"/>
  <c r="G1229" i="11"/>
  <c r="G1227" i="11"/>
  <c r="G1225" i="11"/>
  <c r="G1223" i="11"/>
  <c r="G1221" i="11"/>
  <c r="G1219" i="11"/>
  <c r="G1217" i="11"/>
  <c r="G1215" i="11"/>
  <c r="G1213" i="11"/>
  <c r="G1211" i="11"/>
  <c r="G1209" i="11"/>
  <c r="G1207" i="11"/>
  <c r="G1205" i="11"/>
  <c r="G1203" i="11"/>
  <c r="G1201" i="11"/>
  <c r="G1199" i="11"/>
  <c r="G1197" i="11"/>
  <c r="G1195" i="11"/>
  <c r="G1193" i="11"/>
  <c r="G1191" i="11"/>
  <c r="G1189" i="11"/>
  <c r="G1187" i="11"/>
  <c r="G1185" i="11"/>
  <c r="G1183" i="11"/>
  <c r="G1181" i="11"/>
  <c r="G1179" i="11"/>
  <c r="G1177" i="11"/>
  <c r="G1175" i="11"/>
  <c r="G1173" i="11"/>
  <c r="G1171" i="11"/>
  <c r="G1169" i="11"/>
  <c r="G1167" i="11"/>
  <c r="G1165" i="11"/>
  <c r="G1163" i="11"/>
  <c r="G1161" i="11"/>
  <c r="G1159" i="11"/>
  <c r="G1157" i="11"/>
  <c r="G1155" i="11"/>
  <c r="G1153" i="11"/>
  <c r="G1151" i="11"/>
  <c r="G1149" i="11"/>
  <c r="G1147" i="11"/>
  <c r="G1145" i="11"/>
  <c r="G1143" i="11"/>
  <c r="G1141" i="11"/>
  <c r="G1139" i="11"/>
  <c r="G1137" i="11"/>
  <c r="G1135" i="11"/>
  <c r="G1133" i="11"/>
  <c r="G1131" i="11"/>
  <c r="G1129" i="11"/>
  <c r="G1127" i="11"/>
  <c r="G1125" i="11"/>
  <c r="G1123" i="11"/>
  <c r="G1121" i="11"/>
  <c r="G1119" i="11"/>
  <c r="G1117" i="11"/>
  <c r="G1115" i="11"/>
  <c r="G1113" i="11"/>
  <c r="G1111" i="11"/>
  <c r="G1109" i="11"/>
  <c r="G1107" i="11"/>
  <c r="G1105" i="11"/>
  <c r="G1103" i="11"/>
  <c r="G1101" i="11"/>
  <c r="G1099" i="11"/>
  <c r="G1097" i="11"/>
  <c r="G1095" i="11"/>
  <c r="G1093" i="11"/>
  <c r="G1091" i="11"/>
  <c r="G1089" i="11"/>
  <c r="G1087" i="11"/>
  <c r="G1085" i="11"/>
  <c r="G1083" i="11"/>
  <c r="G1081" i="11"/>
  <c r="G1079" i="11"/>
  <c r="G1077" i="11"/>
  <c r="G1075" i="11"/>
  <c r="G1073" i="11"/>
  <c r="G1071" i="11"/>
  <c r="G1069" i="11"/>
  <c r="G1067" i="11"/>
  <c r="G1065" i="11"/>
  <c r="G1063" i="11"/>
  <c r="G1061" i="11"/>
  <c r="G1059" i="11"/>
  <c r="G1057" i="11"/>
  <c r="G1055" i="11"/>
  <c r="G1053" i="11"/>
  <c r="G1051" i="11"/>
  <c r="G1049" i="11"/>
  <c r="G1047" i="11"/>
  <c r="G1045" i="11"/>
  <c r="G1043" i="11"/>
  <c r="G1041" i="11"/>
  <c r="G1039" i="11"/>
  <c r="G1037" i="11"/>
  <c r="G1035" i="11"/>
  <c r="G1033" i="11"/>
  <c r="G1031" i="11"/>
  <c r="G1029" i="11"/>
  <c r="G1027" i="11"/>
  <c r="G1025" i="11"/>
  <c r="G1023" i="11"/>
  <c r="G1021" i="11"/>
  <c r="G1019" i="11"/>
  <c r="G1017" i="11"/>
  <c r="G1015" i="11"/>
  <c r="G1013" i="11"/>
  <c r="G1011" i="11"/>
  <c r="G1009" i="11"/>
  <c r="G1007" i="11"/>
  <c r="G1005" i="11"/>
  <c r="G1003" i="11"/>
  <c r="G1001" i="11"/>
  <c r="G999" i="11"/>
  <c r="G997" i="11"/>
  <c r="G995" i="11"/>
  <c r="G993" i="11"/>
  <c r="G991" i="11"/>
  <c r="G989" i="11"/>
  <c r="G987" i="11"/>
  <c r="G985" i="11"/>
  <c r="G983" i="11"/>
  <c r="G981" i="11"/>
  <c r="G979" i="11"/>
  <c r="G977" i="11"/>
  <c r="G975" i="11"/>
  <c r="G973" i="11"/>
  <c r="G971" i="11"/>
  <c r="G969" i="11"/>
  <c r="G967" i="11"/>
  <c r="G965" i="11"/>
  <c r="G963" i="11"/>
  <c r="G961" i="11"/>
  <c r="G959" i="11"/>
  <c r="G957" i="11"/>
  <c r="G955" i="11"/>
  <c r="G953" i="11"/>
  <c r="G951" i="11"/>
  <c r="G949" i="11"/>
  <c r="G947" i="11"/>
  <c r="G945" i="11"/>
  <c r="G943" i="11"/>
  <c r="G941" i="11"/>
  <c r="G939" i="11"/>
  <c r="G937" i="11"/>
  <c r="G935" i="11"/>
  <c r="G933" i="11"/>
  <c r="G931" i="11"/>
  <c r="G929" i="11"/>
  <c r="G927" i="11"/>
  <c r="G925" i="11"/>
  <c r="G923" i="11"/>
  <c r="G921" i="11"/>
  <c r="G919" i="11"/>
  <c r="G917" i="11"/>
  <c r="G915" i="11"/>
  <c r="G913" i="11"/>
  <c r="G911" i="11"/>
  <c r="G909" i="11"/>
  <c r="G907" i="11"/>
  <c r="G905" i="11"/>
  <c r="G903" i="11"/>
  <c r="G901" i="11"/>
  <c r="G899" i="11"/>
  <c r="G897" i="11"/>
  <c r="G895" i="11"/>
  <c r="G893" i="11"/>
  <c r="G891" i="11"/>
  <c r="G889" i="11"/>
  <c r="G887" i="11"/>
  <c r="G885" i="11"/>
  <c r="G883" i="11"/>
  <c r="G881" i="11"/>
  <c r="G879" i="11"/>
  <c r="G877" i="11"/>
  <c r="G875" i="11"/>
  <c r="G873" i="11"/>
  <c r="G871" i="11"/>
  <c r="G869" i="11"/>
  <c r="G867" i="11"/>
  <c r="G865" i="11"/>
  <c r="G863" i="11"/>
  <c r="G861" i="11"/>
  <c r="G859" i="11"/>
  <c r="G857" i="11"/>
  <c r="G855" i="11"/>
  <c r="G853" i="11"/>
  <c r="G851" i="11"/>
  <c r="G849" i="11"/>
  <c r="G847" i="11"/>
  <c r="G845" i="11"/>
  <c r="G843" i="11"/>
  <c r="G841" i="11"/>
  <c r="G839" i="11"/>
  <c r="G837" i="11"/>
  <c r="G835" i="11"/>
  <c r="G833" i="11"/>
  <c r="G831" i="11"/>
  <c r="G829" i="11"/>
  <c r="G827" i="11"/>
  <c r="G825" i="11"/>
  <c r="G823" i="11"/>
  <c r="G821" i="11"/>
  <c r="G819" i="11"/>
  <c r="G817" i="11"/>
  <c r="G815" i="11"/>
  <c r="G813" i="11"/>
  <c r="G811" i="11"/>
  <c r="G809" i="11"/>
  <c r="G807" i="11"/>
  <c r="G805" i="11"/>
  <c r="G803" i="11"/>
  <c r="G801" i="11"/>
  <c r="G799" i="11"/>
  <c r="G797" i="11"/>
  <c r="G795" i="11"/>
  <c r="G793" i="11"/>
  <c r="G791" i="11"/>
  <c r="G789" i="11"/>
  <c r="G787" i="11"/>
  <c r="G785" i="11"/>
  <c r="G783" i="11"/>
  <c r="G781" i="11"/>
  <c r="G779" i="11"/>
  <c r="G777" i="11"/>
  <c r="G775" i="11"/>
  <c r="G773" i="11"/>
  <c r="G771" i="11"/>
  <c r="G769" i="11"/>
  <c r="G767" i="11"/>
  <c r="G765" i="11"/>
  <c r="G763" i="11"/>
  <c r="G761" i="11"/>
  <c r="G759" i="11"/>
  <c r="G757" i="11"/>
  <c r="G755" i="11"/>
  <c r="G753" i="11"/>
  <c r="G751" i="11"/>
  <c r="G749" i="11"/>
  <c r="G747" i="11"/>
  <c r="G745" i="11"/>
  <c r="G743" i="11"/>
  <c r="G741" i="11"/>
  <c r="G739" i="11"/>
  <c r="G737" i="11"/>
  <c r="G735" i="11"/>
  <c r="G733" i="11"/>
  <c r="G731" i="11"/>
  <c r="G729" i="11"/>
  <c r="G727" i="11"/>
  <c r="G725" i="11"/>
  <c r="G723" i="11"/>
  <c r="G721" i="11"/>
  <c r="G719" i="11"/>
  <c r="G717" i="11"/>
  <c r="G715" i="11"/>
  <c r="G713" i="11"/>
  <c r="G711" i="11"/>
  <c r="G709" i="11"/>
  <c r="G707" i="11"/>
  <c r="G705" i="11"/>
  <c r="G703" i="11"/>
  <c r="G701" i="11"/>
  <c r="G699" i="11"/>
  <c r="G697" i="11"/>
  <c r="G695" i="11"/>
  <c r="G693" i="11"/>
  <c r="G691" i="11"/>
  <c r="G689" i="11"/>
  <c r="G687" i="11"/>
  <c r="G685" i="11"/>
  <c r="G683" i="11"/>
  <c r="G681" i="11"/>
  <c r="G679" i="11"/>
  <c r="G677" i="11"/>
  <c r="G675" i="11"/>
  <c r="G673" i="11"/>
  <c r="G671" i="11"/>
  <c r="G669" i="11"/>
  <c r="G667" i="11"/>
  <c r="G665" i="11"/>
  <c r="G663" i="11"/>
  <c r="M294" i="11" l="1"/>
  <c r="M246" i="11"/>
  <c r="M234" i="11"/>
  <c r="M186" i="11"/>
  <c r="M162" i="11"/>
  <c r="M150" i="11"/>
  <c r="M138" i="11"/>
  <c r="M126" i="11"/>
  <c r="M90" i="11"/>
  <c r="M78" i="11"/>
  <c r="M335" i="11"/>
  <c r="M311" i="11"/>
  <c r="M299" i="11"/>
  <c r="M275" i="11"/>
  <c r="M263" i="11"/>
  <c r="M239" i="11"/>
  <c r="M227" i="11"/>
  <c r="M203" i="11"/>
  <c r="M191" i="11"/>
  <c r="M167" i="11"/>
  <c r="M155" i="11"/>
  <c r="M131" i="11"/>
  <c r="M119" i="11"/>
  <c r="M95" i="11"/>
  <c r="M83" i="11"/>
  <c r="M59" i="11"/>
  <c r="M47" i="11"/>
  <c r="M3026" i="11"/>
  <c r="M3050" i="11"/>
  <c r="M324" i="11"/>
  <c r="M312" i="11"/>
  <c r="M300" i="11"/>
  <c r="M288" i="11"/>
  <c r="M276" i="11"/>
  <c r="M264" i="11"/>
  <c r="M252" i="11"/>
  <c r="M240" i="11"/>
  <c r="M228" i="11"/>
  <c r="M216" i="11"/>
  <c r="M204" i="11"/>
  <c r="M192" i="11"/>
  <c r="M180" i="11"/>
  <c r="M168" i="11"/>
  <c r="M156" i="11"/>
  <c r="M144" i="11"/>
  <c r="M132" i="11"/>
  <c r="M120" i="11"/>
  <c r="M108" i="11"/>
  <c r="M96" i="11"/>
  <c r="M84" i="11"/>
  <c r="M72" i="11"/>
  <c r="M60" i="11"/>
  <c r="M48" i="11"/>
  <c r="M36" i="11"/>
  <c r="M325" i="11"/>
  <c r="M313" i="11"/>
  <c r="M301" i="11"/>
  <c r="M289" i="11"/>
  <c r="M277" i="11"/>
  <c r="M265" i="11"/>
  <c r="M253" i="11"/>
  <c r="M241" i="11"/>
  <c r="M229" i="11"/>
  <c r="M217" i="11"/>
  <c r="M205" i="11"/>
  <c r="M193" i="11"/>
  <c r="M181" i="11"/>
  <c r="M169" i="11"/>
  <c r="M157" i="11"/>
  <c r="M145" i="11"/>
  <c r="M133" i="11"/>
  <c r="M121" i="11"/>
  <c r="M109" i="11"/>
  <c r="M97" i="11"/>
  <c r="M85" i="11"/>
  <c r="M73" i="11"/>
  <c r="M61" i="11"/>
  <c r="M49" i="11"/>
  <c r="M37" i="11"/>
  <c r="M741" i="11"/>
  <c r="M765" i="11"/>
  <c r="M789" i="11"/>
  <c r="M813" i="11"/>
  <c r="M837" i="11"/>
  <c r="M861" i="11"/>
  <c r="M885" i="11"/>
  <c r="M909" i="11"/>
  <c r="M334" i="11"/>
  <c r="M322" i="11"/>
  <c r="M310" i="11"/>
  <c r="M298" i="11"/>
  <c r="M286" i="11"/>
  <c r="M274" i="11"/>
  <c r="M262" i="11"/>
  <c r="M250" i="11"/>
  <c r="M238" i="11"/>
  <c r="M226" i="11"/>
  <c r="M214" i="11"/>
  <c r="M202" i="11"/>
  <c r="M190" i="11"/>
  <c r="M178" i="11"/>
  <c r="M166" i="11"/>
  <c r="M154" i="11"/>
  <c r="M142" i="11"/>
  <c r="M130" i="11"/>
  <c r="M118" i="11"/>
  <c r="M106" i="11"/>
  <c r="M94" i="11"/>
  <c r="M82" i="11"/>
  <c r="M70" i="11"/>
  <c r="M58" i="11"/>
  <c r="M46" i="11"/>
  <c r="M933" i="11"/>
  <c r="M957" i="11"/>
  <c r="M981" i="11"/>
  <c r="M1005" i="11"/>
  <c r="M1029" i="11"/>
  <c r="M1053" i="11"/>
  <c r="M1077" i="11"/>
  <c r="M1101" i="11"/>
  <c r="M1125" i="11"/>
  <c r="M1149" i="11"/>
  <c r="M1173" i="11"/>
  <c r="M1197" i="11"/>
  <c r="M1221" i="11"/>
  <c r="M1245" i="11"/>
  <c r="M1269" i="11"/>
  <c r="M1293" i="11"/>
  <c r="M1317" i="11"/>
  <c r="M1341" i="11"/>
  <c r="M1365" i="11"/>
  <c r="M1389" i="11"/>
  <c r="M1413" i="11"/>
  <c r="M1437" i="11"/>
  <c r="M1461" i="11"/>
  <c r="M1485" i="11"/>
  <c r="M1509" i="11"/>
  <c r="M1533" i="11"/>
  <c r="M1557" i="11"/>
  <c r="M1581" i="11"/>
  <c r="M1605" i="11"/>
  <c r="M1629" i="11"/>
  <c r="M1653" i="11"/>
  <c r="M1677" i="11"/>
  <c r="M1701" i="11"/>
  <c r="M1725" i="11"/>
  <c r="M1749" i="11"/>
  <c r="M1773" i="11"/>
  <c r="M1797" i="11"/>
  <c r="M1821" i="11"/>
  <c r="M1845" i="11"/>
  <c r="M1869" i="11"/>
  <c r="M1893" i="11"/>
  <c r="M1917" i="11"/>
  <c r="M1941" i="11"/>
  <c r="M1965" i="11"/>
  <c r="M1989" i="11"/>
  <c r="M2013" i="11"/>
  <c r="M2037" i="11"/>
  <c r="M2061" i="11"/>
  <c r="M2085" i="11"/>
  <c r="M2109" i="11"/>
  <c r="M2133" i="11"/>
  <c r="M2157" i="11"/>
  <c r="M2181" i="11"/>
  <c r="M2205" i="11"/>
  <c r="M2229" i="11"/>
  <c r="M2253" i="11"/>
  <c r="M2277" i="11"/>
  <c r="M2301" i="11"/>
  <c r="M2325" i="11"/>
  <c r="M2349" i="11"/>
  <c r="M2373" i="11"/>
  <c r="M2397" i="11"/>
  <c r="M2421" i="11"/>
  <c r="M2445" i="11"/>
  <c r="M2469" i="11"/>
  <c r="M2493" i="11"/>
  <c r="M2517" i="11"/>
  <c r="M2541" i="11"/>
  <c r="M2565" i="11"/>
  <c r="M2589" i="11"/>
  <c r="M2613" i="11"/>
  <c r="M2637" i="11"/>
  <c r="M2661" i="11"/>
  <c r="M2685" i="11"/>
  <c r="M2709" i="11"/>
  <c r="M2733" i="11"/>
  <c r="M2757" i="11"/>
  <c r="M2781" i="11"/>
  <c r="M2805" i="11"/>
  <c r="M2829" i="11"/>
  <c r="M2853" i="11"/>
  <c r="M2877" i="11"/>
  <c r="M2901" i="11"/>
  <c r="M2925" i="11"/>
  <c r="M2949" i="11"/>
  <c r="M2230" i="11"/>
  <c r="M2254" i="11"/>
  <c r="M2278" i="11"/>
  <c r="M2302" i="11"/>
  <c r="M2326" i="11"/>
  <c r="M2350" i="11"/>
  <c r="M2374" i="11"/>
  <c r="M2398" i="11"/>
  <c r="M2422" i="11"/>
  <c r="M2446" i="11"/>
  <c r="M2470" i="11"/>
  <c r="M2494" i="11"/>
  <c r="M2518" i="11"/>
  <c r="M2542" i="11"/>
  <c r="M2566" i="11"/>
  <c r="M2590" i="11"/>
  <c r="M2614" i="11"/>
  <c r="M2638" i="11"/>
  <c r="M2662" i="11"/>
  <c r="M2686" i="11"/>
  <c r="M2710" i="11"/>
  <c r="M2734" i="11"/>
  <c r="M2758" i="11"/>
  <c r="M2782" i="11"/>
  <c r="M2806" i="11"/>
  <c r="M2830" i="11"/>
  <c r="M2854" i="11"/>
  <c r="M2880" i="11"/>
  <c r="M2906" i="11"/>
  <c r="M336" i="11"/>
  <c r="M348" i="11"/>
  <c r="M347" i="11"/>
  <c r="M3086" i="11"/>
  <c r="M3110" i="11"/>
  <c r="M3134" i="11"/>
  <c r="M3158" i="11"/>
  <c r="M3182" i="11"/>
  <c r="M358" i="11"/>
  <c r="M346" i="11"/>
  <c r="M359" i="11"/>
  <c r="M357" i="11"/>
  <c r="M355" i="11"/>
  <c r="M352" i="11"/>
  <c r="M340" i="11"/>
  <c r="M341" i="11"/>
  <c r="M615" i="11"/>
  <c r="M543" i="11"/>
  <c r="M471" i="11"/>
  <c r="M399" i="11"/>
  <c r="M339" i="11"/>
  <c r="M349" i="11"/>
  <c r="M361" i="11"/>
  <c r="M537" i="11"/>
  <c r="M465" i="11"/>
  <c r="M429" i="11"/>
  <c r="M369" i="11"/>
  <c r="M2226" i="11"/>
  <c r="M2250" i="11"/>
  <c r="M2274" i="11"/>
  <c r="M2298" i="11"/>
  <c r="M2322" i="11"/>
  <c r="M2346" i="11"/>
  <c r="M2370" i="11"/>
  <c r="M2394" i="11"/>
  <c r="M2418" i="11"/>
  <c r="M2442" i="11"/>
  <c r="M2466" i="11"/>
  <c r="M2490" i="11"/>
  <c r="M2514" i="11"/>
  <c r="M2538" i="11"/>
  <c r="M2562" i="11"/>
  <c r="M2586" i="11"/>
  <c r="M2610" i="11"/>
  <c r="M2634" i="11"/>
  <c r="M2658" i="11"/>
  <c r="M2682" i="11"/>
  <c r="M2706" i="11"/>
  <c r="M2730" i="11"/>
  <c r="M2754" i="11"/>
  <c r="M2778" i="11"/>
  <c r="M2802" i="11"/>
  <c r="M2826" i="11"/>
  <c r="M2850" i="11"/>
  <c r="M637" i="11"/>
  <c r="M421" i="11"/>
  <c r="M481" i="11"/>
  <c r="M673" i="11"/>
  <c r="M697" i="11"/>
  <c r="M721" i="11"/>
  <c r="M745" i="11"/>
  <c r="M769" i="11"/>
  <c r="M793" i="11"/>
  <c r="M817" i="11"/>
  <c r="M841" i="11"/>
  <c r="M865" i="11"/>
  <c r="M457" i="11"/>
  <c r="M889" i="11"/>
  <c r="M913" i="11"/>
  <c r="M937" i="11"/>
  <c r="M961" i="11"/>
  <c r="M985" i="11"/>
  <c r="M1009" i="11"/>
  <c r="M1033" i="11"/>
  <c r="M1057" i="11"/>
  <c r="M1081" i="11"/>
  <c r="M1105" i="11"/>
  <c r="M1129" i="11"/>
  <c r="M1153" i="11"/>
  <c r="M1177" i="11"/>
  <c r="M1201" i="11"/>
  <c r="M1225" i="11"/>
  <c r="M1249" i="11"/>
  <c r="M1273" i="11"/>
  <c r="M1297" i="11"/>
  <c r="M1321" i="11"/>
  <c r="M1345" i="11"/>
  <c r="M1369" i="11"/>
  <c r="M1393" i="11"/>
  <c r="M1417" i="11"/>
  <c r="M1441" i="11"/>
  <c r="M1465" i="11"/>
  <c r="M1489" i="11"/>
  <c r="M1513" i="11"/>
  <c r="M1537" i="11"/>
  <c r="M1561" i="11"/>
  <c r="M1585" i="11"/>
  <c r="M1609" i="11"/>
  <c r="M1633" i="11"/>
  <c r="M1657" i="11"/>
  <c r="M1681" i="11"/>
  <c r="M1705" i="11"/>
  <c r="M1729" i="11"/>
  <c r="M1753" i="11"/>
  <c r="M1777" i="11"/>
  <c r="M1801" i="11"/>
  <c r="M1825" i="11"/>
  <c r="M1849" i="11"/>
  <c r="M1873" i="11"/>
  <c r="M1897" i="11"/>
  <c r="M1921" i="11"/>
  <c r="M1945" i="11"/>
  <c r="M1969" i="11"/>
  <c r="M1993" i="11"/>
  <c r="M2017" i="11"/>
  <c r="M2041" i="11"/>
  <c r="M2065" i="11"/>
  <c r="M2089" i="11"/>
  <c r="M2113" i="11"/>
  <c r="M2137" i="11"/>
  <c r="M2161" i="11"/>
  <c r="M2185" i="11"/>
  <c r="M2209" i="11"/>
  <c r="M2233" i="11"/>
  <c r="M2257" i="11"/>
  <c r="M2281" i="11"/>
  <c r="M2305" i="11"/>
  <c r="M2329" i="11"/>
  <c r="M2353" i="11"/>
  <c r="M2377" i="11"/>
  <c r="M2401" i="11"/>
  <c r="M2425" i="11"/>
  <c r="M2449" i="11"/>
  <c r="M2473" i="11"/>
  <c r="M2497" i="11"/>
  <c r="M2521" i="11"/>
  <c r="M2545" i="11"/>
  <c r="M2569" i="11"/>
  <c r="M2593" i="11"/>
  <c r="M2617" i="11"/>
  <c r="M2641" i="11"/>
  <c r="M2665" i="11"/>
  <c r="M2689" i="11"/>
  <c r="M2713" i="11"/>
  <c r="M2737" i="11"/>
  <c r="M2761" i="11"/>
  <c r="M2785" i="11"/>
  <c r="M2809" i="11"/>
  <c r="M2833" i="11"/>
  <c r="M2857" i="11"/>
  <c r="M2881" i="11"/>
  <c r="M2905" i="11"/>
  <c r="M541" i="11"/>
  <c r="M445" i="11"/>
  <c r="M625" i="11"/>
  <c r="M505" i="11"/>
  <c r="M433" i="11"/>
  <c r="M565" i="11"/>
  <c r="M397" i="11"/>
  <c r="M661" i="11"/>
  <c r="M493" i="11"/>
  <c r="M601" i="11"/>
  <c r="M373" i="11"/>
  <c r="M385" i="11"/>
  <c r="M517" i="11"/>
  <c r="M409" i="11"/>
  <c r="M577" i="11"/>
  <c r="M469" i="11"/>
  <c r="M2973" i="11"/>
  <c r="M2997" i="11"/>
  <c r="M3021" i="11"/>
  <c r="M3045" i="11"/>
  <c r="M3069" i="11"/>
  <c r="M3093" i="11"/>
  <c r="M3117" i="11"/>
  <c r="M3141" i="11"/>
  <c r="M3165" i="11"/>
  <c r="M3189" i="11"/>
  <c r="M3213" i="11"/>
  <c r="M3237" i="11"/>
  <c r="M3261" i="11"/>
  <c r="M3285" i="11"/>
  <c r="M3309" i="11"/>
  <c r="M3333" i="11"/>
  <c r="M3357" i="11"/>
  <c r="M3381" i="11"/>
  <c r="M678" i="11"/>
  <c r="M702" i="11"/>
  <c r="M726" i="11"/>
  <c r="M750" i="11"/>
  <c r="M774" i="11"/>
  <c r="M798" i="11"/>
  <c r="M822" i="11"/>
  <c r="M846" i="11"/>
  <c r="M870" i="11"/>
  <c r="M894" i="11"/>
  <c r="M918" i="11"/>
  <c r="M942" i="11"/>
  <c r="M966" i="11"/>
  <c r="M990" i="11"/>
  <c r="M1014" i="11"/>
  <c r="M1038" i="11"/>
  <c r="M1062" i="11"/>
  <c r="M1086" i="11"/>
  <c r="M1110" i="11"/>
  <c r="M1134" i="11"/>
  <c r="M1158" i="11"/>
  <c r="M1182" i="11"/>
  <c r="M1206" i="11"/>
  <c r="M1230" i="11"/>
  <c r="M1254" i="11"/>
  <c r="M1278" i="11"/>
  <c r="M1302" i="11"/>
  <c r="M1326" i="11"/>
  <c r="M1350" i="11"/>
  <c r="M1374" i="11"/>
  <c r="M1398" i="11"/>
  <c r="M1422" i="11"/>
  <c r="M1446" i="11"/>
  <c r="M1470" i="11"/>
  <c r="M1494" i="11"/>
  <c r="M1518" i="11"/>
  <c r="M1542" i="11"/>
  <c r="M1566" i="11"/>
  <c r="M1590" i="11"/>
  <c r="M1614" i="11"/>
  <c r="M1638" i="11"/>
  <c r="M1662" i="11"/>
  <c r="M1686" i="11"/>
  <c r="M1710" i="11"/>
  <c r="M1734" i="11"/>
  <c r="M1758" i="11"/>
  <c r="M1782" i="11"/>
  <c r="M1806" i="11"/>
  <c r="M1830" i="11"/>
  <c r="M1854" i="11"/>
  <c r="M1878" i="11"/>
  <c r="M1902" i="11"/>
  <c r="M1926" i="11"/>
  <c r="M1950" i="11"/>
  <c r="M1974" i="11"/>
  <c r="M1998" i="11"/>
  <c r="M2022" i="11"/>
  <c r="M2046" i="11"/>
  <c r="M2070" i="11"/>
  <c r="M2094" i="11"/>
  <c r="M2118" i="11"/>
  <c r="M2142" i="11"/>
  <c r="M2166" i="11"/>
  <c r="M2190" i="11"/>
  <c r="M2214" i="11"/>
  <c r="M2918" i="11"/>
  <c r="M2942" i="11"/>
  <c r="M3070" i="11"/>
  <c r="M3194" i="11"/>
  <c r="M3218" i="11"/>
  <c r="M659" i="11"/>
  <c r="M647" i="11"/>
  <c r="M635" i="11"/>
  <c r="M623" i="11"/>
  <c r="M611" i="11"/>
  <c r="M599" i="11"/>
  <c r="M587" i="11"/>
  <c r="M575" i="11"/>
  <c r="M563" i="11"/>
  <c r="M551" i="11"/>
  <c r="M539" i="11"/>
  <c r="M527" i="11"/>
  <c r="M515" i="11"/>
  <c r="M503" i="11"/>
  <c r="M491" i="11"/>
  <c r="M479" i="11"/>
  <c r="M467" i="11"/>
  <c r="M455" i="11"/>
  <c r="M443" i="11"/>
  <c r="M431" i="11"/>
  <c r="M419" i="11"/>
  <c r="M407" i="11"/>
  <c r="M395" i="11"/>
  <c r="M383" i="11"/>
  <c r="M371" i="11"/>
  <c r="M2926" i="11"/>
  <c r="M2904" i="11"/>
  <c r="M2930" i="11"/>
  <c r="M639" i="11"/>
  <c r="M603" i="11"/>
  <c r="M567" i="11"/>
  <c r="M531" i="11"/>
  <c r="M495" i="11"/>
  <c r="M459" i="11"/>
  <c r="M423" i="11"/>
  <c r="M387" i="11"/>
  <c r="M2966" i="11"/>
  <c r="M2990" i="11"/>
  <c r="M655" i="11"/>
  <c r="M643" i="11"/>
  <c r="M631" i="11"/>
  <c r="M619" i="11"/>
  <c r="M607" i="11"/>
  <c r="M595" i="11"/>
  <c r="M583" i="11"/>
  <c r="M571" i="11"/>
  <c r="M559" i="11"/>
  <c r="M547" i="11"/>
  <c r="M535" i="11"/>
  <c r="M523" i="11"/>
  <c r="M511" i="11"/>
  <c r="M499" i="11"/>
  <c r="M487" i="11"/>
  <c r="M475" i="11"/>
  <c r="M463" i="11"/>
  <c r="M451" i="11"/>
  <c r="M439" i="11"/>
  <c r="M427" i="11"/>
  <c r="M415" i="11"/>
  <c r="M403" i="11"/>
  <c r="M391" i="11"/>
  <c r="M379" i="11"/>
  <c r="M367" i="11"/>
  <c r="M3094" i="11"/>
  <c r="M3118" i="11"/>
  <c r="M3142" i="11"/>
  <c r="M3166" i="11"/>
  <c r="M3290" i="11"/>
  <c r="M3314" i="11"/>
  <c r="M3338" i="11"/>
  <c r="M3362" i="11"/>
  <c r="M3386" i="11"/>
  <c r="M653" i="11"/>
  <c r="M641" i="11"/>
  <c r="M629" i="11"/>
  <c r="M617" i="11"/>
  <c r="M605" i="11"/>
  <c r="M593" i="11"/>
  <c r="M581" i="11"/>
  <c r="M569" i="11"/>
  <c r="M557" i="11"/>
  <c r="M545" i="11"/>
  <c r="M533" i="11"/>
  <c r="M521" i="11"/>
  <c r="M509" i="11"/>
  <c r="M497" i="11"/>
  <c r="M485" i="11"/>
  <c r="M473" i="11"/>
  <c r="M461" i="11"/>
  <c r="M449" i="11"/>
  <c r="M437" i="11"/>
  <c r="M425" i="11"/>
  <c r="M413" i="11"/>
  <c r="M401" i="11"/>
  <c r="M389" i="11"/>
  <c r="M377" i="11"/>
  <c r="M365" i="11"/>
  <c r="M660" i="11"/>
  <c r="M648" i="11"/>
  <c r="M636" i="11"/>
  <c r="M624" i="11"/>
  <c r="M612" i="11"/>
  <c r="M600" i="11"/>
  <c r="M588" i="11"/>
  <c r="M576" i="11"/>
  <c r="M564" i="11"/>
  <c r="M552" i="11"/>
  <c r="M540" i="11"/>
  <c r="M528" i="11"/>
  <c r="M516" i="11"/>
  <c r="M504" i="11"/>
  <c r="M492" i="11"/>
  <c r="M480" i="11"/>
  <c r="M468" i="11"/>
  <c r="M456" i="11"/>
  <c r="M444" i="11"/>
  <c r="M432" i="11"/>
  <c r="M420" i="11"/>
  <c r="M408" i="11"/>
  <c r="M396" i="11"/>
  <c r="M384" i="11"/>
  <c r="M372" i="11"/>
  <c r="M658" i="11"/>
  <c r="M646" i="11"/>
  <c r="M634" i="11"/>
  <c r="M622" i="11"/>
  <c r="M610" i="11"/>
  <c r="M598" i="11"/>
  <c r="M586" i="11"/>
  <c r="M574" i="11"/>
  <c r="M562" i="11"/>
  <c r="M550" i="11"/>
  <c r="M538" i="11"/>
  <c r="M526" i="11"/>
  <c r="M514" i="11"/>
  <c r="M502" i="11"/>
  <c r="M490" i="11"/>
  <c r="M478" i="11"/>
  <c r="M466" i="11"/>
  <c r="M454" i="11"/>
  <c r="M442" i="11"/>
  <c r="M430" i="11"/>
  <c r="M418" i="11"/>
  <c r="M406" i="11"/>
  <c r="M394" i="11"/>
  <c r="M382" i="11"/>
  <c r="M370" i="11"/>
  <c r="M656" i="11"/>
  <c r="M644" i="11"/>
  <c r="M632" i="11"/>
  <c r="M620" i="11"/>
  <c r="M608" i="11"/>
  <c r="M596" i="11"/>
  <c r="M584" i="11"/>
  <c r="M572" i="11"/>
  <c r="M560" i="11"/>
  <c r="M548" i="11"/>
  <c r="M536" i="11"/>
  <c r="M524" i="11"/>
  <c r="M512" i="11"/>
  <c r="M500" i="11"/>
  <c r="M488" i="11"/>
  <c r="M476" i="11"/>
  <c r="M464" i="11"/>
  <c r="M452" i="11"/>
  <c r="M440" i="11"/>
  <c r="M428" i="11"/>
  <c r="M416" i="11"/>
  <c r="M404" i="11"/>
  <c r="M392" i="11"/>
  <c r="M380" i="11"/>
  <c r="M368" i="11"/>
  <c r="M654" i="11"/>
  <c r="M642" i="11"/>
  <c r="M630" i="11"/>
  <c r="M618" i="11"/>
  <c r="M606" i="11"/>
  <c r="M594" i="11"/>
  <c r="M582" i="11"/>
  <c r="M570" i="11"/>
  <c r="M558" i="11"/>
  <c r="M546" i="11"/>
  <c r="M534" i="11"/>
  <c r="M522" i="11"/>
  <c r="M510" i="11"/>
  <c r="M498" i="11"/>
  <c r="M486" i="11"/>
  <c r="M474" i="11"/>
  <c r="M462" i="11"/>
  <c r="M450" i="11"/>
  <c r="M438" i="11"/>
  <c r="M426" i="11"/>
  <c r="M414" i="11"/>
  <c r="M402" i="11"/>
  <c r="M390" i="11"/>
  <c r="M378" i="11"/>
  <c r="M366" i="11"/>
  <c r="M652" i="11"/>
  <c r="M640" i="11"/>
  <c r="M628" i="11"/>
  <c r="M616" i="11"/>
  <c r="M604" i="11"/>
  <c r="M592" i="11"/>
  <c r="M580" i="11"/>
  <c r="M568" i="11"/>
  <c r="M556" i="11"/>
  <c r="M544" i="11"/>
  <c r="M532" i="11"/>
  <c r="M520" i="11"/>
  <c r="M508" i="11"/>
  <c r="M496" i="11"/>
  <c r="M484" i="11"/>
  <c r="M472" i="11"/>
  <c r="M460" i="11"/>
  <c r="M448" i="11"/>
  <c r="M436" i="11"/>
  <c r="M424" i="11"/>
  <c r="M412" i="11"/>
  <c r="M400" i="11"/>
  <c r="M388" i="11"/>
  <c r="M376" i="11"/>
  <c r="M364" i="11"/>
  <c r="M650" i="11"/>
  <c r="M638" i="11"/>
  <c r="M626" i="11"/>
  <c r="M614" i="11"/>
  <c r="M602" i="11"/>
  <c r="M590" i="11"/>
  <c r="M578" i="11"/>
  <c r="M566" i="11"/>
  <c r="M554" i="11"/>
  <c r="M542" i="11"/>
  <c r="M530" i="11"/>
  <c r="M518" i="11"/>
  <c r="M506" i="11"/>
  <c r="M494" i="11"/>
  <c r="M482" i="11"/>
  <c r="M470" i="11"/>
  <c r="M458" i="11"/>
  <c r="M446" i="11"/>
  <c r="M434" i="11"/>
  <c r="M422" i="11"/>
  <c r="M410" i="11"/>
  <c r="M398" i="11"/>
  <c r="M386" i="11"/>
  <c r="M374" i="11"/>
  <c r="M362" i="11"/>
  <c r="M665" i="11"/>
  <c r="M689" i="11"/>
  <c r="M713" i="11"/>
  <c r="M737" i="11"/>
  <c r="M761" i="11"/>
  <c r="M785" i="11"/>
  <c r="M809" i="11"/>
  <c r="M833" i="11"/>
  <c r="M857" i="11"/>
  <c r="M881" i="11"/>
  <c r="M905" i="11"/>
  <c r="M929" i="11"/>
  <c r="M953" i="11"/>
  <c r="M977" i="11"/>
  <c r="M1001" i="11"/>
  <c r="M1025" i="11"/>
  <c r="M1049" i="11"/>
  <c r="M1073" i="11"/>
  <c r="M1097" i="11"/>
  <c r="M1121" i="11"/>
  <c r="M1145" i="11"/>
  <c r="M1169" i="11"/>
  <c r="M1193" i="11"/>
  <c r="M1217" i="11"/>
  <c r="M1241" i="11"/>
  <c r="M1265" i="11"/>
  <c r="M1289" i="11"/>
  <c r="M1313" i="11"/>
  <c r="M1337" i="11"/>
  <c r="M1361" i="11"/>
  <c r="M1385" i="11"/>
  <c r="M1409" i="11"/>
  <c r="M1433" i="11"/>
  <c r="M1457" i="11"/>
  <c r="M1481" i="11"/>
  <c r="M1505" i="11"/>
  <c r="M1529" i="11"/>
  <c r="M1553" i="11"/>
  <c r="M1577" i="11"/>
  <c r="M1601" i="11"/>
  <c r="M1625" i="11"/>
  <c r="M1649" i="11"/>
  <c r="M1673" i="11"/>
  <c r="M1697" i="11"/>
  <c r="M1721" i="11"/>
  <c r="M1745" i="11"/>
  <c r="M1769" i="11"/>
  <c r="M1793" i="11"/>
  <c r="M1817" i="11"/>
  <c r="M1841" i="11"/>
  <c r="M1865" i="11"/>
  <c r="M1889" i="11"/>
  <c r="M1913" i="11"/>
  <c r="M1937" i="11"/>
  <c r="M1961" i="11"/>
  <c r="M1985" i="11"/>
  <c r="M2009" i="11"/>
  <c r="M2033" i="11"/>
  <c r="M2057" i="11"/>
  <c r="M2081" i="11"/>
  <c r="M2105" i="11"/>
  <c r="M2129" i="11"/>
  <c r="M2153" i="11"/>
  <c r="M2177" i="11"/>
  <c r="M2201" i="11"/>
  <c r="M2225" i="11"/>
  <c r="M2249" i="11"/>
  <c r="M2273" i="11"/>
  <c r="M2297" i="11"/>
  <c r="M2321" i="11"/>
  <c r="M2345" i="11"/>
  <c r="M2369" i="11"/>
  <c r="M2393" i="11"/>
  <c r="M2417" i="11"/>
  <c r="M2441" i="11"/>
  <c r="M2465" i="11"/>
  <c r="M2489" i="11"/>
  <c r="M2513" i="11"/>
  <c r="M2537" i="11"/>
  <c r="M2561" i="11"/>
  <c r="M2585" i="11"/>
  <c r="M2609" i="11"/>
  <c r="M2633" i="11"/>
  <c r="M2657" i="11"/>
  <c r="M2681" i="11"/>
  <c r="M2705" i="11"/>
  <c r="M2729" i="11"/>
  <c r="M2753" i="11"/>
  <c r="M2777" i="11"/>
  <c r="M2801" i="11"/>
  <c r="M2825" i="11"/>
  <c r="M2849" i="11"/>
  <c r="M2873" i="11"/>
  <c r="M2897" i="11"/>
  <c r="M3214" i="11"/>
  <c r="M3238" i="11"/>
  <c r="M3262" i="11"/>
  <c r="M685" i="11"/>
  <c r="M709" i="11"/>
  <c r="M733" i="11"/>
  <c r="M757" i="11"/>
  <c r="M781" i="11"/>
  <c r="M805" i="11"/>
  <c r="M829" i="11"/>
  <c r="M853" i="11"/>
  <c r="M877" i="11"/>
  <c r="M901" i="11"/>
  <c r="M925" i="11"/>
  <c r="M949" i="11"/>
  <c r="M973" i="11"/>
  <c r="M997" i="11"/>
  <c r="M1021" i="11"/>
  <c r="M1045" i="11"/>
  <c r="M1069" i="11"/>
  <c r="M1093" i="11"/>
  <c r="M1117" i="11"/>
  <c r="M1141" i="11"/>
  <c r="M1165" i="11"/>
  <c r="M1189" i="11"/>
  <c r="M1213" i="11"/>
  <c r="M1237" i="11"/>
  <c r="M1261" i="11"/>
  <c r="M1285" i="11"/>
  <c r="M1309" i="11"/>
  <c r="M1333" i="11"/>
  <c r="M1357" i="11"/>
  <c r="M1381" i="11"/>
  <c r="M1405" i="11"/>
  <c r="M1429" i="11"/>
  <c r="M1453" i="11"/>
  <c r="M1477" i="11"/>
  <c r="M1501" i="11"/>
  <c r="M1525" i="11"/>
  <c r="M1549" i="11"/>
  <c r="M1573" i="11"/>
  <c r="M1597" i="11"/>
  <c r="M1621" i="11"/>
  <c r="M1645" i="11"/>
  <c r="M1669" i="11"/>
  <c r="M1693" i="11"/>
  <c r="M1717" i="11"/>
  <c r="M1741" i="11"/>
  <c r="M1765" i="11"/>
  <c r="M1789" i="11"/>
  <c r="M1813" i="11"/>
  <c r="M1837" i="11"/>
  <c r="M1861" i="11"/>
  <c r="M1885" i="11"/>
  <c r="M1909" i="11"/>
  <c r="M1933" i="11"/>
  <c r="M1957" i="11"/>
  <c r="M1981" i="11"/>
  <c r="M2005" i="11"/>
  <c r="M2029" i="11"/>
  <c r="M2053" i="11"/>
  <c r="M2077" i="11"/>
  <c r="M2101" i="11"/>
  <c r="M2125" i="11"/>
  <c r="M2149" i="11"/>
  <c r="M2173" i="11"/>
  <c r="M2197" i="11"/>
  <c r="M2221" i="11"/>
  <c r="M2245" i="11"/>
  <c r="M2269" i="11"/>
  <c r="M2293" i="11"/>
  <c r="M2317" i="11"/>
  <c r="M2341" i="11"/>
  <c r="M2365" i="11"/>
  <c r="M2389" i="11"/>
  <c r="M2413" i="11"/>
  <c r="M2437" i="11"/>
  <c r="M2461" i="11"/>
  <c r="M2485" i="11"/>
  <c r="M2509" i="11"/>
  <c r="M2533" i="11"/>
  <c r="M2557" i="11"/>
  <c r="M2581" i="11"/>
  <c r="M2605" i="11"/>
  <c r="M2629" i="11"/>
  <c r="M2653" i="11"/>
  <c r="M2677" i="11"/>
  <c r="M2701" i="11"/>
  <c r="M2725" i="11"/>
  <c r="M2749" i="11"/>
  <c r="M2773" i="11"/>
  <c r="M2797" i="11"/>
  <c r="M2821" i="11"/>
  <c r="M2845" i="11"/>
  <c r="M2869" i="11"/>
  <c r="M2893" i="11"/>
  <c r="M2917" i="11"/>
  <c r="M2941" i="11"/>
  <c r="M2965" i="11"/>
  <c r="M2989" i="11"/>
  <c r="M3013" i="11"/>
  <c r="M3037" i="11"/>
  <c r="M3061" i="11"/>
  <c r="M3085" i="11"/>
  <c r="M3109" i="11"/>
  <c r="M3133" i="11"/>
  <c r="M3157" i="11"/>
  <c r="M3181" i="11"/>
  <c r="M3205" i="11"/>
  <c r="M3229" i="11"/>
  <c r="M3253" i="11"/>
  <c r="M3277" i="11"/>
  <c r="M3301" i="11"/>
  <c r="M3325" i="11"/>
  <c r="M3349" i="11"/>
  <c r="M3373" i="11"/>
  <c r="M670" i="11"/>
  <c r="M694" i="11"/>
  <c r="M718" i="11"/>
  <c r="M742" i="11"/>
  <c r="M766" i="11"/>
  <c r="M790" i="11"/>
  <c r="M814" i="11"/>
  <c r="M838" i="11"/>
  <c r="M862" i="11"/>
  <c r="M886" i="11"/>
  <c r="M910" i="11"/>
  <c r="M934" i="11"/>
  <c r="M958" i="11"/>
  <c r="M982" i="11"/>
  <c r="M1006" i="11"/>
  <c r="M1030" i="11"/>
  <c r="M1054" i="11"/>
  <c r="M1078" i="11"/>
  <c r="M1102" i="11"/>
  <c r="M1126" i="11"/>
  <c r="M1150" i="11"/>
  <c r="M1174" i="11"/>
  <c r="M1198" i="11"/>
  <c r="M1222" i="11"/>
  <c r="M1246" i="11"/>
  <c r="M1270" i="11"/>
  <c r="M1294" i="11"/>
  <c r="M1318" i="11"/>
  <c r="M1342" i="11"/>
  <c r="M1366" i="11"/>
  <c r="M1390" i="11"/>
  <c r="M1414" i="11"/>
  <c r="M1438" i="11"/>
  <c r="M1462" i="11"/>
  <c r="M1486" i="11"/>
  <c r="M1510" i="11"/>
  <c r="M1534" i="11"/>
  <c r="M1558" i="11"/>
  <c r="M1582" i="11"/>
  <c r="M1606" i="11"/>
  <c r="M1630" i="11"/>
  <c r="M1654" i="11"/>
  <c r="M1678" i="11"/>
  <c r="M1702" i="11"/>
  <c r="M1726" i="11"/>
  <c r="M1750" i="11"/>
  <c r="M1774" i="11"/>
  <c r="M1798" i="11"/>
  <c r="M1822" i="11"/>
  <c r="M1846" i="11"/>
  <c r="M1870" i="11"/>
  <c r="M1894" i="11"/>
  <c r="M1918" i="11"/>
  <c r="M1942" i="11"/>
  <c r="M1966" i="11"/>
  <c r="M1990" i="11"/>
  <c r="M2014" i="11"/>
  <c r="M2038" i="11"/>
  <c r="M2062" i="11"/>
  <c r="M2086" i="11"/>
  <c r="M2110" i="11"/>
  <c r="M2134" i="11"/>
  <c r="M2158" i="11"/>
  <c r="M2182" i="11"/>
  <c r="M2206" i="11"/>
  <c r="M2232" i="11"/>
  <c r="M2256" i="11"/>
  <c r="M2280" i="11"/>
  <c r="M2328" i="11"/>
  <c r="M2352" i="11"/>
  <c r="M2376" i="11"/>
  <c r="M2400" i="11"/>
  <c r="M2424" i="11"/>
  <c r="M2448" i="11"/>
  <c r="M2472" i="11"/>
  <c r="M2496" i="11"/>
  <c r="M2520" i="11"/>
  <c r="M2544" i="11"/>
  <c r="M2568" i="11"/>
  <c r="M2592" i="11"/>
  <c r="M2616" i="11"/>
  <c r="M2640" i="11"/>
  <c r="M2664" i="11"/>
  <c r="M2712" i="11"/>
  <c r="M2736" i="11"/>
  <c r="M2760" i="11"/>
  <c r="M2784" i="11"/>
  <c r="M2808" i="11"/>
  <c r="M2832" i="11"/>
  <c r="M2856" i="11"/>
  <c r="M2882" i="11"/>
  <c r="M2921" i="11"/>
  <c r="M2945" i="11"/>
  <c r="M2969" i="11"/>
  <c r="M2993" i="11"/>
  <c r="M3017" i="11"/>
  <c r="M3041" i="11"/>
  <c r="M3065" i="11"/>
  <c r="M3089" i="11"/>
  <c r="M3113" i="11"/>
  <c r="M3137" i="11"/>
  <c r="M3161" i="11"/>
  <c r="M3185" i="11"/>
  <c r="M3209" i="11"/>
  <c r="M3233" i="11"/>
  <c r="M3257" i="11"/>
  <c r="M3281" i="11"/>
  <c r="M3305" i="11"/>
  <c r="M3329" i="11"/>
  <c r="M3353" i="11"/>
  <c r="M3377" i="11"/>
  <c r="M674" i="11"/>
  <c r="M698" i="11"/>
  <c r="M722" i="11"/>
  <c r="M746" i="11"/>
  <c r="M770" i="11"/>
  <c r="M794" i="11"/>
  <c r="M818" i="11"/>
  <c r="M842" i="11"/>
  <c r="M866" i="11"/>
  <c r="M890" i="11"/>
  <c r="M914" i="11"/>
  <c r="M938" i="11"/>
  <c r="M962" i="11"/>
  <c r="M986" i="11"/>
  <c r="M1010" i="11"/>
  <c r="M1034" i="11"/>
  <c r="M1058" i="11"/>
  <c r="M1082" i="11"/>
  <c r="M1106" i="11"/>
  <c r="M1130" i="11"/>
  <c r="M1154" i="11"/>
  <c r="M1178" i="11"/>
  <c r="M1202" i="11"/>
  <c r="M1226" i="11"/>
  <c r="M1250" i="11"/>
  <c r="M1274" i="11"/>
  <c r="M1298" i="11"/>
  <c r="M1322" i="11"/>
  <c r="M1346" i="11"/>
  <c r="M1370" i="11"/>
  <c r="M1394" i="11"/>
  <c r="M1418" i="11"/>
  <c r="M1442" i="11"/>
  <c r="M1466" i="11"/>
  <c r="M1490" i="11"/>
  <c r="M1514" i="11"/>
  <c r="M1538" i="11"/>
  <c r="M1562" i="11"/>
  <c r="M1586" i="11"/>
  <c r="M1610" i="11"/>
  <c r="M1634" i="11"/>
  <c r="M1658" i="11"/>
  <c r="M1682" i="11"/>
  <c r="M1706" i="11"/>
  <c r="M1730" i="11"/>
  <c r="M1754" i="11"/>
  <c r="M1778" i="11"/>
  <c r="M1802" i="11"/>
  <c r="M1826" i="11"/>
  <c r="M1850" i="11"/>
  <c r="M1874" i="11"/>
  <c r="M1898" i="11"/>
  <c r="M1922" i="11"/>
  <c r="M1946" i="11"/>
  <c r="M1970" i="11"/>
  <c r="M1994" i="11"/>
  <c r="M2018" i="11"/>
  <c r="M2042" i="11"/>
  <c r="M2066" i="11"/>
  <c r="M2090" i="11"/>
  <c r="M2114" i="11"/>
  <c r="M2138" i="11"/>
  <c r="M2162" i="11"/>
  <c r="M2186" i="11"/>
  <c r="M2210" i="11"/>
  <c r="M3014" i="11"/>
  <c r="M3038" i="11"/>
  <c r="M3062" i="11"/>
  <c r="M3286" i="11"/>
  <c r="M3310" i="11"/>
  <c r="M3334" i="11"/>
  <c r="M3358" i="11"/>
  <c r="M3382" i="11"/>
  <c r="M2874" i="11"/>
  <c r="M669" i="11"/>
  <c r="M693" i="11"/>
  <c r="M717" i="11"/>
  <c r="M2954" i="11"/>
  <c r="M2978" i="11"/>
  <c r="M3002" i="11"/>
  <c r="M2898" i="11"/>
  <c r="M663" i="11"/>
  <c r="M687" i="11"/>
  <c r="M711" i="11"/>
  <c r="M735" i="11"/>
  <c r="M759" i="11"/>
  <c r="M783" i="11"/>
  <c r="M807" i="11"/>
  <c r="M831" i="11"/>
  <c r="M855" i="11"/>
  <c r="M879" i="11"/>
  <c r="M903" i="11"/>
  <c r="M927" i="11"/>
  <c r="M951" i="11"/>
  <c r="M975" i="11"/>
  <c r="M999" i="11"/>
  <c r="M1023" i="11"/>
  <c r="M1047" i="11"/>
  <c r="M1071" i="11"/>
  <c r="M1095" i="11"/>
  <c r="M1119" i="11"/>
  <c r="M1143" i="11"/>
  <c r="M1167" i="11"/>
  <c r="M1191" i="11"/>
  <c r="M1215" i="11"/>
  <c r="M1239" i="11"/>
  <c r="M1263" i="11"/>
  <c r="M1287" i="11"/>
  <c r="M1311" i="11"/>
  <c r="M1335" i="11"/>
  <c r="M1359" i="11"/>
  <c r="M1383" i="11"/>
  <c r="M1407" i="11"/>
  <c r="M1431" i="11"/>
  <c r="M1455" i="11"/>
  <c r="M1479" i="11"/>
  <c r="M1503" i="11"/>
  <c r="M1527" i="11"/>
  <c r="M1551" i="11"/>
  <c r="M1575" i="11"/>
  <c r="M1599" i="11"/>
  <c r="M1623" i="11"/>
  <c r="M1647" i="11"/>
  <c r="M1671" i="11"/>
  <c r="M1695" i="11"/>
  <c r="M1719" i="11"/>
  <c r="M1743" i="11"/>
  <c r="M1767" i="11"/>
  <c r="M1791" i="11"/>
  <c r="M1815" i="11"/>
  <c r="M1839" i="11"/>
  <c r="M1863" i="11"/>
  <c r="M1887" i="11"/>
  <c r="M1911" i="11"/>
  <c r="M1935" i="11"/>
  <c r="M1959" i="11"/>
  <c r="M1983" i="11"/>
  <c r="M2007" i="11"/>
  <c r="M2031" i="11"/>
  <c r="M2055" i="11"/>
  <c r="M2103" i="11"/>
  <c r="M2127" i="11"/>
  <c r="M2151" i="11"/>
  <c r="M2175" i="11"/>
  <c r="M2199" i="11"/>
  <c r="M2223" i="11"/>
  <c r="M2247" i="11"/>
  <c r="M2271" i="11"/>
  <c r="M2295" i="11"/>
  <c r="M2319" i="11"/>
  <c r="M2343" i="11"/>
  <c r="M2367" i="11"/>
  <c r="M2391" i="11"/>
  <c r="M2415" i="11"/>
  <c r="M2439" i="11"/>
  <c r="M2463" i="11"/>
  <c r="M2487" i="11"/>
  <c r="M2511" i="11"/>
  <c r="M2535" i="11"/>
  <c r="M2559" i="11"/>
  <c r="M2583" i="11"/>
  <c r="M2607" i="11"/>
  <c r="M2631" i="11"/>
  <c r="M2655" i="11"/>
  <c r="M2679" i="11"/>
  <c r="M2703" i="11"/>
  <c r="M2727" i="11"/>
  <c r="M2751" i="11"/>
  <c r="M2775" i="11"/>
  <c r="M2799" i="11"/>
  <c r="M2823" i="11"/>
  <c r="M2847" i="11"/>
  <c r="M2919" i="11"/>
  <c r="M2943" i="11"/>
  <c r="M2967" i="11"/>
  <c r="M2991" i="11"/>
  <c r="M3015" i="11"/>
  <c r="M3039" i="11"/>
  <c r="M3063" i="11"/>
  <c r="M3087" i="11"/>
  <c r="M3111" i="11"/>
  <c r="M3135" i="11"/>
  <c r="M3159" i="11"/>
  <c r="M3183" i="11"/>
  <c r="M3207" i="11"/>
  <c r="M3231" i="11"/>
  <c r="M3255" i="11"/>
  <c r="M3327" i="11"/>
  <c r="M3351" i="11"/>
  <c r="M3375" i="11"/>
  <c r="M672" i="11"/>
  <c r="M720" i="11"/>
  <c r="M744" i="11"/>
  <c r="M768" i="11"/>
  <c r="M792" i="11"/>
  <c r="M816" i="11"/>
  <c r="M840" i="11"/>
  <c r="M864" i="11"/>
  <c r="M888" i="11"/>
  <c r="M912" i="11"/>
  <c r="M936" i="11"/>
  <c r="M960" i="11"/>
  <c r="M984" i="11"/>
  <c r="M1008" i="11"/>
  <c r="M1032" i="11"/>
  <c r="M1056" i="11"/>
  <c r="M1080" i="11"/>
  <c r="M1104" i="11"/>
  <c r="M1128" i="11"/>
  <c r="M1152" i="11"/>
  <c r="M1176" i="11"/>
  <c r="M1200" i="11"/>
  <c r="M1224" i="11"/>
  <c r="M1248" i="11"/>
  <c r="M1272" i="11"/>
  <c r="M1296" i="11"/>
  <c r="M1320" i="11"/>
  <c r="M1344" i="11"/>
  <c r="M1368" i="11"/>
  <c r="M1392" i="11"/>
  <c r="M1416" i="11"/>
  <c r="M1440" i="11"/>
  <c r="M1464" i="11"/>
  <c r="M1488" i="11"/>
  <c r="M1512" i="11"/>
  <c r="M1536" i="11"/>
  <c r="M1560" i="11"/>
  <c r="M1584" i="11"/>
  <c r="M1608" i="11"/>
  <c r="M1632" i="11"/>
  <c r="M1656" i="11"/>
  <c r="M1680" i="11"/>
  <c r="M1704" i="11"/>
  <c r="M1728" i="11"/>
  <c r="M1752" i="11"/>
  <c r="M1776" i="11"/>
  <c r="M1800" i="11"/>
  <c r="M1824" i="11"/>
  <c r="M1848" i="11"/>
  <c r="M1872" i="11"/>
  <c r="M1896" i="11"/>
  <c r="M1920" i="11"/>
  <c r="M1944" i="11"/>
  <c r="M1968" i="11"/>
  <c r="M1992" i="11"/>
  <c r="M2016" i="11"/>
  <c r="M2040" i="11"/>
  <c r="M2064" i="11"/>
  <c r="M2088" i="11"/>
  <c r="M2112" i="11"/>
  <c r="M2136" i="11"/>
  <c r="M2160" i="11"/>
  <c r="M2184" i="11"/>
  <c r="M2208" i="11"/>
  <c r="M2234" i="11"/>
  <c r="M2258" i="11"/>
  <c r="M2282" i="11"/>
  <c r="M2306" i="11"/>
  <c r="M2330" i="11"/>
  <c r="M2354" i="11"/>
  <c r="M2378" i="11"/>
  <c r="M2402" i="11"/>
  <c r="M2426" i="11"/>
  <c r="M2450" i="11"/>
  <c r="M2474" i="11"/>
  <c r="M2498" i="11"/>
  <c r="M2522" i="11"/>
  <c r="M2546" i="11"/>
  <c r="M2570" i="11"/>
  <c r="M2594" i="11"/>
  <c r="M2618" i="11"/>
  <c r="M2642" i="11"/>
  <c r="M2666" i="11"/>
  <c r="M2690" i="11"/>
  <c r="M2714" i="11"/>
  <c r="M2738" i="11"/>
  <c r="M2762" i="11"/>
  <c r="M2786" i="11"/>
  <c r="M2810" i="11"/>
  <c r="M2834" i="11"/>
  <c r="L3284" i="11"/>
  <c r="M3284" i="11" s="1"/>
  <c r="J3284" i="11"/>
  <c r="M2929" i="11"/>
  <c r="M2953" i="11"/>
  <c r="M2977" i="11"/>
  <c r="M3001" i="11"/>
  <c r="M3025" i="11"/>
  <c r="M3049" i="11"/>
  <c r="M3073" i="11"/>
  <c r="M3097" i="11"/>
  <c r="M3121" i="11"/>
  <c r="M3145" i="11"/>
  <c r="M3169" i="11"/>
  <c r="M3193" i="11"/>
  <c r="M3217" i="11"/>
  <c r="M3241" i="11"/>
  <c r="M3265" i="11"/>
  <c r="M3289" i="11"/>
  <c r="M3313" i="11"/>
  <c r="M3337" i="11"/>
  <c r="M3361" i="11"/>
  <c r="M3385" i="11"/>
  <c r="M682" i="11"/>
  <c r="M706" i="11"/>
  <c r="M730" i="11"/>
  <c r="M754" i="11"/>
  <c r="M778" i="11"/>
  <c r="M802" i="11"/>
  <c r="M826" i="11"/>
  <c r="M850" i="11"/>
  <c r="M874" i="11"/>
  <c r="M898" i="11"/>
  <c r="M922" i="11"/>
  <c r="M946" i="11"/>
  <c r="M970" i="11"/>
  <c r="M994" i="11"/>
  <c r="M1018" i="11"/>
  <c r="M1042" i="11"/>
  <c r="M1066" i="11"/>
  <c r="M1090" i="11"/>
  <c r="M1114" i="11"/>
  <c r="M1138" i="11"/>
  <c r="M1162" i="11"/>
  <c r="M1186" i="11"/>
  <c r="M1210" i="11"/>
  <c r="M1234" i="11"/>
  <c r="M1258" i="11"/>
  <c r="M1282" i="11"/>
  <c r="M1306" i="11"/>
  <c r="M1330" i="11"/>
  <c r="M1354" i="11"/>
  <c r="M1378" i="11"/>
  <c r="M1402" i="11"/>
  <c r="M1426" i="11"/>
  <c r="M1450" i="11"/>
  <c r="M1474" i="11"/>
  <c r="M1498" i="11"/>
  <c r="M1522" i="11"/>
  <c r="M1546" i="11"/>
  <c r="M1570" i="11"/>
  <c r="M1594" i="11"/>
  <c r="M1618" i="11"/>
  <c r="M1642" i="11"/>
  <c r="M1666" i="11"/>
  <c r="M1690" i="11"/>
  <c r="M1714" i="11"/>
  <c r="M1738" i="11"/>
  <c r="M1762" i="11"/>
  <c r="M1786" i="11"/>
  <c r="M1810" i="11"/>
  <c r="M1834" i="11"/>
  <c r="M1858" i="11"/>
  <c r="M1882" i="11"/>
  <c r="M1906" i="11"/>
  <c r="M1930" i="11"/>
  <c r="M1954" i="11"/>
  <c r="M1978" i="11"/>
  <c r="M2002" i="11"/>
  <c r="M2026" i="11"/>
  <c r="M2050" i="11"/>
  <c r="M2074" i="11"/>
  <c r="M2098" i="11"/>
  <c r="M2122" i="11"/>
  <c r="M2146" i="11"/>
  <c r="M2170" i="11"/>
  <c r="M2194" i="11"/>
  <c r="M2218" i="11"/>
  <c r="M2870" i="11"/>
  <c r="M2894" i="11"/>
  <c r="M677" i="11"/>
  <c r="M701" i="11"/>
  <c r="M725" i="11"/>
  <c r="M749" i="11"/>
  <c r="M773" i="11"/>
  <c r="M797" i="11"/>
  <c r="M821" i="11"/>
  <c r="M845" i="11"/>
  <c r="M869" i="11"/>
  <c r="M893" i="11"/>
  <c r="M917" i="11"/>
  <c r="M941" i="11"/>
  <c r="M965" i="11"/>
  <c r="M989" i="11"/>
  <c r="M1013" i="11"/>
  <c r="M1037" i="11"/>
  <c r="M1061" i="11"/>
  <c r="M1085" i="11"/>
  <c r="M1109" i="11"/>
  <c r="M1133" i="11"/>
  <c r="M1157" i="11"/>
  <c r="M1181" i="11"/>
  <c r="M1205" i="11"/>
  <c r="M1229" i="11"/>
  <c r="M1253" i="11"/>
  <c r="M1277" i="11"/>
  <c r="M1301" i="11"/>
  <c r="M1325" i="11"/>
  <c r="M1349" i="11"/>
  <c r="M1373" i="11"/>
  <c r="M1397" i="11"/>
  <c r="M1421" i="11"/>
  <c r="M1445" i="11"/>
  <c r="M1469" i="11"/>
  <c r="M1493" i="11"/>
  <c r="M1517" i="11"/>
  <c r="M1541" i="11"/>
  <c r="M1565" i="11"/>
  <c r="M1589" i="11"/>
  <c r="M1613" i="11"/>
  <c r="M1637" i="11"/>
  <c r="M1661" i="11"/>
  <c r="M1685" i="11"/>
  <c r="M1709" i="11"/>
  <c r="M1733" i="11"/>
  <c r="M1757" i="11"/>
  <c r="M1781" i="11"/>
  <c r="M1805" i="11"/>
  <c r="M1829" i="11"/>
  <c r="M1853" i="11"/>
  <c r="M1877" i="11"/>
  <c r="M1901" i="11"/>
  <c r="M1925" i="11"/>
  <c r="M1949" i="11"/>
  <c r="M1973" i="11"/>
  <c r="M1997" i="11"/>
  <c r="M2021" i="11"/>
  <c r="M2045" i="11"/>
  <c r="M2069" i="11"/>
  <c r="M2093" i="11"/>
  <c r="M2117" i="11"/>
  <c r="M2141" i="11"/>
  <c r="M2165" i="11"/>
  <c r="M2189" i="11"/>
  <c r="M2213" i="11"/>
  <c r="M2237" i="11"/>
  <c r="M2261" i="11"/>
  <c r="M2285" i="11"/>
  <c r="M2309" i="11"/>
  <c r="M2333" i="11"/>
  <c r="M2357" i="11"/>
  <c r="M2381" i="11"/>
  <c r="M2405" i="11"/>
  <c r="M2429" i="11"/>
  <c r="M2453" i="11"/>
  <c r="M2477" i="11"/>
  <c r="M2501" i="11"/>
  <c r="M2525" i="11"/>
  <c r="M2549" i="11"/>
  <c r="M2573" i="11"/>
  <c r="M2597" i="11"/>
  <c r="M2621" i="11"/>
  <c r="M2645" i="11"/>
  <c r="M2669" i="11"/>
  <c r="M2693" i="11"/>
  <c r="M2717" i="11"/>
  <c r="M2741" i="11"/>
  <c r="M2765" i="11"/>
  <c r="M2789" i="11"/>
  <c r="M2813" i="11"/>
  <c r="M2837" i="11"/>
  <c r="M2861" i="11"/>
  <c r="M2885" i="11"/>
  <c r="M2909" i="11"/>
  <c r="L2220" i="11"/>
  <c r="M2220" i="11" s="1"/>
  <c r="M3206" i="11"/>
  <c r="M3230" i="11"/>
  <c r="M3254" i="11"/>
  <c r="M3278" i="11"/>
  <c r="M3326" i="11"/>
  <c r="M3350" i="11"/>
  <c r="M3374" i="11"/>
  <c r="M2933" i="11"/>
  <c r="M2957" i="11"/>
  <c r="M2981" i="11"/>
  <c r="M3005" i="11"/>
  <c r="M3029" i="11"/>
  <c r="M3053" i="11"/>
  <c r="M3077" i="11"/>
  <c r="M3101" i="11"/>
  <c r="M3125" i="11"/>
  <c r="M3149" i="11"/>
  <c r="M3173" i="11"/>
  <c r="M3197" i="11"/>
  <c r="M3221" i="11"/>
  <c r="M3245" i="11"/>
  <c r="M3269" i="11"/>
  <c r="M3293" i="11"/>
  <c r="M3317" i="11"/>
  <c r="M3341" i="11"/>
  <c r="M3365" i="11"/>
  <c r="M662" i="11"/>
  <c r="M686" i="11"/>
  <c r="M710" i="11"/>
  <c r="M734" i="11"/>
  <c r="M758" i="11"/>
  <c r="M782" i="11"/>
  <c r="M806" i="11"/>
  <c r="M830" i="11"/>
  <c r="M854" i="11"/>
  <c r="M878" i="11"/>
  <c r="M902" i="11"/>
  <c r="M926" i="11"/>
  <c r="M950" i="11"/>
  <c r="M974" i="11"/>
  <c r="M998" i="11"/>
  <c r="M1022" i="11"/>
  <c r="M1046" i="11"/>
  <c r="M1070" i="11"/>
  <c r="M1094" i="11"/>
  <c r="M1118" i="11"/>
  <c r="M1142" i="11"/>
  <c r="M1166" i="11"/>
  <c r="M1190" i="11"/>
  <c r="M1214" i="11"/>
  <c r="M1238" i="11"/>
  <c r="M1262" i="11"/>
  <c r="M1286" i="11"/>
  <c r="M1310" i="11"/>
  <c r="M1334" i="11"/>
  <c r="M1358" i="11"/>
  <c r="M1382" i="11"/>
  <c r="M1406" i="11"/>
  <c r="M1430" i="11"/>
  <c r="M1454" i="11"/>
  <c r="M1478" i="11"/>
  <c r="M1502" i="11"/>
  <c r="M1526" i="11"/>
  <c r="M1550" i="11"/>
  <c r="M1574" i="11"/>
  <c r="M1598" i="11"/>
  <c r="M1622" i="11"/>
  <c r="M1646" i="11"/>
  <c r="M1670" i="11"/>
  <c r="M1694" i="11"/>
  <c r="M1718" i="11"/>
  <c r="M1742" i="11"/>
  <c r="M1766" i="11"/>
  <c r="M1790" i="11"/>
  <c r="M1814" i="11"/>
  <c r="M1838" i="11"/>
  <c r="M1862" i="11"/>
  <c r="M1886" i="11"/>
  <c r="M1910" i="11"/>
  <c r="M1934" i="11"/>
  <c r="M1958" i="11"/>
  <c r="M1982" i="11"/>
  <c r="M2006" i="11"/>
  <c r="M2030" i="11"/>
  <c r="M2054" i="11"/>
  <c r="M2078" i="11"/>
  <c r="M2102" i="11"/>
  <c r="M2126" i="11"/>
  <c r="M2150" i="11"/>
  <c r="M2174" i="11"/>
  <c r="M2198" i="11"/>
  <c r="M3022" i="11"/>
  <c r="M3046" i="11"/>
  <c r="M3242" i="11"/>
  <c r="M3266" i="11"/>
  <c r="L2914" i="11"/>
  <c r="M2914" i="11" s="1"/>
  <c r="M2950" i="11"/>
  <c r="M2974" i="11"/>
  <c r="M2998" i="11"/>
  <c r="M3074" i="11"/>
  <c r="M3098" i="11"/>
  <c r="M3122" i="11"/>
  <c r="M3146" i="11"/>
  <c r="M3170" i="11"/>
  <c r="M3210" i="11"/>
  <c r="M3234" i="11"/>
  <c r="M3258" i="11"/>
  <c r="M3282" i="11"/>
  <c r="M3306" i="11"/>
  <c r="M3330" i="11"/>
  <c r="M3354" i="11"/>
  <c r="M3378" i="11"/>
  <c r="K3190" i="11"/>
  <c r="M3190" i="11" s="1"/>
  <c r="G3190" i="11"/>
  <c r="M2222" i="11"/>
  <c r="M2246" i="11"/>
  <c r="M2270" i="11"/>
  <c r="M2294" i="11"/>
  <c r="M2318" i="11"/>
  <c r="M2342" i="11"/>
  <c r="M2366" i="11"/>
  <c r="M2390" i="11"/>
  <c r="M2414" i="11"/>
  <c r="M2438" i="11"/>
  <c r="M2462" i="11"/>
  <c r="M2486" i="11"/>
  <c r="M2510" i="11"/>
  <c r="M2534" i="11"/>
  <c r="M2558" i="11"/>
  <c r="M2582" i="11"/>
  <c r="M2606" i="11"/>
  <c r="M2630" i="11"/>
  <c r="M2654" i="11"/>
  <c r="M2678" i="11"/>
  <c r="M2702" i="11"/>
  <c r="M2726" i="11"/>
  <c r="M2750" i="11"/>
  <c r="M2774" i="11"/>
  <c r="M2798" i="11"/>
  <c r="M2822" i="11"/>
  <c r="M2846" i="11"/>
  <c r="M3018" i="11"/>
  <c r="M3042" i="11"/>
  <c r="M3066" i="11"/>
  <c r="M3090" i="11"/>
  <c r="M3114" i="11"/>
  <c r="M3138" i="11"/>
  <c r="M3162" i="11"/>
  <c r="M3186" i="11"/>
  <c r="M2922" i="11"/>
  <c r="M2946" i="11"/>
  <c r="M2970" i="11"/>
  <c r="M2994" i="11"/>
  <c r="L3006" i="11"/>
  <c r="M3006" i="11" s="1"/>
  <c r="J2914" i="11"/>
  <c r="G3064" i="11"/>
  <c r="M681" i="11"/>
  <c r="M705" i="11"/>
  <c r="M729" i="11"/>
  <c r="M753" i="11"/>
  <c r="M777" i="11"/>
  <c r="M801" i="11"/>
  <c r="M825" i="11"/>
  <c r="M849" i="11"/>
  <c r="M873" i="11"/>
  <c r="M897" i="11"/>
  <c r="M921" i="11"/>
  <c r="M945" i="11"/>
  <c r="M969" i="11"/>
  <c r="M993" i="11"/>
  <c r="M1017" i="11"/>
  <c r="M1041" i="11"/>
  <c r="M1065" i="11"/>
  <c r="M1089" i="11"/>
  <c r="M1113" i="11"/>
  <c r="M1137" i="11"/>
  <c r="M1161" i="11"/>
  <c r="M1185" i="11"/>
  <c r="M1209" i="11"/>
  <c r="M1233" i="11"/>
  <c r="M1257" i="11"/>
  <c r="M1281" i="11"/>
  <c r="M1305" i="11"/>
  <c r="M1329" i="11"/>
  <c r="M1353" i="11"/>
  <c r="M1377" i="11"/>
  <c r="M1401" i="11"/>
  <c r="M1425" i="11"/>
  <c r="M1449" i="11"/>
  <c r="M1497" i="11"/>
  <c r="M1521" i="11"/>
  <c r="M1545" i="11"/>
  <c r="M1569" i="11"/>
  <c r="M1593" i="11"/>
  <c r="M1617" i="11"/>
  <c r="M1641" i="11"/>
  <c r="M1665" i="11"/>
  <c r="M1689" i="11"/>
  <c r="M1713" i="11"/>
  <c r="M1737" i="11"/>
  <c r="M1761" i="11"/>
  <c r="M1785" i="11"/>
  <c r="M1833" i="11"/>
  <c r="M1857" i="11"/>
  <c r="M1881" i="11"/>
  <c r="M1905" i="11"/>
  <c r="M1929" i="11"/>
  <c r="M1953" i="11"/>
  <c r="M1977" i="11"/>
  <c r="M2001" i="11"/>
  <c r="M2025" i="11"/>
  <c r="M2049" i="11"/>
  <c r="M2073" i="11"/>
  <c r="M2097" i="11"/>
  <c r="M2121" i="11"/>
  <c r="M2145" i="11"/>
  <c r="M2169" i="11"/>
  <c r="M2193" i="11"/>
  <c r="M2217" i="11"/>
  <c r="M2265" i="11"/>
  <c r="M2289" i="11"/>
  <c r="M2313" i="11"/>
  <c r="M2337" i="11"/>
  <c r="M2361" i="11"/>
  <c r="M2385" i="11"/>
  <c r="M2409" i="11"/>
  <c r="M2433" i="11"/>
  <c r="M2457" i="11"/>
  <c r="M2481" i="11"/>
  <c r="M2505" i="11"/>
  <c r="M2529" i="11"/>
  <c r="M2553" i="11"/>
  <c r="M2577" i="11"/>
  <c r="M2601" i="11"/>
  <c r="M2625" i="11"/>
  <c r="M2649" i="11"/>
  <c r="M2673" i="11"/>
  <c r="M2697" i="11"/>
  <c r="M2721" i="11"/>
  <c r="M2745" i="11"/>
  <c r="M2769" i="11"/>
  <c r="M2793" i="11"/>
  <c r="M2817" i="11"/>
  <c r="M2841" i="11"/>
  <c r="M2865" i="11"/>
  <c r="M2889" i="11"/>
  <c r="M2913" i="11"/>
  <c r="M2937" i="11"/>
  <c r="M2961" i="11"/>
  <c r="M2985" i="11"/>
  <c r="M3009" i="11"/>
  <c r="M3033" i="11"/>
  <c r="M3057" i="11"/>
  <c r="M3081" i="11"/>
  <c r="M3105" i="11"/>
  <c r="M3129" i="11"/>
  <c r="M3153" i="11"/>
  <c r="M3177" i="11"/>
  <c r="M3201" i="11"/>
  <c r="M3225" i="11"/>
  <c r="M3249" i="11"/>
  <c r="M3273" i="11"/>
  <c r="M3297" i="11"/>
  <c r="M3321" i="11"/>
  <c r="M3345" i="11"/>
  <c r="M3369" i="11"/>
  <c r="M666" i="11"/>
  <c r="M690" i="11"/>
  <c r="M714" i="11"/>
  <c r="M738" i="11"/>
  <c r="M762" i="11"/>
  <c r="M786" i="11"/>
  <c r="M810" i="11"/>
  <c r="M834" i="11"/>
  <c r="M858" i="11"/>
  <c r="M882" i="11"/>
  <c r="M906" i="11"/>
  <c r="M930" i="11"/>
  <c r="M954" i="11"/>
  <c r="M978" i="11"/>
  <c r="M1002" i="11"/>
  <c r="M1026" i="11"/>
  <c r="M1050" i="11"/>
  <c r="M1074" i="11"/>
  <c r="M1098" i="11"/>
  <c r="M1122" i="11"/>
  <c r="M1146" i="11"/>
  <c r="M1170" i="11"/>
  <c r="M1194" i="11"/>
  <c r="M1218" i="11"/>
  <c r="M1242" i="11"/>
  <c r="M1266" i="11"/>
  <c r="M1290" i="11"/>
  <c r="M1314" i="11"/>
  <c r="M1338" i="11"/>
  <c r="M1362" i="11"/>
  <c r="M1386" i="11"/>
  <c r="M1410" i="11"/>
  <c r="M1434" i="11"/>
  <c r="M1458" i="11"/>
  <c r="M1482" i="11"/>
  <c r="M1506" i="11"/>
  <c r="M1530" i="11"/>
  <c r="M1554" i="11"/>
  <c r="M1578" i="11"/>
  <c r="M1602" i="11"/>
  <c r="M1626" i="11"/>
  <c r="M1650" i="11"/>
  <c r="M1674" i="11"/>
  <c r="M1698" i="11"/>
  <c r="M1722" i="11"/>
  <c r="M1746" i="11"/>
  <c r="M1770" i="11"/>
  <c r="M1794" i="11"/>
  <c r="M1818" i="11"/>
  <c r="M1842" i="11"/>
  <c r="M1866" i="11"/>
  <c r="M1890" i="11"/>
  <c r="M1914" i="11"/>
  <c r="M1938" i="11"/>
  <c r="M1962" i="11"/>
  <c r="M1986" i="11"/>
  <c r="M2010" i="11"/>
  <c r="M2034" i="11"/>
  <c r="M2058" i="11"/>
  <c r="M2082" i="11"/>
  <c r="M2106" i="11"/>
  <c r="M2130" i="11"/>
  <c r="M2154" i="11"/>
  <c r="M2178" i="11"/>
  <c r="M2202" i="11"/>
  <c r="M2878" i="11"/>
  <c r="M2902" i="11"/>
  <c r="M1809" i="11"/>
  <c r="M2928" i="11"/>
  <c r="M2952" i="11"/>
  <c r="M2976" i="11"/>
  <c r="M3000" i="11"/>
  <c r="M2241" i="11"/>
  <c r="M1473" i="11"/>
  <c r="M2858" i="11"/>
  <c r="M2242" i="11"/>
  <c r="M2266" i="11"/>
  <c r="M2290" i="11"/>
  <c r="M2314" i="11"/>
  <c r="M2338" i="11"/>
  <c r="M2362" i="11"/>
  <c r="M2386" i="11"/>
  <c r="M2410" i="11"/>
  <c r="M2434" i="11"/>
  <c r="M2458" i="11"/>
  <c r="M2482" i="11"/>
  <c r="M2506" i="11"/>
  <c r="M2530" i="11"/>
  <c r="M2554" i="11"/>
  <c r="M2578" i="11"/>
  <c r="M2602" i="11"/>
  <c r="M2626" i="11"/>
  <c r="M2650" i="11"/>
  <c r="M2674" i="11"/>
  <c r="M2698" i="11"/>
  <c r="M2722" i="11"/>
  <c r="M2746" i="11"/>
  <c r="M2770" i="11"/>
  <c r="M2794" i="11"/>
  <c r="M2818" i="11"/>
  <c r="M2842" i="11"/>
  <c r="M2866" i="11"/>
  <c r="M2890" i="11"/>
  <c r="M2938" i="11"/>
  <c r="M2962" i="11"/>
  <c r="M2986" i="11"/>
  <c r="M3034" i="11"/>
  <c r="M3058" i="11"/>
  <c r="M3106" i="11"/>
  <c r="M3130" i="11"/>
  <c r="M3154" i="11"/>
  <c r="M3178" i="11"/>
  <c r="M3202" i="11"/>
  <c r="M3226" i="11"/>
  <c r="M3250" i="11"/>
  <c r="M3274" i="11"/>
  <c r="M3298" i="11"/>
  <c r="M3322" i="11"/>
  <c r="M3346" i="11"/>
  <c r="M3370" i="11"/>
  <c r="M2238" i="11"/>
  <c r="M2262" i="11"/>
  <c r="M2286" i="11"/>
  <c r="M2310" i="11"/>
  <c r="M2334" i="11"/>
  <c r="M2358" i="11"/>
  <c r="M2382" i="11"/>
  <c r="M2406" i="11"/>
  <c r="M2430" i="11"/>
  <c r="M2454" i="11"/>
  <c r="M2478" i="11"/>
  <c r="M2502" i="11"/>
  <c r="M2526" i="11"/>
  <c r="M2550" i="11"/>
  <c r="M2574" i="11"/>
  <c r="M2598" i="11"/>
  <c r="M2622" i="11"/>
  <c r="M2646" i="11"/>
  <c r="M2670" i="11"/>
  <c r="M2694" i="11"/>
  <c r="M2718" i="11"/>
  <c r="M2742" i="11"/>
  <c r="M2766" i="11"/>
  <c r="M2790" i="11"/>
  <c r="M2814" i="11"/>
  <c r="M2838" i="11"/>
  <c r="M2862" i="11"/>
  <c r="M2886" i="11"/>
  <c r="M2910" i="11"/>
  <c r="M2934" i="11"/>
  <c r="M2958" i="11"/>
  <c r="M2982" i="11"/>
  <c r="M3303" i="11"/>
  <c r="M2304" i="11"/>
  <c r="M3279" i="11"/>
  <c r="M696" i="11"/>
  <c r="M2079" i="11"/>
  <c r="M2871" i="11"/>
  <c r="M2895" i="11"/>
  <c r="M2688" i="11"/>
  <c r="M3302" i="11"/>
  <c r="M3030" i="11"/>
  <c r="M3054" i="11"/>
  <c r="M3078" i="11"/>
  <c r="M3102" i="11"/>
  <c r="M3126" i="11"/>
  <c r="M3150" i="11"/>
  <c r="M3174" i="11"/>
  <c r="M3198" i="11"/>
  <c r="M3222" i="11"/>
  <c r="M3246" i="11"/>
  <c r="M3270" i="11"/>
  <c r="M3294" i="11"/>
  <c r="M3318" i="11"/>
  <c r="M3342" i="11"/>
  <c r="M3366" i="11"/>
  <c r="M3024" i="11"/>
  <c r="M3048" i="11"/>
  <c r="M3072" i="11"/>
  <c r="M3096" i="11"/>
  <c r="M3120" i="11"/>
  <c r="M3144" i="11"/>
  <c r="M3168" i="11"/>
  <c r="M3192" i="11"/>
  <c r="M3216" i="11"/>
  <c r="M3240" i="11"/>
  <c r="M3264" i="11"/>
  <c r="M3288" i="11"/>
  <c r="M3312" i="11"/>
  <c r="M3336" i="11"/>
  <c r="M3360" i="11"/>
  <c r="M3384" i="11"/>
  <c r="M3082" i="11"/>
  <c r="M3010" i="11"/>
  <c r="M683" i="11"/>
  <c r="M707" i="11"/>
  <c r="M731" i="11"/>
  <c r="M755" i="11"/>
  <c r="M779" i="11"/>
  <c r="M803" i="11"/>
  <c r="M827" i="11"/>
  <c r="M851" i="11"/>
  <c r="M875" i="11"/>
  <c r="M899" i="11"/>
  <c r="M923" i="11"/>
  <c r="M947" i="11"/>
  <c r="M971" i="11"/>
  <c r="M995" i="11"/>
  <c r="M1019" i="11"/>
  <c r="M1043" i="11"/>
  <c r="M1067" i="11"/>
  <c r="M1091" i="11"/>
  <c r="M1115" i="11"/>
  <c r="M1139" i="11"/>
  <c r="M1163" i="11"/>
  <c r="M1187" i="11"/>
  <c r="M1211" i="11"/>
  <c r="M1235" i="11"/>
  <c r="M1259" i="11"/>
  <c r="M1283" i="11"/>
  <c r="M1307" i="11"/>
  <c r="M1331" i="11"/>
  <c r="M1355" i="11"/>
  <c r="M1379" i="11"/>
  <c r="M1403" i="11"/>
  <c r="M1427" i="11"/>
  <c r="M1451" i="11"/>
  <c r="M1475" i="11"/>
  <c r="M1499" i="11"/>
  <c r="M1523" i="11"/>
  <c r="M1547" i="11"/>
  <c r="M1571" i="11"/>
  <c r="M1595" i="11"/>
  <c r="M1619" i="11"/>
  <c r="M1643" i="11"/>
  <c r="M1667" i="11"/>
  <c r="M1691" i="11"/>
  <c r="M1715" i="11"/>
  <c r="M1739" i="11"/>
  <c r="M1763" i="11"/>
  <c r="M1787" i="11"/>
  <c r="M1811" i="11"/>
  <c r="M1835" i="11"/>
  <c r="M1859" i="11"/>
  <c r="M1883" i="11"/>
  <c r="M1907" i="11"/>
  <c r="M1931" i="11"/>
  <c r="M1955" i="11"/>
  <c r="M1979" i="11"/>
  <c r="M2003" i="11"/>
  <c r="M2027" i="11"/>
  <c r="M2051" i="11"/>
  <c r="M2075" i="11"/>
  <c r="M2099" i="11"/>
  <c r="M2123" i="11"/>
  <c r="M2147" i="11"/>
  <c r="M2171" i="11"/>
  <c r="M2195" i="11"/>
  <c r="M2219" i="11"/>
  <c r="M2243" i="11"/>
  <c r="M2267" i="11"/>
  <c r="M2291" i="11"/>
  <c r="M2315" i="11"/>
  <c r="M2339" i="11"/>
  <c r="M2363" i="11"/>
  <c r="M2387" i="11"/>
  <c r="M2411" i="11"/>
  <c r="M2435" i="11"/>
  <c r="M2459" i="11"/>
  <c r="M2483" i="11"/>
  <c r="M2507" i="11"/>
  <c r="M2531" i="11"/>
  <c r="M2555" i="11"/>
  <c r="M2579" i="11"/>
  <c r="M2603" i="11"/>
  <c r="M2627" i="11"/>
  <c r="M2651" i="11"/>
  <c r="M2675" i="11"/>
  <c r="M2699" i="11"/>
  <c r="M2723" i="11"/>
  <c r="M2747" i="11"/>
  <c r="M2771" i="11"/>
  <c r="M2795" i="11"/>
  <c r="M2819" i="11"/>
  <c r="M2843" i="11"/>
  <c r="M2867" i="11"/>
  <c r="M2891" i="11"/>
  <c r="M2915" i="11"/>
  <c r="M2939" i="11"/>
  <c r="M2963" i="11"/>
  <c r="M2987" i="11"/>
  <c r="M3011" i="11"/>
  <c r="M3035" i="11"/>
  <c r="M3059" i="11"/>
  <c r="M3083" i="11"/>
  <c r="M3107" i="11"/>
  <c r="M3131" i="11"/>
  <c r="M3155" i="11"/>
  <c r="M3179" i="11"/>
  <c r="M3203" i="11"/>
  <c r="M3227" i="11"/>
  <c r="M3251" i="11"/>
  <c r="M3275" i="11"/>
  <c r="M3299" i="11"/>
  <c r="M3323" i="11"/>
  <c r="M3347" i="11"/>
  <c r="M3371" i="11"/>
  <c r="M668" i="11"/>
  <c r="M692" i="11"/>
  <c r="M716" i="11"/>
  <c r="M740" i="11"/>
  <c r="M764" i="11"/>
  <c r="M788" i="11"/>
  <c r="M812" i="11"/>
  <c r="M836" i="11"/>
  <c r="M860" i="11"/>
  <c r="M884" i="11"/>
  <c r="M908" i="11"/>
  <c r="M932" i="11"/>
  <c r="M956" i="11"/>
  <c r="M3020" i="11"/>
  <c r="M3044" i="11"/>
  <c r="M3068" i="11"/>
  <c r="M3092" i="11"/>
  <c r="M3116" i="11"/>
  <c r="M3140" i="11"/>
  <c r="M3164" i="11"/>
  <c r="M3188" i="11"/>
  <c r="M3212" i="11"/>
  <c r="M3236" i="11"/>
  <c r="M3260" i="11"/>
  <c r="M3308" i="11"/>
  <c r="M3332" i="11"/>
  <c r="M3356" i="11"/>
  <c r="M3380" i="11"/>
  <c r="M980" i="11"/>
  <c r="M1004" i="11"/>
  <c r="M1028" i="11"/>
  <c r="M1052" i="11"/>
  <c r="M1076" i="11"/>
  <c r="M1100" i="11"/>
  <c r="M1124" i="11"/>
  <c r="M1148" i="11"/>
  <c r="M1172" i="11"/>
  <c r="M1196" i="11"/>
  <c r="M1220" i="11"/>
  <c r="M1244" i="11"/>
  <c r="M1268" i="11"/>
  <c r="M1292" i="11"/>
  <c r="M1316" i="11"/>
  <c r="M1340" i="11"/>
  <c r="M1364" i="11"/>
  <c r="M1388" i="11"/>
  <c r="M1412" i="11"/>
  <c r="M1436" i="11"/>
  <c r="M1460" i="11"/>
  <c r="M1484" i="11"/>
  <c r="M1508" i="11"/>
  <c r="M1532" i="11"/>
  <c r="M1556" i="11"/>
  <c r="M1580" i="11"/>
  <c r="M1604" i="11"/>
  <c r="M1628" i="11"/>
  <c r="M1652" i="11"/>
  <c r="M1676" i="11"/>
  <c r="M1700" i="11"/>
  <c r="M1724" i="11"/>
  <c r="M1748" i="11"/>
  <c r="M1772" i="11"/>
  <c r="M1796" i="11"/>
  <c r="M1820" i="11"/>
  <c r="M1844" i="11"/>
  <c r="M1868" i="11"/>
  <c r="M1892" i="11"/>
  <c r="M1916" i="11"/>
  <c r="M1940" i="11"/>
  <c r="M1964" i="11"/>
  <c r="M1988" i="11"/>
  <c r="M2012" i="11"/>
  <c r="M2036" i="11"/>
  <c r="M2060" i="11"/>
  <c r="M2084" i="11"/>
  <c r="M2108" i="11"/>
  <c r="M2132" i="11"/>
  <c r="M2156" i="11"/>
  <c r="M2180" i="11"/>
  <c r="M2204" i="11"/>
  <c r="M2228" i="11"/>
  <c r="M2252" i="11"/>
  <c r="M2276" i="11"/>
  <c r="M2300" i="11"/>
  <c r="M2324" i="11"/>
  <c r="M2348" i="11"/>
  <c r="M2372" i="11"/>
  <c r="M2396" i="11"/>
  <c r="M2420" i="11"/>
  <c r="M2444" i="11"/>
  <c r="M2468" i="11"/>
  <c r="M2492" i="11"/>
  <c r="M2516" i="11"/>
  <c r="M2540" i="11"/>
  <c r="M2564" i="11"/>
  <c r="M2588" i="11"/>
  <c r="M2612" i="11"/>
  <c r="M2636" i="11"/>
  <c r="M2660" i="11"/>
  <c r="M2684" i="11"/>
  <c r="M2708" i="11"/>
  <c r="M2732" i="11"/>
  <c r="M2756" i="11"/>
  <c r="M2780" i="11"/>
  <c r="M2804" i="11"/>
  <c r="M2828" i="11"/>
  <c r="M2852" i="11"/>
  <c r="M2876" i="11"/>
  <c r="M2900" i="11"/>
  <c r="M2924" i="11"/>
  <c r="M2948" i="11"/>
  <c r="M2972" i="11"/>
  <c r="M2996" i="11"/>
  <c r="M679" i="11"/>
  <c r="M703" i="11"/>
  <c r="M727" i="11"/>
  <c r="M751" i="11"/>
  <c r="M775" i="11"/>
  <c r="M799" i="11"/>
  <c r="M823" i="11"/>
  <c r="M847" i="11"/>
  <c r="M871" i="11"/>
  <c r="M895" i="11"/>
  <c r="M919" i="11"/>
  <c r="M943" i="11"/>
  <c r="M967" i="11"/>
  <c r="M991" i="11"/>
  <c r="M1015" i="11"/>
  <c r="M1039" i="11"/>
  <c r="M1063" i="11"/>
  <c r="M1087" i="11"/>
  <c r="M1111" i="11"/>
  <c r="M1135" i="11"/>
  <c r="M1159" i="11"/>
  <c r="M1183" i="11"/>
  <c r="M1207" i="11"/>
  <c r="M1231" i="11"/>
  <c r="M1255" i="11"/>
  <c r="M1279" i="11"/>
  <c r="M1303" i="11"/>
  <c r="M1327" i="11"/>
  <c r="M1351" i="11"/>
  <c r="M1375" i="11"/>
  <c r="M1399" i="11"/>
  <c r="M1423" i="11"/>
  <c r="M1447" i="11"/>
  <c r="M1471" i="11"/>
  <c r="M1495" i="11"/>
  <c r="M1519" i="11"/>
  <c r="M1543" i="11"/>
  <c r="M1567" i="11"/>
  <c r="M1591" i="11"/>
  <c r="M1615" i="11"/>
  <c r="M1639" i="11"/>
  <c r="M1663" i="11"/>
  <c r="M1687" i="11"/>
  <c r="M1711" i="11"/>
  <c r="M1735" i="11"/>
  <c r="M1759" i="11"/>
  <c r="M1783" i="11"/>
  <c r="M1807" i="11"/>
  <c r="M1831" i="11"/>
  <c r="M1855" i="11"/>
  <c r="M1879" i="11"/>
  <c r="M1903" i="11"/>
  <c r="M1927" i="11"/>
  <c r="M1951" i="11"/>
  <c r="M1975" i="11"/>
  <c r="M1999" i="11"/>
  <c r="M2023" i="11"/>
  <c r="M2047" i="11"/>
  <c r="M2071" i="11"/>
  <c r="M2095" i="11"/>
  <c r="M2119" i="11"/>
  <c r="M2143" i="11"/>
  <c r="M2167" i="11"/>
  <c r="M2191" i="11"/>
  <c r="M2215" i="11"/>
  <c r="M2239" i="11"/>
  <c r="M2263" i="11"/>
  <c r="M2287" i="11"/>
  <c r="M2311" i="11"/>
  <c r="M2335" i="11"/>
  <c r="M2359" i="11"/>
  <c r="M2383" i="11"/>
  <c r="M2407" i="11"/>
  <c r="M2431" i="11"/>
  <c r="M2455" i="11"/>
  <c r="M2479" i="11"/>
  <c r="M2503" i="11"/>
  <c r="M2527" i="11"/>
  <c r="M2551" i="11"/>
  <c r="M2575" i="11"/>
  <c r="M2599" i="11"/>
  <c r="M2623" i="11"/>
  <c r="M2647" i="11"/>
  <c r="M2671" i="11"/>
  <c r="M2695" i="11"/>
  <c r="M2719" i="11"/>
  <c r="M2743" i="11"/>
  <c r="M2767" i="11"/>
  <c r="M2791" i="11"/>
  <c r="M2815" i="11"/>
  <c r="M2839" i="11"/>
  <c r="M2863" i="11"/>
  <c r="M2887" i="11"/>
  <c r="M2911" i="11"/>
  <c r="M2935" i="11"/>
  <c r="M2959" i="11"/>
  <c r="M2983" i="11"/>
  <c r="M3007" i="11"/>
  <c r="M3031" i="11"/>
  <c r="M3055" i="11"/>
  <c r="M3079" i="11"/>
  <c r="M3103" i="11"/>
  <c r="M3127" i="11"/>
  <c r="M3151" i="11"/>
  <c r="M3175" i="11"/>
  <c r="M3199" i="11"/>
  <c r="M3223" i="11"/>
  <c r="M3247" i="11"/>
  <c r="M3271" i="11"/>
  <c r="M3295" i="11"/>
  <c r="M3319" i="11"/>
  <c r="M3343" i="11"/>
  <c r="M3367" i="11"/>
  <c r="M664" i="11"/>
  <c r="M688" i="11"/>
  <c r="M712" i="11"/>
  <c r="M736" i="11"/>
  <c r="M760" i="11"/>
  <c r="M784" i="11"/>
  <c r="M808" i="11"/>
  <c r="M832" i="11"/>
  <c r="M856" i="11"/>
  <c r="M880" i="11"/>
  <c r="M904" i="11"/>
  <c r="M928" i="11"/>
  <c r="M952" i="11"/>
  <c r="M3016" i="11"/>
  <c r="M3040" i="11"/>
  <c r="M3064" i="11"/>
  <c r="M3088" i="11"/>
  <c r="M3112" i="11"/>
  <c r="M3136" i="11"/>
  <c r="M3160" i="11"/>
  <c r="M3184" i="11"/>
  <c r="M3208" i="11"/>
  <c r="M3232" i="11"/>
  <c r="M3256" i="11"/>
  <c r="M3280" i="11"/>
  <c r="M3304" i="11"/>
  <c r="M3328" i="11"/>
  <c r="M3352" i="11"/>
  <c r="M3376" i="11"/>
  <c r="M976" i="11"/>
  <c r="M1000" i="11"/>
  <c r="M1024" i="11"/>
  <c r="M1048" i="11"/>
  <c r="M1072" i="11"/>
  <c r="M1096" i="11"/>
  <c r="M1120" i="11"/>
  <c r="M1144" i="11"/>
  <c r="M1168" i="11"/>
  <c r="M1192" i="11"/>
  <c r="M1216" i="11"/>
  <c r="M1240" i="11"/>
  <c r="M1264" i="11"/>
  <c r="M1288" i="11"/>
  <c r="M1312" i="11"/>
  <c r="M1336" i="11"/>
  <c r="M1360" i="11"/>
  <c r="M1384" i="11"/>
  <c r="M1408" i="11"/>
  <c r="M1432" i="11"/>
  <c r="M1456" i="11"/>
  <c r="M1480" i="11"/>
  <c r="M1504" i="11"/>
  <c r="M1528" i="11"/>
  <c r="M1552" i="11"/>
  <c r="M1576" i="11"/>
  <c r="M1600" i="11"/>
  <c r="M1624" i="11"/>
  <c r="M1648" i="11"/>
  <c r="M1672" i="11"/>
  <c r="M1696" i="11"/>
  <c r="M1720" i="11"/>
  <c r="M1744" i="11"/>
  <c r="M1768" i="11"/>
  <c r="M1792" i="11"/>
  <c r="M1816" i="11"/>
  <c r="M1840" i="11"/>
  <c r="M1864" i="11"/>
  <c r="M1888" i="11"/>
  <c r="M1912" i="11"/>
  <c r="M1936" i="11"/>
  <c r="M1960" i="11"/>
  <c r="M1984" i="11"/>
  <c r="M2008" i="11"/>
  <c r="M2032" i="11"/>
  <c r="M2056" i="11"/>
  <c r="M2080" i="11"/>
  <c r="M2104" i="11"/>
  <c r="M2128" i="11"/>
  <c r="M2152" i="11"/>
  <c r="M2176" i="11"/>
  <c r="M2200" i="11"/>
  <c r="M2224" i="11"/>
  <c r="M2248" i="11"/>
  <c r="M2272" i="11"/>
  <c r="M2296" i="11"/>
  <c r="M2320" i="11"/>
  <c r="M2344" i="11"/>
  <c r="M2368" i="11"/>
  <c r="M2392" i="11"/>
  <c r="M2416" i="11"/>
  <c r="M2440" i="11"/>
  <c r="M2464" i="11"/>
  <c r="M2488" i="11"/>
  <c r="M2512" i="11"/>
  <c r="M2536" i="11"/>
  <c r="M2560" i="11"/>
  <c r="M2584" i="11"/>
  <c r="M2608" i="11"/>
  <c r="M2632" i="11"/>
  <c r="M2656" i="11"/>
  <c r="M2680" i="11"/>
  <c r="M2704" i="11"/>
  <c r="M2728" i="11"/>
  <c r="M2752" i="11"/>
  <c r="M2776" i="11"/>
  <c r="M2800" i="11"/>
  <c r="M2824" i="11"/>
  <c r="M2848" i="11"/>
  <c r="M2872" i="11"/>
  <c r="M2896" i="11"/>
  <c r="M2920" i="11"/>
  <c r="M2944" i="11"/>
  <c r="M2968" i="11"/>
  <c r="M2992" i="11"/>
  <c r="M675" i="11"/>
  <c r="M699" i="11"/>
  <c r="M723" i="11"/>
  <c r="M747" i="11"/>
  <c r="M771" i="11"/>
  <c r="M795" i="11"/>
  <c r="M819" i="11"/>
  <c r="M843" i="11"/>
  <c r="M867" i="11"/>
  <c r="M891" i="11"/>
  <c r="M915" i="11"/>
  <c r="M939" i="11"/>
  <c r="M963" i="11"/>
  <c r="M987" i="11"/>
  <c r="M1011" i="11"/>
  <c r="M1035" i="11"/>
  <c r="M1059" i="11"/>
  <c r="M1083" i="11"/>
  <c r="M1107" i="11"/>
  <c r="M1131" i="11"/>
  <c r="M1155" i="11"/>
  <c r="M1179" i="11"/>
  <c r="M1203" i="11"/>
  <c r="M1227" i="11"/>
  <c r="M1251" i="11"/>
  <c r="M1275" i="11"/>
  <c r="M1299" i="11"/>
  <c r="M1323" i="11"/>
  <c r="M1347" i="11"/>
  <c r="M1371" i="11"/>
  <c r="M1395" i="11"/>
  <c r="M1419" i="11"/>
  <c r="M1443" i="11"/>
  <c r="M1467" i="11"/>
  <c r="M1491" i="11"/>
  <c r="M1515" i="11"/>
  <c r="M1539" i="11"/>
  <c r="M1563" i="11"/>
  <c r="M1587" i="11"/>
  <c r="M1611" i="11"/>
  <c r="M1635" i="11"/>
  <c r="M1659" i="11"/>
  <c r="M1683" i="11"/>
  <c r="M1707" i="11"/>
  <c r="M1731" i="11"/>
  <c r="M1755" i="11"/>
  <c r="M1779" i="11"/>
  <c r="M1803" i="11"/>
  <c r="M1827" i="11"/>
  <c r="M1851" i="11"/>
  <c r="M1875" i="11"/>
  <c r="M1899" i="11"/>
  <c r="M1923" i="11"/>
  <c r="M1947" i="11"/>
  <c r="M1971" i="11"/>
  <c r="M1995" i="11"/>
  <c r="M2019" i="11"/>
  <c r="M2043" i="11"/>
  <c r="M2067" i="11"/>
  <c r="M2091" i="11"/>
  <c r="M2115" i="11"/>
  <c r="M2139" i="11"/>
  <c r="M2163" i="11"/>
  <c r="M2187" i="11"/>
  <c r="M2211" i="11"/>
  <c r="M2235" i="11"/>
  <c r="M2259" i="11"/>
  <c r="M2283" i="11"/>
  <c r="M2307" i="11"/>
  <c r="M2331" i="11"/>
  <c r="M2355" i="11"/>
  <c r="M2379" i="11"/>
  <c r="M2403" i="11"/>
  <c r="M2427" i="11"/>
  <c r="M2451" i="11"/>
  <c r="M2475" i="11"/>
  <c r="M2499" i="11"/>
  <c r="M2523" i="11"/>
  <c r="M2547" i="11"/>
  <c r="M2571" i="11"/>
  <c r="M2595" i="11"/>
  <c r="M2619" i="11"/>
  <c r="M2643" i="11"/>
  <c r="M2667" i="11"/>
  <c r="M2691" i="11"/>
  <c r="M2715" i="11"/>
  <c r="M2739" i="11"/>
  <c r="M2763" i="11"/>
  <c r="M2787" i="11"/>
  <c r="M2811" i="11"/>
  <c r="M2835" i="11"/>
  <c r="M2859" i="11"/>
  <c r="M2883" i="11"/>
  <c r="M2907" i="11"/>
  <c r="M2931" i="11"/>
  <c r="M2955" i="11"/>
  <c r="M2979" i="11"/>
  <c r="M3003" i="11"/>
  <c r="M3027" i="11"/>
  <c r="M3051" i="11"/>
  <c r="M3075" i="11"/>
  <c r="M3099" i="11"/>
  <c r="M3123" i="11"/>
  <c r="M3147" i="11"/>
  <c r="M3171" i="11"/>
  <c r="M3195" i="11"/>
  <c r="M3219" i="11"/>
  <c r="M3243" i="11"/>
  <c r="M3267" i="11"/>
  <c r="M3291" i="11"/>
  <c r="M3315" i="11"/>
  <c r="M3339" i="11"/>
  <c r="M3363" i="11"/>
  <c r="M3387" i="11"/>
  <c r="M684" i="11"/>
  <c r="M708" i="11"/>
  <c r="M732" i="11"/>
  <c r="M756" i="11"/>
  <c r="M780" i="11"/>
  <c r="M804" i="11"/>
  <c r="M828" i="11"/>
  <c r="M852" i="11"/>
  <c r="M876" i="11"/>
  <c r="M900" i="11"/>
  <c r="M924" i="11"/>
  <c r="M948" i="11"/>
  <c r="M972" i="11"/>
  <c r="M996" i="11"/>
  <c r="M1020" i="11"/>
  <c r="M1044" i="11"/>
  <c r="M1068" i="11"/>
  <c r="M1092" i="11"/>
  <c r="M1116" i="11"/>
  <c r="M1140" i="11"/>
  <c r="M1164" i="11"/>
  <c r="M1188" i="11"/>
  <c r="M1212" i="11"/>
  <c r="M1236" i="11"/>
  <c r="M1260" i="11"/>
  <c r="M1284" i="11"/>
  <c r="M1308" i="11"/>
  <c r="M1332" i="11"/>
  <c r="M1356" i="11"/>
  <c r="M1380" i="11"/>
  <c r="M1404" i="11"/>
  <c r="M1428" i="11"/>
  <c r="M1452" i="11"/>
  <c r="M1476" i="11"/>
  <c r="M1500" i="11"/>
  <c r="M1524" i="11"/>
  <c r="M1548" i="11"/>
  <c r="M1572" i="11"/>
  <c r="M1596" i="11"/>
  <c r="M1620" i="11"/>
  <c r="M1644" i="11"/>
  <c r="M1668" i="11"/>
  <c r="M1692" i="11"/>
  <c r="M1716" i="11"/>
  <c r="M1740" i="11"/>
  <c r="M1764" i="11"/>
  <c r="M1788" i="11"/>
  <c r="M1812" i="11"/>
  <c r="M1836" i="11"/>
  <c r="M1860" i="11"/>
  <c r="M1884" i="11"/>
  <c r="M1908" i="11"/>
  <c r="M1932" i="11"/>
  <c r="M1956" i="11"/>
  <c r="M1980" i="11"/>
  <c r="M2004" i="11"/>
  <c r="M2028" i="11"/>
  <c r="M2052" i="11"/>
  <c r="M2076" i="11"/>
  <c r="M2100" i="11"/>
  <c r="M2124" i="11"/>
  <c r="M2148" i="11"/>
  <c r="M2172" i="11"/>
  <c r="M2196" i="11"/>
  <c r="M2244" i="11"/>
  <c r="M2268" i="11"/>
  <c r="M2292" i="11"/>
  <c r="M2316" i="11"/>
  <c r="M2340" i="11"/>
  <c r="M2364" i="11"/>
  <c r="M2388" i="11"/>
  <c r="M2412" i="11"/>
  <c r="M2436" i="11"/>
  <c r="M2460" i="11"/>
  <c r="M2484" i="11"/>
  <c r="M2508" i="11"/>
  <c r="M2532" i="11"/>
  <c r="M2556" i="11"/>
  <c r="M2580" i="11"/>
  <c r="M2604" i="11"/>
  <c r="M2628" i="11"/>
  <c r="M2652" i="11"/>
  <c r="M2676" i="11"/>
  <c r="M2700" i="11"/>
  <c r="M2724" i="11"/>
  <c r="M2748" i="11"/>
  <c r="M2772" i="11"/>
  <c r="M2796" i="11"/>
  <c r="M2820" i="11"/>
  <c r="M2844" i="11"/>
  <c r="M2868" i="11"/>
  <c r="M2892" i="11"/>
  <c r="M2916" i="11"/>
  <c r="M2940" i="11"/>
  <c r="M2964" i="11"/>
  <c r="M2988" i="11"/>
  <c r="M3012" i="11"/>
  <c r="M3036" i="11"/>
  <c r="M3060" i="11"/>
  <c r="M3084" i="11"/>
  <c r="M3108" i="11"/>
  <c r="M3132" i="11"/>
  <c r="M3156" i="11"/>
  <c r="M3180" i="11"/>
  <c r="M3204" i="11"/>
  <c r="M3228" i="11"/>
  <c r="M3252" i="11"/>
  <c r="M3276" i="11"/>
  <c r="M3300" i="11"/>
  <c r="M3324" i="11"/>
  <c r="M3348" i="11"/>
  <c r="M3372" i="11"/>
  <c r="M671" i="11"/>
  <c r="M695" i="11"/>
  <c r="M719" i="11"/>
  <c r="M743" i="11"/>
  <c r="M767" i="11"/>
  <c r="M791" i="11"/>
  <c r="M815" i="11"/>
  <c r="M839" i="11"/>
  <c r="M863" i="11"/>
  <c r="M887" i="11"/>
  <c r="M911" i="11"/>
  <c r="M935" i="11"/>
  <c r="M959" i="11"/>
  <c r="M983" i="11"/>
  <c r="M1007" i="11"/>
  <c r="M1031" i="11"/>
  <c r="M1055" i="11"/>
  <c r="M1079" i="11"/>
  <c r="M1103" i="11"/>
  <c r="M1127" i="11"/>
  <c r="M1151" i="11"/>
  <c r="M1175" i="11"/>
  <c r="M1199" i="11"/>
  <c r="M1223" i="11"/>
  <c r="M1247" i="11"/>
  <c r="M1271" i="11"/>
  <c r="M1295" i="11"/>
  <c r="M1319" i="11"/>
  <c r="M1343" i="11"/>
  <c r="M1367" i="11"/>
  <c r="M1391" i="11"/>
  <c r="M1415" i="11"/>
  <c r="M1439" i="11"/>
  <c r="M1463" i="11"/>
  <c r="M1487" i="11"/>
  <c r="M1511" i="11"/>
  <c r="M1535" i="11"/>
  <c r="M1559" i="11"/>
  <c r="M1583" i="11"/>
  <c r="M1607" i="11"/>
  <c r="M1631" i="11"/>
  <c r="M1655" i="11"/>
  <c r="M1679" i="11"/>
  <c r="M1703" i="11"/>
  <c r="M1727" i="11"/>
  <c r="M1751" i="11"/>
  <c r="M1775" i="11"/>
  <c r="M1799" i="11"/>
  <c r="M1823" i="11"/>
  <c r="M1847" i="11"/>
  <c r="M1871" i="11"/>
  <c r="M1895" i="11"/>
  <c r="M1919" i="11"/>
  <c r="M1943" i="11"/>
  <c r="M1967" i="11"/>
  <c r="M1991" i="11"/>
  <c r="M2015" i="11"/>
  <c r="M2039" i="11"/>
  <c r="M2063" i="11"/>
  <c r="M2087" i="11"/>
  <c r="M2111" i="11"/>
  <c r="M2135" i="11"/>
  <c r="M2159" i="11"/>
  <c r="M2183" i="11"/>
  <c r="M2207" i="11"/>
  <c r="M2231" i="11"/>
  <c r="M2255" i="11"/>
  <c r="M2279" i="11"/>
  <c r="M2303" i="11"/>
  <c r="M2327" i="11"/>
  <c r="M2351" i="11"/>
  <c r="M2375" i="11"/>
  <c r="M2399" i="11"/>
  <c r="M2423" i="11"/>
  <c r="M2447" i="11"/>
  <c r="M2471" i="11"/>
  <c r="M2495" i="11"/>
  <c r="M2519" i="11"/>
  <c r="M2543" i="11"/>
  <c r="M2567" i="11"/>
  <c r="M2591" i="11"/>
  <c r="M2615" i="11"/>
  <c r="M2639" i="11"/>
  <c r="M2663" i="11"/>
  <c r="M2687" i="11"/>
  <c r="M2711" i="11"/>
  <c r="M2735" i="11"/>
  <c r="M2759" i="11"/>
  <c r="M2783" i="11"/>
  <c r="M2807" i="11"/>
  <c r="M2831" i="11"/>
  <c r="M2855" i="11"/>
  <c r="M2879" i="11"/>
  <c r="M2903" i="11"/>
  <c r="M2927" i="11"/>
  <c r="M2951" i="11"/>
  <c r="M2975" i="11"/>
  <c r="M2999" i="11"/>
  <c r="M3023" i="11"/>
  <c r="M3047" i="11"/>
  <c r="M3071" i="11"/>
  <c r="M3095" i="11"/>
  <c r="M3119" i="11"/>
  <c r="M3143" i="11"/>
  <c r="M3167" i="11"/>
  <c r="M3191" i="11"/>
  <c r="M3215" i="11"/>
  <c r="M3239" i="11"/>
  <c r="M3263" i="11"/>
  <c r="M3287" i="11"/>
  <c r="M3311" i="11"/>
  <c r="M3335" i="11"/>
  <c r="M3359" i="11"/>
  <c r="M3383" i="11"/>
  <c r="M680" i="11"/>
  <c r="M704" i="11"/>
  <c r="M728" i="11"/>
  <c r="M752" i="11"/>
  <c r="M776" i="11"/>
  <c r="M800" i="11"/>
  <c r="M824" i="11"/>
  <c r="M848" i="11"/>
  <c r="M872" i="11"/>
  <c r="M896" i="11"/>
  <c r="M920" i="11"/>
  <c r="M944" i="11"/>
  <c r="M968" i="11"/>
  <c r="M992" i="11"/>
  <c r="M1016" i="11"/>
  <c r="M1040" i="11"/>
  <c r="M1064" i="11"/>
  <c r="M1088" i="11"/>
  <c r="M1112" i="11"/>
  <c r="M1136" i="11"/>
  <c r="M1160" i="11"/>
  <c r="M1184" i="11"/>
  <c r="M1208" i="11"/>
  <c r="M1232" i="11"/>
  <c r="M1256" i="11"/>
  <c r="M1280" i="11"/>
  <c r="M1304" i="11"/>
  <c r="M1328" i="11"/>
  <c r="M1352" i="11"/>
  <c r="M1376" i="11"/>
  <c r="M1400" i="11"/>
  <c r="M1424" i="11"/>
  <c r="M1448" i="11"/>
  <c r="M1472" i="11"/>
  <c r="M1496" i="11"/>
  <c r="M1520" i="11"/>
  <c r="M1544" i="11"/>
  <c r="M1568" i="11"/>
  <c r="M1592" i="11"/>
  <c r="M1616" i="11"/>
  <c r="M1640" i="11"/>
  <c r="M1664" i="11"/>
  <c r="M1688" i="11"/>
  <c r="M1712" i="11"/>
  <c r="M1736" i="11"/>
  <c r="M1760" i="11"/>
  <c r="M1784" i="11"/>
  <c r="M1808" i="11"/>
  <c r="M1832" i="11"/>
  <c r="M1856" i="11"/>
  <c r="M1880" i="11"/>
  <c r="M1904" i="11"/>
  <c r="M1928" i="11"/>
  <c r="M1952" i="11"/>
  <c r="M1976" i="11"/>
  <c r="M2000" i="11"/>
  <c r="M2024" i="11"/>
  <c r="M2048" i="11"/>
  <c r="M2072" i="11"/>
  <c r="M2096" i="11"/>
  <c r="M2120" i="11"/>
  <c r="M2144" i="11"/>
  <c r="M2168" i="11"/>
  <c r="M2192" i="11"/>
  <c r="M2216" i="11"/>
  <c r="M2240" i="11"/>
  <c r="M2264" i="11"/>
  <c r="M2288" i="11"/>
  <c r="M2312" i="11"/>
  <c r="M2336" i="11"/>
  <c r="M2360" i="11"/>
  <c r="M2384" i="11"/>
  <c r="M2408" i="11"/>
  <c r="M2432" i="11"/>
  <c r="M2456" i="11"/>
  <c r="M2480" i="11"/>
  <c r="M2504" i="11"/>
  <c r="M2528" i="11"/>
  <c r="M2552" i="11"/>
  <c r="M2576" i="11"/>
  <c r="M2600" i="11"/>
  <c r="M2624" i="11"/>
  <c r="M2648" i="11"/>
  <c r="M2672" i="11"/>
  <c r="M2696" i="11"/>
  <c r="M2720" i="11"/>
  <c r="M2744" i="11"/>
  <c r="M2768" i="11"/>
  <c r="M2792" i="11"/>
  <c r="M2816" i="11"/>
  <c r="M2840" i="11"/>
  <c r="M2864" i="11"/>
  <c r="M2888" i="11"/>
  <c r="M2912" i="11"/>
  <c r="M2936" i="11"/>
  <c r="M2960" i="11"/>
  <c r="M2984" i="11"/>
  <c r="M3008" i="11"/>
  <c r="M3032" i="11"/>
  <c r="M3056" i="11"/>
  <c r="M3080" i="11"/>
  <c r="M3104" i="11"/>
  <c r="M3128" i="11"/>
  <c r="M3152" i="11"/>
  <c r="M3176" i="11"/>
  <c r="M3200" i="11"/>
  <c r="M3224" i="11"/>
  <c r="M3248" i="11"/>
  <c r="M3272" i="11"/>
  <c r="M3296" i="11"/>
  <c r="M3320" i="11"/>
  <c r="M3344" i="11"/>
  <c r="M3368" i="11"/>
  <c r="M667" i="11"/>
  <c r="M691" i="11"/>
  <c r="M715" i="11"/>
  <c r="M739" i="11"/>
  <c r="M763" i="11"/>
  <c r="M787" i="11"/>
  <c r="M811" i="11"/>
  <c r="M835" i="11"/>
  <c r="M859" i="11"/>
  <c r="M883" i="11"/>
  <c r="M907" i="11"/>
  <c r="M931" i="11"/>
  <c r="M955" i="11"/>
  <c r="M979" i="11"/>
  <c r="M1003" i="11"/>
  <c r="M1027" i="11"/>
  <c r="M1051" i="11"/>
  <c r="M1075" i="11"/>
  <c r="M1099" i="11"/>
  <c r="M1123" i="11"/>
  <c r="M1147" i="11"/>
  <c r="M1171" i="11"/>
  <c r="M1195" i="11"/>
  <c r="M1219" i="11"/>
  <c r="M1243" i="11"/>
  <c r="M1267" i="11"/>
  <c r="M1291" i="11"/>
  <c r="M1315" i="11"/>
  <c r="M1339" i="11"/>
  <c r="M1363" i="11"/>
  <c r="M1387" i="11"/>
  <c r="M1411" i="11"/>
  <c r="M1435" i="11"/>
  <c r="M1459" i="11"/>
  <c r="M1483" i="11"/>
  <c r="M1507" i="11"/>
  <c r="M1531" i="11"/>
  <c r="M1555" i="11"/>
  <c r="M1579" i="11"/>
  <c r="M1603" i="11"/>
  <c r="M1627" i="11"/>
  <c r="M1651" i="11"/>
  <c r="M1675" i="11"/>
  <c r="M1699" i="11"/>
  <c r="M1723" i="11"/>
  <c r="M1747" i="11"/>
  <c r="M1771" i="11"/>
  <c r="M1795" i="11"/>
  <c r="M1819" i="11"/>
  <c r="M1843" i="11"/>
  <c r="M1867" i="11"/>
  <c r="M1891" i="11"/>
  <c r="M1915" i="11"/>
  <c r="M1939" i="11"/>
  <c r="M1963" i="11"/>
  <c r="M1987" i="11"/>
  <c r="M2011" i="11"/>
  <c r="M2035" i="11"/>
  <c r="M2059" i="11"/>
  <c r="M2083" i="11"/>
  <c r="M2107" i="11"/>
  <c r="M2131" i="11"/>
  <c r="M2155" i="11"/>
  <c r="M2179" i="11"/>
  <c r="M2203" i="11"/>
  <c r="M2227" i="11"/>
  <c r="M2251" i="11"/>
  <c r="M2275" i="11"/>
  <c r="M2299" i="11"/>
  <c r="M2323" i="11"/>
  <c r="M2347" i="11"/>
  <c r="M2371" i="11"/>
  <c r="M2395" i="11"/>
  <c r="M2419" i="11"/>
  <c r="M2443" i="11"/>
  <c r="M2467" i="11"/>
  <c r="M2491" i="11"/>
  <c r="M2515" i="11"/>
  <c r="M2539" i="11"/>
  <c r="M2563" i="11"/>
  <c r="M2587" i="11"/>
  <c r="M2611" i="11"/>
  <c r="M2635" i="11"/>
  <c r="M2659" i="11"/>
  <c r="M2683" i="11"/>
  <c r="M2707" i="11"/>
  <c r="M2731" i="11"/>
  <c r="M2755" i="11"/>
  <c r="M2779" i="11"/>
  <c r="M2803" i="11"/>
  <c r="M2827" i="11"/>
  <c r="M2851" i="11"/>
  <c r="M2875" i="11"/>
  <c r="M2899" i="11"/>
  <c r="M2923" i="11"/>
  <c r="M2947" i="11"/>
  <c r="M2971" i="11"/>
  <c r="M2995" i="11"/>
  <c r="M3019" i="11"/>
  <c r="M3043" i="11"/>
  <c r="M3067" i="11"/>
  <c r="M3091" i="11"/>
  <c r="M3115" i="11"/>
  <c r="M3139" i="11"/>
  <c r="M3163" i="11"/>
  <c r="M3187" i="11"/>
  <c r="M3211" i="11"/>
  <c r="M3235" i="11"/>
  <c r="M3259" i="11"/>
  <c r="M3283" i="11"/>
  <c r="M3307" i="11"/>
  <c r="M3331" i="11"/>
  <c r="M3355" i="11"/>
  <c r="M3379" i="11"/>
  <c r="M676" i="11"/>
  <c r="M700" i="11"/>
  <c r="M724" i="11"/>
  <c r="M748" i="11"/>
  <c r="M772" i="11"/>
  <c r="M796" i="11"/>
  <c r="M820" i="11"/>
  <c r="M844" i="11"/>
  <c r="M868" i="11"/>
  <c r="M892" i="11"/>
  <c r="M916" i="11"/>
  <c r="M940" i="11"/>
  <c r="M964" i="11"/>
  <c r="M988" i="11"/>
  <c r="M1012" i="11"/>
  <c r="M1036" i="11"/>
  <c r="M1060" i="11"/>
  <c r="M1084" i="11"/>
  <c r="M1108" i="11"/>
  <c r="M1132" i="11"/>
  <c r="M1156" i="11"/>
  <c r="M1180" i="11"/>
  <c r="M1204" i="11"/>
  <c r="M1228" i="11"/>
  <c r="M1252" i="11"/>
  <c r="M1276" i="11"/>
  <c r="M1300" i="11"/>
  <c r="M1324" i="11"/>
  <c r="M1348" i="11"/>
  <c r="M1372" i="11"/>
  <c r="M1396" i="11"/>
  <c r="M1420" i="11"/>
  <c r="M1444" i="11"/>
  <c r="M1468" i="11"/>
  <c r="M1492" i="11"/>
  <c r="M1516" i="11"/>
  <c r="M1540" i="11"/>
  <c r="M1564" i="11"/>
  <c r="M1588" i="11"/>
  <c r="M1612" i="11"/>
  <c r="M1636" i="11"/>
  <c r="M1660" i="11"/>
  <c r="M1684" i="11"/>
  <c r="M1708" i="11"/>
  <c r="M1732" i="11"/>
  <c r="M2980" i="11"/>
  <c r="M3004" i="11"/>
  <c r="M3028" i="11"/>
  <c r="M3052" i="11"/>
  <c r="M3076" i="11"/>
  <c r="M3100" i="11"/>
  <c r="M3124" i="11"/>
  <c r="M3148" i="11"/>
  <c r="M3172" i="11"/>
  <c r="M3196" i="11"/>
  <c r="M3220" i="11"/>
  <c r="M3244" i="11"/>
  <c r="M3268" i="11"/>
  <c r="M3292" i="11"/>
  <c r="M3316" i="11"/>
  <c r="M3340" i="11"/>
  <c r="M3364" i="11"/>
  <c r="M1756" i="11"/>
  <c r="M1780" i="11"/>
  <c r="M1804" i="11"/>
  <c r="M1828" i="11"/>
  <c r="M1852" i="11"/>
  <c r="M1876" i="11"/>
  <c r="M1900" i="11"/>
  <c r="M1924" i="11"/>
  <c r="M1948" i="11"/>
  <c r="M1972" i="11"/>
  <c r="M1996" i="11"/>
  <c r="M2020" i="11"/>
  <c r="M2044" i="11"/>
  <c r="M2068" i="11"/>
  <c r="M2092" i="11"/>
  <c r="M2116" i="11"/>
  <c r="M2140" i="11"/>
  <c r="M2164" i="11"/>
  <c r="M2188" i="11"/>
  <c r="M2212" i="11"/>
  <c r="M2236" i="11"/>
  <c r="M2260" i="11"/>
  <c r="M2284" i="11"/>
  <c r="M2308" i="11"/>
  <c r="M2332" i="11"/>
  <c r="M2356" i="11"/>
  <c r="M2380" i="11"/>
  <c r="M2404" i="11"/>
  <c r="M2428" i="11"/>
  <c r="M2452" i="11"/>
  <c r="M2476" i="11"/>
  <c r="M2500" i="11"/>
  <c r="M2524" i="11"/>
  <c r="M2548" i="11"/>
  <c r="M2572" i="11"/>
  <c r="M2596" i="11"/>
  <c r="M2620" i="11"/>
  <c r="M2644" i="11"/>
  <c r="M2668" i="11"/>
  <c r="M2692" i="11"/>
  <c r="M2716" i="11"/>
  <c r="M2740" i="11"/>
  <c r="M2764" i="11"/>
  <c r="M2788" i="11"/>
  <c r="M2812" i="11"/>
  <c r="M2836" i="11"/>
  <c r="M2860" i="11"/>
  <c r="M2884" i="11"/>
  <c r="M2908" i="11"/>
  <c r="M2932" i="11"/>
  <c r="M2956" i="11"/>
</calcChain>
</file>

<file path=xl/sharedStrings.xml><?xml version="1.0" encoding="utf-8"?>
<sst xmlns="http://schemas.openxmlformats.org/spreadsheetml/2006/main" count="10744" uniqueCount="83">
  <si>
    <t>A Coruña</t>
  </si>
  <si>
    <t>Alicante</t>
  </si>
  <si>
    <t>Almería</t>
  </si>
  <si>
    <t>Avilés</t>
  </si>
  <si>
    <t>Bahía de Algeciras</t>
  </si>
  <si>
    <t>Bahía de Cádiz</t>
  </si>
  <si>
    <t>Motril</t>
  </si>
  <si>
    <t>Santa Cruz de Tenerife</t>
  </si>
  <si>
    <t>Año</t>
  </si>
  <si>
    <t>Autoridad Portuaria</t>
  </si>
  <si>
    <t>Baleares</t>
  </si>
  <si>
    <t>Barcelona</t>
  </si>
  <si>
    <t>Bilbao</t>
  </si>
  <si>
    <t>Cartagena</t>
  </si>
  <si>
    <t>Castellón</t>
  </si>
  <si>
    <t>Ceuta</t>
  </si>
  <si>
    <t>Ferrol-San Cibrao</t>
  </si>
  <si>
    <t>Gijón</t>
  </si>
  <si>
    <t>Huelva</t>
  </si>
  <si>
    <t>Las Palmas</t>
  </si>
  <si>
    <t>Málaga</t>
  </si>
  <si>
    <t>Marín y Ría de Pontevedra</t>
  </si>
  <si>
    <t>Melilla</t>
  </si>
  <si>
    <t>Pasaia</t>
  </si>
  <si>
    <t>Santander</t>
  </si>
  <si>
    <t>Sevilla</t>
  </si>
  <si>
    <t>Tarragona</t>
  </si>
  <si>
    <t>Valencia</t>
  </si>
  <si>
    <t>Vigo</t>
  </si>
  <si>
    <t>Vilagarcía</t>
  </si>
  <si>
    <t>Tipo presentación</t>
  </si>
  <si>
    <t>Subtipo presentación</t>
  </si>
  <si>
    <t>Mercancía general</t>
  </si>
  <si>
    <t>Convencional</t>
  </si>
  <si>
    <t>C.A.G.P.</t>
  </si>
  <si>
    <t>Ferrol</t>
  </si>
  <si>
    <t>Puerto de Santa María</t>
  </si>
  <si>
    <t>San Esteban de Pravia</t>
  </si>
  <si>
    <t>Mercancía general embarcada en cabotaje</t>
  </si>
  <si>
    <t>Mercancía general desembarcada en cabotaje</t>
  </si>
  <si>
    <t>Mercancía general embarcada en exterior</t>
  </si>
  <si>
    <t>Mercancía general desembarcada en exterior</t>
  </si>
  <si>
    <t>En contenedores</t>
  </si>
  <si>
    <t>TOTAL mercancía general en cabotaje</t>
  </si>
  <si>
    <t>TOTAL mercancía general en exterior</t>
  </si>
  <si>
    <t>TOTAL mercancía general embarcada en cabotaje y exterior</t>
  </si>
  <si>
    <t>TOTAL mercancía general desembarcada en cabotaje y exterior</t>
  </si>
  <si>
    <t>TOTAL mercancía general en cabotaje y exterior</t>
  </si>
  <si>
    <t>Archivo de datos:</t>
  </si>
  <si>
    <t>Tipo:</t>
  </si>
  <si>
    <t>XLSX y CSV UTF-8 (delimitado por ";")</t>
  </si>
  <si>
    <t>Descripción:</t>
  </si>
  <si>
    <t>Fuente:</t>
  </si>
  <si>
    <t>Memorias anuales de las Autoridades Portuarias</t>
  </si>
  <si>
    <t>Periodicidad:</t>
  </si>
  <si>
    <t>Anual</t>
  </si>
  <si>
    <t>Publicador:</t>
  </si>
  <si>
    <t>Departamento de Estadística de Puertos del Estado</t>
  </si>
  <si>
    <t>Campo</t>
  </si>
  <si>
    <t>Descripción</t>
  </si>
  <si>
    <t>Tipo</t>
  </si>
  <si>
    <t>Longitud</t>
  </si>
  <si>
    <t>Año del registro</t>
  </si>
  <si>
    <t>Numérico</t>
  </si>
  <si>
    <t>Autoridad Portuaria declarante</t>
  </si>
  <si>
    <t>Texto</t>
  </si>
  <si>
    <t>Variable</t>
  </si>
  <si>
    <t>Tipo de presentación en forma de mercancía general</t>
  </si>
  <si>
    <t>Mercancias-Mercancia_general_por_tipo</t>
  </si>
  <si>
    <t>Subtipo de presentación de mercancía general</t>
  </si>
  <si>
    <t>Toneladas de mercancías presentadas en forma de mercancía general embarcadas en navegación de cabotaje</t>
  </si>
  <si>
    <t>Toneladas de mercancías presentadas en forma de mercancía general desembarcadas en navegación de cabotaje</t>
  </si>
  <si>
    <t>Toneladas totales de mercancías presentadas en forma de mercancía general en navegación de cabotaje</t>
  </si>
  <si>
    <t>Toneladas de mercancías presentadas en forma de mercancía general embarcadas en navegación de exterior</t>
  </si>
  <si>
    <t>Toneladas de mercancías presentadas en forma de mercancía general desembarcadas en navegación de exterior</t>
  </si>
  <si>
    <t>Toneladas totales de mercancías presentadas en forma de mercancía general en navegación de exterior</t>
  </si>
  <si>
    <t>Toneladas totales de mercancías presentadas en forma de mercancía general embarcada</t>
  </si>
  <si>
    <t>Toneladas totales de mercancías presentadas en forma de mercancía general desembarcada</t>
  </si>
  <si>
    <t>Toneladas totales de mercancía presentadas en forma de mercancía general</t>
  </si>
  <si>
    <t>Notas:</t>
  </si>
  <si>
    <t>No incluye transbordo, pesca, avituallamiento ni tráfico interior. Incluye tránsito</t>
  </si>
  <si>
    <t>Desde:</t>
  </si>
  <si>
    <t>Toneladas de mercancía general, en contenedores o convencional, por tipo de operación y navegación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</si>
</sst>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3" fillId="3" borderId="0" xfId="1" applyFont="1" applyFill="1"/>
    <xf numFmtId="0" fontId="5" fillId="0" borderId="0" xfId="1" applyFont="1" applyAlignment="1">
      <alignment horizontal="left"/>
    </xf>
    <xf numFmtId="0" fontId="6" fillId="0" borderId="0" xfId="1" applyFont="1"/>
    <xf numFmtId="0" fontId="2" fillId="0" borderId="0" xfId="1"/>
    <xf numFmtId="0" fontId="1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left"/>
    </xf>
    <xf numFmtId="0" fontId="2" fillId="0" borderId="0" xfId="1" applyAlignment="1">
      <alignment horizontal="left"/>
    </xf>
    <xf numFmtId="0" fontId="1" fillId="0" borderId="0" xfId="2" applyFont="1" applyAlignment="1">
      <alignment horizontal="left"/>
    </xf>
    <xf numFmtId="0" fontId="3" fillId="3" borderId="0" xfId="1" applyFont="1" applyFill="1" applyAlignment="1">
      <alignment vertical="center"/>
    </xf>
  </cellXfs>
  <cellStyles count="3">
    <cellStyle name="Normal" xfId="0" builtinId="0"/>
    <cellStyle name="Normal 2" xfId="1" xr:uid="{0E878BB8-293A-4034-8288-1EDA4BAFFD3B}"/>
    <cellStyle name="Normal 3" xfId="2" xr:uid="{18CC7779-D27B-4FAE-9AB7-65EC72D6E64A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1" defaultTableStyle="TableStyleMedium2" defaultPivotStyle="PivotStyleLight16">
    <tableStyle name="Invisible" pivot="0" table="0" count="0" xr9:uid="{EB8700D8-493F-4652-8494-09460E29E29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01F30B-7D8E-4278-9134-2F90DD697FAF}" name="Tabla1" displayName="Tabla1" ref="A10:D23" totalsRowShown="0" headerRowDxfId="33" dataDxfId="32">
  <autoFilter ref="A10:D23" xr:uid="{8E980BB0-1DE2-4F57-A54B-00A93272E158}"/>
  <tableColumns count="4">
    <tableColumn id="1" xr3:uid="{4F221C9E-6804-4CD5-942A-D4BB574A6886}" name="Campo" dataDxfId="31"/>
    <tableColumn id="4" xr3:uid="{F0AB0DBF-4F0C-44BB-96D9-2303E0005470}" name="Descripción" dataDxfId="30"/>
    <tableColumn id="2" xr3:uid="{4624179C-F106-409C-8DC9-B3D06C714830}" name="Tipo" dataDxfId="29"/>
    <tableColumn id="3" xr3:uid="{F398E345-B7FE-486E-BA70-8747FED341D4}" name="Longitud" dataDxfId="28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7E488-1673-46FA-9D0A-13A78F85D095}" name="dataMercanciaGeneral" displayName="dataMercanciaGeneral" ref="A1:M3555" headerRowDxfId="27" dataDxfId="26">
  <autoFilter ref="A1:M3555" xr:uid="{F447E488-1673-46FA-9D0A-13A78F85D095}">
    <filterColumn colId="0">
      <filters>
        <filter val="2020"/>
        <filter val="2021"/>
        <filter val="2022"/>
        <filter val="2023"/>
      </filters>
    </filterColumn>
    <filterColumn colId="1">
      <filters>
        <filter val="Melilla"/>
      </filters>
    </filterColumn>
  </autoFilter>
  <sortState xmlns:xlrd2="http://schemas.microsoft.com/office/spreadsheetml/2017/richdata2" ref="A2:M3387">
    <sortCondition ref="A1:A3387"/>
  </sortState>
  <tableColumns count="13">
    <tableColumn id="1" xr3:uid="{DEA66EA5-1CD4-4EA0-8A75-52D020252F62}" name="Año" totalsRowLabel="Total" dataDxfId="25" totalsRowDxfId="24"/>
    <tableColumn id="2" xr3:uid="{99976407-AF77-48CB-8DD8-0E18C20F5E64}" name="Autoridad Portuaria" dataDxfId="23" totalsRowDxfId="22"/>
    <tableColumn id="3" xr3:uid="{7D4C306B-6686-4F81-9AF7-F2CDCF331330}" name="Tipo presentación" dataDxfId="21" totalsRowDxfId="20"/>
    <tableColumn id="4" xr3:uid="{13A6D911-8D84-4EAC-B120-CB691790FD34}" name="Subtipo presentación" dataDxfId="19" totalsRowDxfId="18"/>
    <tableColumn id="5" xr3:uid="{42AFD3DD-1792-406F-95D9-56C3802E5680}" name="Mercancía general embarcada en cabotaje" totalsRowFunction="sum" dataDxfId="17" totalsRowDxfId="16"/>
    <tableColumn id="6" xr3:uid="{0BFB3553-D2B8-4DBE-A8AB-5690220D29C6}" name="Mercancía general desembarcada en cabotaje" totalsRowFunction="sum" dataDxfId="15" totalsRowDxfId="14"/>
    <tableColumn id="7" xr3:uid="{FFA616DD-4619-44C9-9C78-33EB84BE9C4A}" name="TOTAL mercancía general en cabotaje" totalsRowFunction="sum" dataDxfId="13" totalsRowDxfId="12">
      <calculatedColumnFormula>+dataMercanciaGeneral[[#This Row],[Mercancía general embarcada en cabotaje]]+dataMercanciaGeneral[[#This Row],[Mercancía general desembarcada en cabotaje]]</calculatedColumnFormula>
    </tableColumn>
    <tableColumn id="8" xr3:uid="{3D3F70D9-F58F-42EC-BFE7-5D75DAFA9A5D}" name="Mercancía general embarcada en exterior" totalsRowFunction="sum" dataDxfId="11" totalsRowDxfId="10"/>
    <tableColumn id="9" xr3:uid="{79319267-F157-4918-8315-7D5BF04249BA}" name="Mercancía general desembarcada en exterior" totalsRowFunction="sum" dataDxfId="9" totalsRowDxfId="8"/>
    <tableColumn id="10" xr3:uid="{AE762B97-4944-402B-A157-2CA8DB511134}" name="TOTAL mercancía general en exterior" totalsRowFunction="sum" dataDxfId="7" totalsRowDxfId="6">
      <calculatedColumnFormula>+dataMercanciaGeneral[[#This Row],[Mercancía general embarcada en exterior]]+dataMercanciaGeneral[[#This Row],[Mercancía general desembarcada en exterior]]</calculatedColumnFormula>
    </tableColumn>
    <tableColumn id="11" xr3:uid="{7EE64EC7-00D7-4BB3-896F-2756F3FE5399}" name="TOTAL mercancía general embarcada en cabotaje y exterior" totalsRowFunction="sum" dataDxfId="5" totalsRowDxfId="4">
      <calculatedColumnFormula>+dataMercanciaGeneral[[#This Row],[Mercancía general embarcada en cabotaje]]+dataMercanciaGeneral[[#This Row],[Mercancía general embarcada en exterior]]</calculatedColumnFormula>
    </tableColumn>
    <tableColumn id="12" xr3:uid="{DD275DF7-3052-48C9-A36B-9B0F9DAB589A}" name="TOTAL mercancía general desembarcada en cabotaje y exterior" totalsRowFunction="sum" dataDxfId="3" totalsRowDxfId="2">
      <calculatedColumnFormula>+dataMercanciaGeneral[[#This Row],[Mercancía general desembarcada en cabotaje]]+dataMercanciaGeneral[[#This Row],[Mercancía general desembarcada en exterior]]</calculatedColumnFormula>
    </tableColumn>
    <tableColumn id="13" xr3:uid="{CB154468-40AA-4343-8998-E4463ED3F678}" name="TOTAL mercancía general en cabotaje y exterior" totalsRowFunction="sum" dataDxfId="1" totalsRowDxfId="0">
      <calculatedColumnFormula>+dataMercanciaGeneral[[#This Row],[TOTAL mercancía general embarcada en cabotaje y exterior]]+dataMercanciaGeneral[[#This Row],[TOTAL mercancía general desembarcada en cabotaje y exterior]]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2968E-2733-4F23-BE32-D5E8D7B57A02}">
  <dimension ref="A1:D23"/>
  <sheetViews>
    <sheetView workbookViewId="0"/>
  </sheetViews>
  <sheetFormatPr baseColWidth="10" defaultColWidth="11.42578125" defaultRowHeight="15" x14ac:dyDescent="0.25"/>
  <cols>
    <col min="1" max="1" width="56.7109375" style="10" customWidth="1"/>
    <col min="2" max="2" width="102.28515625" style="10" customWidth="1"/>
    <col min="3" max="4" width="16.7109375" style="10" customWidth="1"/>
    <col min="5" max="16384" width="11.42578125" style="10"/>
  </cols>
  <sheetData>
    <row r="1" spans="1:4" ht="15.75" x14ac:dyDescent="0.25">
      <c r="A1" s="16" t="s">
        <v>48</v>
      </c>
      <c r="B1" s="8" t="s">
        <v>68</v>
      </c>
      <c r="C1" s="9"/>
      <c r="D1" s="9"/>
    </row>
    <row r="2" spans="1:4" x14ac:dyDescent="0.25">
      <c r="A2" s="7" t="s">
        <v>49</v>
      </c>
      <c r="B2" s="11" t="s">
        <v>50</v>
      </c>
      <c r="C2" s="9"/>
      <c r="D2" s="9"/>
    </row>
    <row r="3" spans="1:4" x14ac:dyDescent="0.25">
      <c r="A3" s="7" t="s">
        <v>51</v>
      </c>
      <c r="B3" s="11" t="s">
        <v>82</v>
      </c>
      <c r="C3" s="9"/>
      <c r="D3" s="9"/>
    </row>
    <row r="4" spans="1:4" x14ac:dyDescent="0.25">
      <c r="A4" s="7" t="s">
        <v>81</v>
      </c>
      <c r="B4" s="11">
        <v>1962</v>
      </c>
      <c r="C4" s="9"/>
      <c r="D4" s="9"/>
    </row>
    <row r="5" spans="1:4" x14ac:dyDescent="0.25">
      <c r="A5" s="7" t="s">
        <v>79</v>
      </c>
      <c r="B5" s="11" t="s">
        <v>80</v>
      </c>
      <c r="C5" s="9"/>
      <c r="D5" s="9"/>
    </row>
    <row r="6" spans="1:4" x14ac:dyDescent="0.25">
      <c r="A6" s="7" t="s">
        <v>52</v>
      </c>
      <c r="B6" s="11" t="s">
        <v>53</v>
      </c>
      <c r="C6" s="9"/>
      <c r="D6" s="9"/>
    </row>
    <row r="7" spans="1:4" x14ac:dyDescent="0.25">
      <c r="A7" s="7" t="s">
        <v>54</v>
      </c>
      <c r="B7" s="11" t="s">
        <v>55</v>
      </c>
      <c r="C7" s="9"/>
      <c r="D7" s="9"/>
    </row>
    <row r="8" spans="1:4" x14ac:dyDescent="0.25">
      <c r="A8" s="7" t="s">
        <v>56</v>
      </c>
      <c r="B8" s="11" t="s">
        <v>57</v>
      </c>
      <c r="C8" s="9"/>
      <c r="D8" s="9"/>
    </row>
    <row r="10" spans="1:4" s="12" customFormat="1" x14ac:dyDescent="0.25">
      <c r="A10" s="12" t="s">
        <v>58</v>
      </c>
      <c r="B10" s="12" t="s">
        <v>59</v>
      </c>
      <c r="C10" s="12" t="s">
        <v>60</v>
      </c>
      <c r="D10" s="12" t="s">
        <v>61</v>
      </c>
    </row>
    <row r="11" spans="1:4" x14ac:dyDescent="0.25">
      <c r="A11" s="13" t="s">
        <v>8</v>
      </c>
      <c r="B11" s="14" t="s">
        <v>62</v>
      </c>
      <c r="C11" s="14" t="s">
        <v>63</v>
      </c>
      <c r="D11" s="14">
        <v>4</v>
      </c>
    </row>
    <row r="12" spans="1:4" x14ac:dyDescent="0.25">
      <c r="A12" s="13" t="s">
        <v>9</v>
      </c>
      <c r="B12" s="14" t="s">
        <v>64</v>
      </c>
      <c r="C12" s="14" t="s">
        <v>65</v>
      </c>
      <c r="D12" s="14" t="s">
        <v>66</v>
      </c>
    </row>
    <row r="13" spans="1:4" x14ac:dyDescent="0.25">
      <c r="A13" s="13" t="s">
        <v>30</v>
      </c>
      <c r="B13" s="14" t="s">
        <v>67</v>
      </c>
      <c r="C13" s="14" t="s">
        <v>65</v>
      </c>
      <c r="D13" s="14">
        <v>17</v>
      </c>
    </row>
    <row r="14" spans="1:4" x14ac:dyDescent="0.25">
      <c r="A14" s="13" t="s">
        <v>31</v>
      </c>
      <c r="B14" s="14" t="s">
        <v>69</v>
      </c>
      <c r="C14" s="14" t="s">
        <v>65</v>
      </c>
      <c r="D14" s="14" t="s">
        <v>66</v>
      </c>
    </row>
    <row r="15" spans="1:4" x14ac:dyDescent="0.25">
      <c r="A15" s="13" t="s">
        <v>38</v>
      </c>
      <c r="B15" s="15" t="s">
        <v>70</v>
      </c>
      <c r="C15" s="14" t="s">
        <v>63</v>
      </c>
      <c r="D15" s="14" t="s">
        <v>66</v>
      </c>
    </row>
    <row r="16" spans="1:4" x14ac:dyDescent="0.25">
      <c r="A16" s="13" t="s">
        <v>39</v>
      </c>
      <c r="B16" s="15" t="s">
        <v>71</v>
      </c>
      <c r="C16" s="14" t="s">
        <v>63</v>
      </c>
      <c r="D16" s="14" t="s">
        <v>66</v>
      </c>
    </row>
    <row r="17" spans="1:4" x14ac:dyDescent="0.25">
      <c r="A17" s="13" t="s">
        <v>43</v>
      </c>
      <c r="B17" s="15" t="s">
        <v>72</v>
      </c>
      <c r="C17" s="14" t="s">
        <v>63</v>
      </c>
      <c r="D17" s="14" t="s">
        <v>66</v>
      </c>
    </row>
    <row r="18" spans="1:4" x14ac:dyDescent="0.25">
      <c r="A18" s="13" t="s">
        <v>40</v>
      </c>
      <c r="B18" s="15" t="s">
        <v>73</v>
      </c>
      <c r="C18" s="14" t="s">
        <v>63</v>
      </c>
      <c r="D18" s="14" t="s">
        <v>66</v>
      </c>
    </row>
    <row r="19" spans="1:4" x14ac:dyDescent="0.25">
      <c r="A19" s="13" t="s">
        <v>41</v>
      </c>
      <c r="B19" s="15" t="s">
        <v>74</v>
      </c>
      <c r="C19" s="14" t="s">
        <v>63</v>
      </c>
      <c r="D19" s="14" t="s">
        <v>66</v>
      </c>
    </row>
    <row r="20" spans="1:4" x14ac:dyDescent="0.25">
      <c r="A20" s="13" t="s">
        <v>44</v>
      </c>
      <c r="B20" s="15" t="s">
        <v>75</v>
      </c>
      <c r="C20" s="14" t="s">
        <v>63</v>
      </c>
      <c r="D20" s="14" t="s">
        <v>66</v>
      </c>
    </row>
    <row r="21" spans="1:4" x14ac:dyDescent="0.25">
      <c r="A21" s="13" t="s">
        <v>45</v>
      </c>
      <c r="B21" s="15" t="s">
        <v>76</v>
      </c>
      <c r="C21" s="14" t="s">
        <v>63</v>
      </c>
      <c r="D21" s="14" t="s">
        <v>66</v>
      </c>
    </row>
    <row r="22" spans="1:4" x14ac:dyDescent="0.25">
      <c r="A22" s="13" t="s">
        <v>46</v>
      </c>
      <c r="B22" s="15" t="s">
        <v>77</v>
      </c>
      <c r="C22" s="14" t="s">
        <v>63</v>
      </c>
      <c r="D22" s="14" t="s">
        <v>66</v>
      </c>
    </row>
    <row r="23" spans="1:4" x14ac:dyDescent="0.25">
      <c r="A23" s="13" t="s">
        <v>47</v>
      </c>
      <c r="B23" s="15" t="s">
        <v>78</v>
      </c>
      <c r="C23" s="14" t="s">
        <v>63</v>
      </c>
      <c r="D23" s="14" t="s">
        <v>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AEC2-9ED4-43F2-B4DC-8CC0DAC9E4A6}">
  <dimension ref="A1:M3555"/>
  <sheetViews>
    <sheetView tabSelected="1"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9" style="1" customWidth="1"/>
    <col min="4" max="4" width="22" style="1" customWidth="1"/>
    <col min="5" max="6" width="24.28515625" style="2" customWidth="1"/>
    <col min="7" max="7" width="24.28515625" style="3" customWidth="1"/>
    <col min="8" max="9" width="24.28515625" style="2" customWidth="1"/>
    <col min="10" max="13" width="24.28515625" style="3" customWidth="1"/>
    <col min="14" max="16384" width="11.42578125" style="1"/>
  </cols>
  <sheetData>
    <row r="1" spans="1:13" s="4" customFormat="1" ht="44.25" customHeight="1" x14ac:dyDescent="0.25">
      <c r="A1" s="4" t="s">
        <v>8</v>
      </c>
      <c r="B1" s="4" t="s">
        <v>9</v>
      </c>
      <c r="C1" s="4" t="s">
        <v>30</v>
      </c>
      <c r="D1" s="4" t="s">
        <v>31</v>
      </c>
      <c r="E1" s="5" t="s">
        <v>38</v>
      </c>
      <c r="F1" s="5" t="s">
        <v>39</v>
      </c>
      <c r="G1" s="6" t="s">
        <v>43</v>
      </c>
      <c r="H1" s="5" t="s">
        <v>40</v>
      </c>
      <c r="I1" s="5" t="s">
        <v>41</v>
      </c>
      <c r="J1" s="6" t="s">
        <v>44</v>
      </c>
      <c r="K1" s="6" t="s">
        <v>45</v>
      </c>
      <c r="L1" s="6" t="s">
        <v>46</v>
      </c>
      <c r="M1" s="6" t="s">
        <v>47</v>
      </c>
    </row>
    <row r="2" spans="1:13" hidden="1" x14ac:dyDescent="0.25">
      <c r="A2" s="1">
        <v>1962</v>
      </c>
      <c r="B2" s="1" t="s">
        <v>0</v>
      </c>
      <c r="C2" s="1" t="s">
        <v>32</v>
      </c>
      <c r="D2" s="1" t="s">
        <v>33</v>
      </c>
      <c r="E2" s="2">
        <v>42023</v>
      </c>
      <c r="F2" s="2">
        <v>96675</v>
      </c>
      <c r="G2" s="3">
        <f>+dataMercanciaGeneral[[#This Row],[Mercancía general embarcada en cabotaje]]+dataMercanciaGeneral[[#This Row],[Mercancía general desembarcada en cabotaje]]</f>
        <v>138698</v>
      </c>
      <c r="H2" s="2">
        <v>6104</v>
      </c>
      <c r="I2" s="2">
        <v>14304</v>
      </c>
      <c r="J2" s="3">
        <f>+dataMercanciaGeneral[[#This Row],[Mercancía general embarcada en exterior]]+dataMercanciaGeneral[[#This Row],[Mercancía general desembarcada en exterior]]</f>
        <v>20408</v>
      </c>
      <c r="K2" s="3">
        <f>+dataMercanciaGeneral[[#This Row],[Mercancía general embarcada en cabotaje]]+dataMercanciaGeneral[[#This Row],[Mercancía general embarcada en exterior]]</f>
        <v>48127</v>
      </c>
      <c r="L2" s="3">
        <f>+dataMercanciaGeneral[[#This Row],[Mercancía general desembarcada en cabotaje]]+dataMercanciaGeneral[[#This Row],[Mercancía general desembarcada en exterior]]</f>
        <v>110979</v>
      </c>
      <c r="M2" s="3">
        <f>+dataMercanciaGeneral[[#This Row],[TOTAL mercancía general embarcada en cabotaje y exterior]]+dataMercanciaGeneral[[#This Row],[TOTAL mercancía general desembarcada en cabotaje y exterior]]</f>
        <v>159106</v>
      </c>
    </row>
    <row r="3" spans="1:13" hidden="1" x14ac:dyDescent="0.25">
      <c r="A3" s="1">
        <v>1962</v>
      </c>
      <c r="B3" s="1" t="s">
        <v>0</v>
      </c>
      <c r="C3" s="1" t="s">
        <v>32</v>
      </c>
      <c r="D3" s="1" t="s">
        <v>42</v>
      </c>
      <c r="E3" s="2">
        <v>0</v>
      </c>
      <c r="F3" s="2">
        <v>0</v>
      </c>
      <c r="G3" s="3">
        <f>+dataMercanciaGeneral[[#This Row],[Mercancía general embarcada en cabotaje]]+dataMercanciaGeneral[[#This Row],[Mercancía general desembarcada en cabotaje]]</f>
        <v>0</v>
      </c>
      <c r="H3" s="2">
        <v>0</v>
      </c>
      <c r="I3" s="2">
        <v>0</v>
      </c>
      <c r="J3" s="3">
        <f>+dataMercanciaGeneral[[#This Row],[Mercancía general embarcada en exterior]]+dataMercanciaGeneral[[#This Row],[Mercancía general desembarcada en exterior]]</f>
        <v>0</v>
      </c>
      <c r="K3" s="3">
        <f>+dataMercanciaGeneral[[#This Row],[Mercancía general embarcada en cabotaje]]+dataMercanciaGeneral[[#This Row],[Mercancía general embarcada en exterior]]</f>
        <v>0</v>
      </c>
      <c r="L3" s="3">
        <f>+dataMercanciaGeneral[[#This Row],[Mercancía general desembarcada en cabotaje]]+dataMercanciaGeneral[[#This Row],[Mercancía general desembarcada en exterior]]</f>
        <v>0</v>
      </c>
      <c r="M3" s="3">
        <f>+dataMercanciaGeneral[[#This Row],[TOTAL mercancía general embarcada en cabotaje y exterior]]+dataMercanciaGeneral[[#This Row],[TOTAL mercancía general desembarcada en cabotaje y exterior]]</f>
        <v>0</v>
      </c>
    </row>
    <row r="4" spans="1:13" hidden="1" x14ac:dyDescent="0.25">
      <c r="A4" s="1">
        <v>1962</v>
      </c>
      <c r="B4" s="1" t="s">
        <v>1</v>
      </c>
      <c r="C4" s="1" t="s">
        <v>32</v>
      </c>
      <c r="D4" s="1" t="s">
        <v>33</v>
      </c>
      <c r="E4" s="2">
        <v>125734</v>
      </c>
      <c r="F4" s="2">
        <v>111742</v>
      </c>
      <c r="G4" s="3">
        <f>+dataMercanciaGeneral[[#This Row],[Mercancía general embarcada en cabotaje]]+dataMercanciaGeneral[[#This Row],[Mercancía general desembarcada en cabotaje]]</f>
        <v>237476</v>
      </c>
      <c r="H4" s="2">
        <v>68609</v>
      </c>
      <c r="I4" s="2">
        <v>157473</v>
      </c>
      <c r="J4" s="3">
        <f>+dataMercanciaGeneral[[#This Row],[Mercancía general embarcada en exterior]]+dataMercanciaGeneral[[#This Row],[Mercancía general desembarcada en exterior]]</f>
        <v>226082</v>
      </c>
      <c r="K4" s="3">
        <f>+dataMercanciaGeneral[[#This Row],[Mercancía general embarcada en cabotaje]]+dataMercanciaGeneral[[#This Row],[Mercancía general embarcada en exterior]]</f>
        <v>194343</v>
      </c>
      <c r="L4" s="3">
        <f>+dataMercanciaGeneral[[#This Row],[Mercancía general desembarcada en cabotaje]]+dataMercanciaGeneral[[#This Row],[Mercancía general desembarcada en exterior]]</f>
        <v>269215</v>
      </c>
      <c r="M4" s="3">
        <f>+dataMercanciaGeneral[[#This Row],[TOTAL mercancía general embarcada en cabotaje y exterior]]+dataMercanciaGeneral[[#This Row],[TOTAL mercancía general desembarcada en cabotaje y exterior]]</f>
        <v>463558</v>
      </c>
    </row>
    <row r="5" spans="1:13" hidden="1" x14ac:dyDescent="0.25">
      <c r="A5" s="1">
        <v>1962</v>
      </c>
      <c r="B5" s="1" t="s">
        <v>1</v>
      </c>
      <c r="C5" s="1" t="s">
        <v>32</v>
      </c>
      <c r="D5" s="1" t="s">
        <v>42</v>
      </c>
      <c r="E5" s="2">
        <v>0</v>
      </c>
      <c r="F5" s="2">
        <v>0</v>
      </c>
      <c r="G5" s="3">
        <f>+dataMercanciaGeneral[[#This Row],[Mercancía general embarcada en cabotaje]]+dataMercanciaGeneral[[#This Row],[Mercancía general desembarcada en cabotaje]]</f>
        <v>0</v>
      </c>
      <c r="H5" s="2">
        <v>0</v>
      </c>
      <c r="I5" s="2">
        <v>0</v>
      </c>
      <c r="J5" s="3">
        <f>+dataMercanciaGeneral[[#This Row],[Mercancía general embarcada en exterior]]+dataMercanciaGeneral[[#This Row],[Mercancía general desembarcada en exterior]]</f>
        <v>0</v>
      </c>
      <c r="K5" s="3">
        <f>+dataMercanciaGeneral[[#This Row],[Mercancía general embarcada en cabotaje]]+dataMercanciaGeneral[[#This Row],[Mercancía general embarcada en exterior]]</f>
        <v>0</v>
      </c>
      <c r="L5" s="3">
        <f>+dataMercanciaGeneral[[#This Row],[Mercancía general desembarcada en cabotaje]]+dataMercanciaGeneral[[#This Row],[Mercancía general desembarcada en exterior]]</f>
        <v>0</v>
      </c>
      <c r="M5" s="3">
        <f>+dataMercanciaGeneral[[#This Row],[TOTAL mercancía general embarcada en cabotaje y exterior]]+dataMercanciaGeneral[[#This Row],[TOTAL mercancía general desembarcada en cabotaje y exterior]]</f>
        <v>0</v>
      </c>
    </row>
    <row r="6" spans="1:13" hidden="1" x14ac:dyDescent="0.25">
      <c r="A6" s="1">
        <v>1962</v>
      </c>
      <c r="B6" s="1" t="s">
        <v>2</v>
      </c>
      <c r="C6" s="1" t="s">
        <v>32</v>
      </c>
      <c r="D6" s="1" t="s">
        <v>33</v>
      </c>
      <c r="E6" s="2">
        <v>13975</v>
      </c>
      <c r="F6" s="2">
        <v>17589</v>
      </c>
      <c r="G6" s="3">
        <f>+dataMercanciaGeneral[[#This Row],[Mercancía general embarcada en cabotaje]]+dataMercanciaGeneral[[#This Row],[Mercancía general desembarcada en cabotaje]]</f>
        <v>31564</v>
      </c>
      <c r="H6" s="2">
        <v>31572</v>
      </c>
      <c r="I6" s="2">
        <v>20215</v>
      </c>
      <c r="J6" s="3">
        <f>+dataMercanciaGeneral[[#This Row],[Mercancía general embarcada en exterior]]+dataMercanciaGeneral[[#This Row],[Mercancía general desembarcada en exterior]]</f>
        <v>51787</v>
      </c>
      <c r="K6" s="3">
        <f>+dataMercanciaGeneral[[#This Row],[Mercancía general embarcada en cabotaje]]+dataMercanciaGeneral[[#This Row],[Mercancía general embarcada en exterior]]</f>
        <v>45547</v>
      </c>
      <c r="L6" s="3">
        <f>+dataMercanciaGeneral[[#This Row],[Mercancía general desembarcada en cabotaje]]+dataMercanciaGeneral[[#This Row],[Mercancía general desembarcada en exterior]]</f>
        <v>37804</v>
      </c>
      <c r="M6" s="3">
        <f>+dataMercanciaGeneral[[#This Row],[TOTAL mercancía general embarcada en cabotaje y exterior]]+dataMercanciaGeneral[[#This Row],[TOTAL mercancía general desembarcada en cabotaje y exterior]]</f>
        <v>83351</v>
      </c>
    </row>
    <row r="7" spans="1:13" hidden="1" x14ac:dyDescent="0.25">
      <c r="A7" s="1">
        <v>1962</v>
      </c>
      <c r="B7" s="1" t="s">
        <v>2</v>
      </c>
      <c r="C7" s="1" t="s">
        <v>32</v>
      </c>
      <c r="D7" s="1" t="s">
        <v>42</v>
      </c>
      <c r="E7" s="2">
        <v>0</v>
      </c>
      <c r="F7" s="2">
        <v>0</v>
      </c>
      <c r="G7" s="3">
        <f>+dataMercanciaGeneral[[#This Row],[Mercancía general embarcada en cabotaje]]+dataMercanciaGeneral[[#This Row],[Mercancía general desembarcada en cabotaje]]</f>
        <v>0</v>
      </c>
      <c r="H7" s="2">
        <v>0</v>
      </c>
      <c r="I7" s="2">
        <v>0</v>
      </c>
      <c r="J7" s="3">
        <f>+dataMercanciaGeneral[[#This Row],[Mercancía general embarcada en exterior]]+dataMercanciaGeneral[[#This Row],[Mercancía general desembarcada en exterior]]</f>
        <v>0</v>
      </c>
      <c r="K7" s="3">
        <f>+dataMercanciaGeneral[[#This Row],[Mercancía general embarcada en cabotaje]]+dataMercanciaGeneral[[#This Row],[Mercancía general embarcada en exterior]]</f>
        <v>0</v>
      </c>
      <c r="L7" s="3">
        <f>+dataMercanciaGeneral[[#This Row],[Mercancía general desembarcada en cabotaje]]+dataMercanciaGeneral[[#This Row],[Mercancía general desembarcada en exterior]]</f>
        <v>0</v>
      </c>
      <c r="M7" s="3">
        <f>+dataMercanciaGeneral[[#This Row],[TOTAL mercancía general embarcada en cabotaje y exterior]]+dataMercanciaGeneral[[#This Row],[TOTAL mercancía general desembarcada en cabotaje y exterior]]</f>
        <v>0</v>
      </c>
    </row>
    <row r="8" spans="1:13" hidden="1" x14ac:dyDescent="0.25">
      <c r="A8" s="1">
        <v>1962</v>
      </c>
      <c r="B8" s="1" t="s">
        <v>3</v>
      </c>
      <c r="C8" s="1" t="s">
        <v>32</v>
      </c>
      <c r="D8" s="1" t="s">
        <v>33</v>
      </c>
      <c r="E8" s="2">
        <v>299678</v>
      </c>
      <c r="F8" s="2">
        <v>32964</v>
      </c>
      <c r="G8" s="3">
        <f>+dataMercanciaGeneral[[#This Row],[Mercancía general embarcada en cabotaje]]+dataMercanciaGeneral[[#This Row],[Mercancía general desembarcada en cabotaje]]</f>
        <v>332642</v>
      </c>
      <c r="H8" s="2">
        <v>214653</v>
      </c>
      <c r="I8" s="2">
        <v>170993</v>
      </c>
      <c r="J8" s="3">
        <f>+dataMercanciaGeneral[[#This Row],[Mercancía general embarcada en exterior]]+dataMercanciaGeneral[[#This Row],[Mercancía general desembarcada en exterior]]</f>
        <v>385646</v>
      </c>
      <c r="K8" s="3">
        <f>+dataMercanciaGeneral[[#This Row],[Mercancía general embarcada en cabotaje]]+dataMercanciaGeneral[[#This Row],[Mercancía general embarcada en exterior]]</f>
        <v>514331</v>
      </c>
      <c r="L8" s="3">
        <f>+dataMercanciaGeneral[[#This Row],[Mercancía general desembarcada en cabotaje]]+dataMercanciaGeneral[[#This Row],[Mercancía general desembarcada en exterior]]</f>
        <v>203957</v>
      </c>
      <c r="M8" s="3">
        <f>+dataMercanciaGeneral[[#This Row],[TOTAL mercancía general embarcada en cabotaje y exterior]]+dataMercanciaGeneral[[#This Row],[TOTAL mercancía general desembarcada en cabotaje y exterior]]</f>
        <v>718288</v>
      </c>
    </row>
    <row r="9" spans="1:13" hidden="1" x14ac:dyDescent="0.25">
      <c r="A9" s="1">
        <v>1962</v>
      </c>
      <c r="B9" s="1" t="s">
        <v>3</v>
      </c>
      <c r="C9" s="1" t="s">
        <v>32</v>
      </c>
      <c r="D9" s="1" t="s">
        <v>42</v>
      </c>
      <c r="E9" s="2">
        <v>0</v>
      </c>
      <c r="F9" s="2">
        <v>0</v>
      </c>
      <c r="G9" s="3">
        <f>+dataMercanciaGeneral[[#This Row],[Mercancía general embarcada en cabotaje]]+dataMercanciaGeneral[[#This Row],[Mercancía general desembarcada en cabotaje]]</f>
        <v>0</v>
      </c>
      <c r="H9" s="2">
        <v>0</v>
      </c>
      <c r="I9" s="2">
        <v>0</v>
      </c>
      <c r="J9" s="3">
        <f>+dataMercanciaGeneral[[#This Row],[Mercancía general embarcada en exterior]]+dataMercanciaGeneral[[#This Row],[Mercancía general desembarcada en exterior]]</f>
        <v>0</v>
      </c>
      <c r="K9" s="3">
        <f>+dataMercanciaGeneral[[#This Row],[Mercancía general embarcada en cabotaje]]+dataMercanciaGeneral[[#This Row],[Mercancía general embarcada en exterior]]</f>
        <v>0</v>
      </c>
      <c r="L9" s="3">
        <f>+dataMercanciaGeneral[[#This Row],[Mercancía general desembarcada en cabotaje]]+dataMercanciaGeneral[[#This Row],[Mercancía general desembarcada en exterior]]</f>
        <v>0</v>
      </c>
      <c r="M9" s="3">
        <f>+dataMercanciaGeneral[[#This Row],[TOTAL mercancía general embarcada en cabotaje y exterior]]+dataMercanciaGeneral[[#This Row],[TOTAL mercancía general desembarcada en cabotaje y exterior]]</f>
        <v>0</v>
      </c>
    </row>
    <row r="10" spans="1:13" hidden="1" x14ac:dyDescent="0.25">
      <c r="A10" s="1">
        <v>1962</v>
      </c>
      <c r="B10" s="1" t="s">
        <v>4</v>
      </c>
      <c r="C10" s="1" t="s">
        <v>32</v>
      </c>
      <c r="D10" s="1" t="s">
        <v>33</v>
      </c>
      <c r="E10" s="2">
        <v>23945</v>
      </c>
      <c r="F10" s="2">
        <v>15459</v>
      </c>
      <c r="G10" s="3">
        <f>+dataMercanciaGeneral[[#This Row],[Mercancía general embarcada en cabotaje]]+dataMercanciaGeneral[[#This Row],[Mercancía general desembarcada en cabotaje]]</f>
        <v>39404</v>
      </c>
      <c r="H10" s="2">
        <v>33179</v>
      </c>
      <c r="I10" s="2">
        <v>22132</v>
      </c>
      <c r="J10" s="3">
        <f>+dataMercanciaGeneral[[#This Row],[Mercancía general embarcada en exterior]]+dataMercanciaGeneral[[#This Row],[Mercancía general desembarcada en exterior]]</f>
        <v>55311</v>
      </c>
      <c r="K10" s="3">
        <f>+dataMercanciaGeneral[[#This Row],[Mercancía general embarcada en cabotaje]]+dataMercanciaGeneral[[#This Row],[Mercancía general embarcada en exterior]]</f>
        <v>57124</v>
      </c>
      <c r="L10" s="3">
        <f>+dataMercanciaGeneral[[#This Row],[Mercancía general desembarcada en cabotaje]]+dataMercanciaGeneral[[#This Row],[Mercancía general desembarcada en exterior]]</f>
        <v>37591</v>
      </c>
      <c r="M10" s="3">
        <f>+dataMercanciaGeneral[[#This Row],[TOTAL mercancía general embarcada en cabotaje y exterior]]+dataMercanciaGeneral[[#This Row],[TOTAL mercancía general desembarcada en cabotaje y exterior]]</f>
        <v>94715</v>
      </c>
    </row>
    <row r="11" spans="1:13" hidden="1" x14ac:dyDescent="0.25">
      <c r="A11" s="1">
        <v>1962</v>
      </c>
      <c r="B11" s="1" t="s">
        <v>4</v>
      </c>
      <c r="C11" s="1" t="s">
        <v>32</v>
      </c>
      <c r="D11" s="1" t="s">
        <v>42</v>
      </c>
      <c r="E11" s="2">
        <v>0</v>
      </c>
      <c r="F11" s="2">
        <v>0</v>
      </c>
      <c r="G11" s="3">
        <f>+dataMercanciaGeneral[[#This Row],[Mercancía general embarcada en cabotaje]]+dataMercanciaGeneral[[#This Row],[Mercancía general desembarcada en cabotaje]]</f>
        <v>0</v>
      </c>
      <c r="H11" s="2">
        <v>0</v>
      </c>
      <c r="I11" s="2">
        <v>0</v>
      </c>
      <c r="J11" s="3">
        <f>+dataMercanciaGeneral[[#This Row],[Mercancía general embarcada en exterior]]+dataMercanciaGeneral[[#This Row],[Mercancía general desembarcada en exterior]]</f>
        <v>0</v>
      </c>
      <c r="K11" s="3">
        <f>+dataMercanciaGeneral[[#This Row],[Mercancía general embarcada en cabotaje]]+dataMercanciaGeneral[[#This Row],[Mercancía general embarcada en exterior]]</f>
        <v>0</v>
      </c>
      <c r="L11" s="3">
        <f>+dataMercanciaGeneral[[#This Row],[Mercancía general desembarcada en cabotaje]]+dataMercanciaGeneral[[#This Row],[Mercancía general desembarcada en exterior]]</f>
        <v>0</v>
      </c>
      <c r="M11" s="3">
        <f>+dataMercanciaGeneral[[#This Row],[TOTAL mercancía general embarcada en cabotaje y exterior]]+dataMercanciaGeneral[[#This Row],[TOTAL mercancía general desembarcada en cabotaje y exterior]]</f>
        <v>0</v>
      </c>
    </row>
    <row r="12" spans="1:13" hidden="1" x14ac:dyDescent="0.25">
      <c r="A12" s="1">
        <v>1962</v>
      </c>
      <c r="B12" s="1" t="s">
        <v>5</v>
      </c>
      <c r="C12" s="1" t="s">
        <v>32</v>
      </c>
      <c r="D12" s="1" t="s">
        <v>33</v>
      </c>
      <c r="E12" s="2">
        <v>39859</v>
      </c>
      <c r="F12" s="2">
        <v>56052</v>
      </c>
      <c r="G12" s="3">
        <f>+dataMercanciaGeneral[[#This Row],[Mercancía general embarcada en cabotaje]]+dataMercanciaGeneral[[#This Row],[Mercancía general desembarcada en cabotaje]]</f>
        <v>95911</v>
      </c>
      <c r="H12" s="2">
        <v>76988</v>
      </c>
      <c r="I12" s="2">
        <v>99522</v>
      </c>
      <c r="J12" s="3">
        <f>+dataMercanciaGeneral[[#This Row],[Mercancía general embarcada en exterior]]+dataMercanciaGeneral[[#This Row],[Mercancía general desembarcada en exterior]]</f>
        <v>176510</v>
      </c>
      <c r="K12" s="3">
        <f>+dataMercanciaGeneral[[#This Row],[Mercancía general embarcada en cabotaje]]+dataMercanciaGeneral[[#This Row],[Mercancía general embarcada en exterior]]</f>
        <v>116847</v>
      </c>
      <c r="L12" s="3">
        <f>+dataMercanciaGeneral[[#This Row],[Mercancía general desembarcada en cabotaje]]+dataMercanciaGeneral[[#This Row],[Mercancía general desembarcada en exterior]]</f>
        <v>155574</v>
      </c>
      <c r="M12" s="3">
        <f>+dataMercanciaGeneral[[#This Row],[TOTAL mercancía general embarcada en cabotaje y exterior]]+dataMercanciaGeneral[[#This Row],[TOTAL mercancía general desembarcada en cabotaje y exterior]]</f>
        <v>272421</v>
      </c>
    </row>
    <row r="13" spans="1:13" hidden="1" x14ac:dyDescent="0.25">
      <c r="A13" s="1">
        <v>1962</v>
      </c>
      <c r="B13" s="1" t="s">
        <v>5</v>
      </c>
      <c r="C13" s="1" t="s">
        <v>32</v>
      </c>
      <c r="D13" s="1" t="s">
        <v>42</v>
      </c>
      <c r="E13" s="2">
        <v>0</v>
      </c>
      <c r="F13" s="2">
        <v>0</v>
      </c>
      <c r="G13" s="3">
        <f>+dataMercanciaGeneral[[#This Row],[Mercancía general embarcada en cabotaje]]+dataMercanciaGeneral[[#This Row],[Mercancía general desembarcada en cabotaje]]</f>
        <v>0</v>
      </c>
      <c r="H13" s="2">
        <v>0</v>
      </c>
      <c r="I13" s="2">
        <v>0</v>
      </c>
      <c r="J13" s="3">
        <f>+dataMercanciaGeneral[[#This Row],[Mercancía general embarcada en exterior]]+dataMercanciaGeneral[[#This Row],[Mercancía general desembarcada en exterior]]</f>
        <v>0</v>
      </c>
      <c r="K13" s="3">
        <f>+dataMercanciaGeneral[[#This Row],[Mercancía general embarcada en cabotaje]]+dataMercanciaGeneral[[#This Row],[Mercancía general embarcada en exterior]]</f>
        <v>0</v>
      </c>
      <c r="L13" s="3">
        <f>+dataMercanciaGeneral[[#This Row],[Mercancía general desembarcada en cabotaje]]+dataMercanciaGeneral[[#This Row],[Mercancía general desembarcada en exterior]]</f>
        <v>0</v>
      </c>
      <c r="M13" s="3">
        <f>+dataMercanciaGeneral[[#This Row],[TOTAL mercancía general embarcada en cabotaje y exterior]]+dataMercanciaGeneral[[#This Row],[TOTAL mercancía general desembarcada en cabotaje y exterior]]</f>
        <v>0</v>
      </c>
    </row>
    <row r="14" spans="1:13" hidden="1" x14ac:dyDescent="0.25">
      <c r="A14" s="1">
        <v>1962</v>
      </c>
      <c r="B14" s="1" t="s">
        <v>10</v>
      </c>
      <c r="C14" s="1" t="s">
        <v>32</v>
      </c>
      <c r="D14" s="1" t="s">
        <v>33</v>
      </c>
      <c r="E14" s="2">
        <v>100755</v>
      </c>
      <c r="F14" s="2">
        <v>194043</v>
      </c>
      <c r="G14" s="3">
        <f>+dataMercanciaGeneral[[#This Row],[Mercancía general embarcada en cabotaje]]+dataMercanciaGeneral[[#This Row],[Mercancía general desembarcada en cabotaje]]</f>
        <v>294798</v>
      </c>
      <c r="H14" s="2">
        <v>33965</v>
      </c>
      <c r="I14" s="2">
        <v>27764</v>
      </c>
      <c r="J14" s="3">
        <f>+dataMercanciaGeneral[[#This Row],[Mercancía general embarcada en exterior]]+dataMercanciaGeneral[[#This Row],[Mercancía general desembarcada en exterior]]</f>
        <v>61729</v>
      </c>
      <c r="K14" s="3">
        <f>+dataMercanciaGeneral[[#This Row],[Mercancía general embarcada en cabotaje]]+dataMercanciaGeneral[[#This Row],[Mercancía general embarcada en exterior]]</f>
        <v>134720</v>
      </c>
      <c r="L14" s="3">
        <f>+dataMercanciaGeneral[[#This Row],[Mercancía general desembarcada en cabotaje]]+dataMercanciaGeneral[[#This Row],[Mercancía general desembarcada en exterior]]</f>
        <v>221807</v>
      </c>
      <c r="M14" s="3">
        <f>+dataMercanciaGeneral[[#This Row],[TOTAL mercancía general embarcada en cabotaje y exterior]]+dataMercanciaGeneral[[#This Row],[TOTAL mercancía general desembarcada en cabotaje y exterior]]</f>
        <v>356527</v>
      </c>
    </row>
    <row r="15" spans="1:13" hidden="1" x14ac:dyDescent="0.25">
      <c r="A15" s="1">
        <v>1962</v>
      </c>
      <c r="B15" s="1" t="s">
        <v>10</v>
      </c>
      <c r="C15" s="1" t="s">
        <v>32</v>
      </c>
      <c r="D15" s="1" t="s">
        <v>42</v>
      </c>
      <c r="E15" s="2">
        <v>0</v>
      </c>
      <c r="F15" s="2">
        <v>0</v>
      </c>
      <c r="G15" s="3">
        <f>+dataMercanciaGeneral[[#This Row],[Mercancía general embarcada en cabotaje]]+dataMercanciaGeneral[[#This Row],[Mercancía general desembarcada en cabotaje]]</f>
        <v>0</v>
      </c>
      <c r="H15" s="2">
        <v>0</v>
      </c>
      <c r="I15" s="2">
        <v>0</v>
      </c>
      <c r="J15" s="3">
        <f>+dataMercanciaGeneral[[#This Row],[Mercancía general embarcada en exterior]]+dataMercanciaGeneral[[#This Row],[Mercancía general desembarcada en exterior]]</f>
        <v>0</v>
      </c>
      <c r="K15" s="3">
        <f>+dataMercanciaGeneral[[#This Row],[Mercancía general embarcada en cabotaje]]+dataMercanciaGeneral[[#This Row],[Mercancía general embarcada en exterior]]</f>
        <v>0</v>
      </c>
      <c r="L15" s="3">
        <f>+dataMercanciaGeneral[[#This Row],[Mercancía general desembarcada en cabotaje]]+dataMercanciaGeneral[[#This Row],[Mercancía general desembarcada en exterior]]</f>
        <v>0</v>
      </c>
      <c r="M15" s="3">
        <f>+dataMercanciaGeneral[[#This Row],[TOTAL mercancía general embarcada en cabotaje y exterior]]+dataMercanciaGeneral[[#This Row],[TOTAL mercancía general desembarcada en cabotaje y exterior]]</f>
        <v>0</v>
      </c>
    </row>
    <row r="16" spans="1:13" hidden="1" x14ac:dyDescent="0.25">
      <c r="A16" s="1">
        <v>1962</v>
      </c>
      <c r="B16" s="1" t="s">
        <v>11</v>
      </c>
      <c r="C16" s="1" t="s">
        <v>32</v>
      </c>
      <c r="D16" s="1" t="s">
        <v>33</v>
      </c>
      <c r="E16" s="2">
        <v>201702</v>
      </c>
      <c r="F16" s="2">
        <v>665706</v>
      </c>
      <c r="G16" s="3">
        <f>+dataMercanciaGeneral[[#This Row],[Mercancía general embarcada en cabotaje]]+dataMercanciaGeneral[[#This Row],[Mercancía general desembarcada en cabotaje]]</f>
        <v>867408</v>
      </c>
      <c r="H16" s="2">
        <v>182618</v>
      </c>
      <c r="I16" s="2">
        <v>657396</v>
      </c>
      <c r="J16" s="3">
        <f>+dataMercanciaGeneral[[#This Row],[Mercancía general embarcada en exterior]]+dataMercanciaGeneral[[#This Row],[Mercancía general desembarcada en exterior]]</f>
        <v>840014</v>
      </c>
      <c r="K16" s="3">
        <f>+dataMercanciaGeneral[[#This Row],[Mercancía general embarcada en cabotaje]]+dataMercanciaGeneral[[#This Row],[Mercancía general embarcada en exterior]]</f>
        <v>384320</v>
      </c>
      <c r="L16" s="3">
        <f>+dataMercanciaGeneral[[#This Row],[Mercancía general desembarcada en cabotaje]]+dataMercanciaGeneral[[#This Row],[Mercancía general desembarcada en exterior]]</f>
        <v>1323102</v>
      </c>
      <c r="M16" s="3">
        <f>+dataMercanciaGeneral[[#This Row],[TOTAL mercancía general embarcada en cabotaje y exterior]]+dataMercanciaGeneral[[#This Row],[TOTAL mercancía general desembarcada en cabotaje y exterior]]</f>
        <v>1707422</v>
      </c>
    </row>
    <row r="17" spans="1:13" hidden="1" x14ac:dyDescent="0.25">
      <c r="A17" s="1">
        <v>1962</v>
      </c>
      <c r="B17" s="1" t="s">
        <v>11</v>
      </c>
      <c r="C17" s="1" t="s">
        <v>32</v>
      </c>
      <c r="D17" s="1" t="s">
        <v>42</v>
      </c>
      <c r="E17" s="2">
        <v>0</v>
      </c>
      <c r="F17" s="2">
        <v>0</v>
      </c>
      <c r="G17" s="3">
        <f>+dataMercanciaGeneral[[#This Row],[Mercancía general embarcada en cabotaje]]+dataMercanciaGeneral[[#This Row],[Mercancía general desembarcada en cabotaje]]</f>
        <v>0</v>
      </c>
      <c r="H17" s="2">
        <v>0</v>
      </c>
      <c r="I17" s="2">
        <v>0</v>
      </c>
      <c r="J17" s="3">
        <f>+dataMercanciaGeneral[[#This Row],[Mercancía general embarcada en exterior]]+dataMercanciaGeneral[[#This Row],[Mercancía general desembarcada en exterior]]</f>
        <v>0</v>
      </c>
      <c r="K17" s="3">
        <f>+dataMercanciaGeneral[[#This Row],[Mercancía general embarcada en cabotaje]]+dataMercanciaGeneral[[#This Row],[Mercancía general embarcada en exterior]]</f>
        <v>0</v>
      </c>
      <c r="L17" s="3">
        <f>+dataMercanciaGeneral[[#This Row],[Mercancía general desembarcada en cabotaje]]+dataMercanciaGeneral[[#This Row],[Mercancía general desembarcada en exterior]]</f>
        <v>0</v>
      </c>
      <c r="M17" s="3">
        <f>+dataMercanciaGeneral[[#This Row],[TOTAL mercancía general embarcada en cabotaje y exterior]]+dataMercanciaGeneral[[#This Row],[TOTAL mercancía general desembarcada en cabotaje y exterior]]</f>
        <v>0</v>
      </c>
    </row>
    <row r="18" spans="1:13" hidden="1" x14ac:dyDescent="0.25">
      <c r="A18" s="1">
        <v>1962</v>
      </c>
      <c r="B18" s="1" t="s">
        <v>12</v>
      </c>
      <c r="C18" s="1" t="s">
        <v>32</v>
      </c>
      <c r="D18" s="1" t="s">
        <v>33</v>
      </c>
      <c r="E18" s="2">
        <v>158025</v>
      </c>
      <c r="F18" s="2">
        <v>277712</v>
      </c>
      <c r="G18" s="3">
        <f>+dataMercanciaGeneral[[#This Row],[Mercancía general embarcada en cabotaje]]+dataMercanciaGeneral[[#This Row],[Mercancía general desembarcada en cabotaje]]</f>
        <v>435737</v>
      </c>
      <c r="H18" s="2">
        <v>81537</v>
      </c>
      <c r="I18" s="2">
        <v>704704</v>
      </c>
      <c r="J18" s="3">
        <f>+dataMercanciaGeneral[[#This Row],[Mercancía general embarcada en exterior]]+dataMercanciaGeneral[[#This Row],[Mercancía general desembarcada en exterior]]</f>
        <v>786241</v>
      </c>
      <c r="K18" s="3">
        <f>+dataMercanciaGeneral[[#This Row],[Mercancía general embarcada en cabotaje]]+dataMercanciaGeneral[[#This Row],[Mercancía general embarcada en exterior]]</f>
        <v>239562</v>
      </c>
      <c r="L18" s="3">
        <f>+dataMercanciaGeneral[[#This Row],[Mercancía general desembarcada en cabotaje]]+dataMercanciaGeneral[[#This Row],[Mercancía general desembarcada en exterior]]</f>
        <v>982416</v>
      </c>
      <c r="M18" s="3">
        <f>+dataMercanciaGeneral[[#This Row],[TOTAL mercancía general embarcada en cabotaje y exterior]]+dataMercanciaGeneral[[#This Row],[TOTAL mercancía general desembarcada en cabotaje y exterior]]</f>
        <v>1221978</v>
      </c>
    </row>
    <row r="19" spans="1:13" hidden="1" x14ac:dyDescent="0.25">
      <c r="A19" s="1">
        <v>1962</v>
      </c>
      <c r="B19" s="1" t="s">
        <v>12</v>
      </c>
      <c r="C19" s="1" t="s">
        <v>32</v>
      </c>
      <c r="D19" s="1" t="s">
        <v>42</v>
      </c>
      <c r="E19" s="2">
        <v>0</v>
      </c>
      <c r="F19" s="2">
        <v>0</v>
      </c>
      <c r="G19" s="3">
        <f>+dataMercanciaGeneral[[#This Row],[Mercancía general embarcada en cabotaje]]+dataMercanciaGeneral[[#This Row],[Mercancía general desembarcada en cabotaje]]</f>
        <v>0</v>
      </c>
      <c r="H19" s="2">
        <v>0</v>
      </c>
      <c r="I19" s="2">
        <v>0</v>
      </c>
      <c r="J19" s="3">
        <f>+dataMercanciaGeneral[[#This Row],[Mercancía general embarcada en exterior]]+dataMercanciaGeneral[[#This Row],[Mercancía general desembarcada en exterior]]</f>
        <v>0</v>
      </c>
      <c r="K19" s="3">
        <f>+dataMercanciaGeneral[[#This Row],[Mercancía general embarcada en cabotaje]]+dataMercanciaGeneral[[#This Row],[Mercancía general embarcada en exterior]]</f>
        <v>0</v>
      </c>
      <c r="L19" s="3">
        <f>+dataMercanciaGeneral[[#This Row],[Mercancía general desembarcada en cabotaje]]+dataMercanciaGeneral[[#This Row],[Mercancía general desembarcada en exterior]]</f>
        <v>0</v>
      </c>
      <c r="M19" s="3">
        <f>+dataMercanciaGeneral[[#This Row],[TOTAL mercancía general embarcada en cabotaje y exterior]]+dataMercanciaGeneral[[#This Row],[TOTAL mercancía general desembarcada en cabotaje y exterior]]</f>
        <v>0</v>
      </c>
    </row>
    <row r="20" spans="1:13" hidden="1" x14ac:dyDescent="0.25">
      <c r="A20" s="1">
        <v>1962</v>
      </c>
      <c r="B20" s="1" t="s">
        <v>34</v>
      </c>
      <c r="C20" s="1" t="s">
        <v>32</v>
      </c>
      <c r="D20" s="1" t="s">
        <v>33</v>
      </c>
      <c r="E20" s="2">
        <v>472110</v>
      </c>
      <c r="F20" s="2">
        <v>401668</v>
      </c>
      <c r="G20" s="3">
        <f>+dataMercanciaGeneral[[#This Row],[Mercancía general embarcada en cabotaje]]+dataMercanciaGeneral[[#This Row],[Mercancía general desembarcada en cabotaje]]</f>
        <v>873778</v>
      </c>
      <c r="H20" s="2">
        <v>426984</v>
      </c>
      <c r="I20" s="2">
        <v>119092</v>
      </c>
      <c r="J20" s="3">
        <f>+dataMercanciaGeneral[[#This Row],[Mercancía general embarcada en exterior]]+dataMercanciaGeneral[[#This Row],[Mercancía general desembarcada en exterior]]</f>
        <v>546076</v>
      </c>
      <c r="K20" s="3">
        <f>+dataMercanciaGeneral[[#This Row],[Mercancía general embarcada en cabotaje]]+dataMercanciaGeneral[[#This Row],[Mercancía general embarcada en exterior]]</f>
        <v>899094</v>
      </c>
      <c r="L20" s="3">
        <f>+dataMercanciaGeneral[[#This Row],[Mercancía general desembarcada en cabotaje]]+dataMercanciaGeneral[[#This Row],[Mercancía general desembarcada en exterior]]</f>
        <v>520760</v>
      </c>
      <c r="M20" s="3">
        <f>+dataMercanciaGeneral[[#This Row],[TOTAL mercancía general embarcada en cabotaje y exterior]]+dataMercanciaGeneral[[#This Row],[TOTAL mercancía general desembarcada en cabotaje y exterior]]</f>
        <v>1419854</v>
      </c>
    </row>
    <row r="21" spans="1:13" hidden="1" x14ac:dyDescent="0.25">
      <c r="A21" s="1">
        <v>1962</v>
      </c>
      <c r="B21" s="1" t="s">
        <v>34</v>
      </c>
      <c r="C21" s="1" t="s">
        <v>32</v>
      </c>
      <c r="D21" s="1" t="s">
        <v>42</v>
      </c>
      <c r="E21" s="2">
        <v>0</v>
      </c>
      <c r="F21" s="2">
        <v>0</v>
      </c>
      <c r="G21" s="3">
        <f>+dataMercanciaGeneral[[#This Row],[Mercancía general embarcada en cabotaje]]+dataMercanciaGeneral[[#This Row],[Mercancía general desembarcada en cabotaje]]</f>
        <v>0</v>
      </c>
      <c r="H21" s="2">
        <v>0</v>
      </c>
      <c r="I21" s="2">
        <v>0</v>
      </c>
      <c r="J21" s="3">
        <f>+dataMercanciaGeneral[[#This Row],[Mercancía general embarcada en exterior]]+dataMercanciaGeneral[[#This Row],[Mercancía general desembarcada en exterior]]</f>
        <v>0</v>
      </c>
      <c r="K21" s="3">
        <f>+dataMercanciaGeneral[[#This Row],[Mercancía general embarcada en cabotaje]]+dataMercanciaGeneral[[#This Row],[Mercancía general embarcada en exterior]]</f>
        <v>0</v>
      </c>
      <c r="L21" s="3">
        <f>+dataMercanciaGeneral[[#This Row],[Mercancía general desembarcada en cabotaje]]+dataMercanciaGeneral[[#This Row],[Mercancía general desembarcada en exterior]]</f>
        <v>0</v>
      </c>
      <c r="M21" s="3">
        <f>+dataMercanciaGeneral[[#This Row],[TOTAL mercancía general embarcada en cabotaje y exterior]]+dataMercanciaGeneral[[#This Row],[TOTAL mercancía general desembarcada en cabotaje y exterior]]</f>
        <v>0</v>
      </c>
    </row>
    <row r="22" spans="1:13" hidden="1" x14ac:dyDescent="0.25">
      <c r="A22" s="1">
        <v>1962</v>
      </c>
      <c r="B22" s="1" t="s">
        <v>13</v>
      </c>
      <c r="C22" s="1" t="s">
        <v>32</v>
      </c>
      <c r="D22" s="1" t="s">
        <v>33</v>
      </c>
      <c r="E22" s="2">
        <v>17179</v>
      </c>
      <c r="F22" s="2">
        <v>30770</v>
      </c>
      <c r="G22" s="3">
        <f>+dataMercanciaGeneral[[#This Row],[Mercancía general embarcada en cabotaje]]+dataMercanciaGeneral[[#This Row],[Mercancía general desembarcada en cabotaje]]</f>
        <v>47949</v>
      </c>
      <c r="H22" s="2">
        <v>248928</v>
      </c>
      <c r="I22" s="2">
        <v>58765</v>
      </c>
      <c r="J22" s="3">
        <f>+dataMercanciaGeneral[[#This Row],[Mercancía general embarcada en exterior]]+dataMercanciaGeneral[[#This Row],[Mercancía general desembarcada en exterior]]</f>
        <v>307693</v>
      </c>
      <c r="K22" s="3">
        <f>+dataMercanciaGeneral[[#This Row],[Mercancía general embarcada en cabotaje]]+dataMercanciaGeneral[[#This Row],[Mercancía general embarcada en exterior]]</f>
        <v>266107</v>
      </c>
      <c r="L22" s="3">
        <f>+dataMercanciaGeneral[[#This Row],[Mercancía general desembarcada en cabotaje]]+dataMercanciaGeneral[[#This Row],[Mercancía general desembarcada en exterior]]</f>
        <v>89535</v>
      </c>
      <c r="M22" s="3">
        <f>+dataMercanciaGeneral[[#This Row],[TOTAL mercancía general embarcada en cabotaje y exterior]]+dataMercanciaGeneral[[#This Row],[TOTAL mercancía general desembarcada en cabotaje y exterior]]</f>
        <v>355642</v>
      </c>
    </row>
    <row r="23" spans="1:13" hidden="1" x14ac:dyDescent="0.25">
      <c r="A23" s="1">
        <v>1962</v>
      </c>
      <c r="B23" s="1" t="s">
        <v>13</v>
      </c>
      <c r="C23" s="1" t="s">
        <v>32</v>
      </c>
      <c r="D23" s="1" t="s">
        <v>42</v>
      </c>
      <c r="E23" s="2">
        <v>0</v>
      </c>
      <c r="F23" s="2">
        <v>0</v>
      </c>
      <c r="G23" s="3">
        <f>+dataMercanciaGeneral[[#This Row],[Mercancía general embarcada en cabotaje]]+dataMercanciaGeneral[[#This Row],[Mercancía general desembarcada en cabotaje]]</f>
        <v>0</v>
      </c>
      <c r="H23" s="2">
        <v>0</v>
      </c>
      <c r="I23" s="2">
        <v>0</v>
      </c>
      <c r="J23" s="3">
        <f>+dataMercanciaGeneral[[#This Row],[Mercancía general embarcada en exterior]]+dataMercanciaGeneral[[#This Row],[Mercancía general desembarcada en exterior]]</f>
        <v>0</v>
      </c>
      <c r="K23" s="3">
        <f>+dataMercanciaGeneral[[#This Row],[Mercancía general embarcada en cabotaje]]+dataMercanciaGeneral[[#This Row],[Mercancía general embarcada en exterior]]</f>
        <v>0</v>
      </c>
      <c r="L23" s="3">
        <f>+dataMercanciaGeneral[[#This Row],[Mercancía general desembarcada en cabotaje]]+dataMercanciaGeneral[[#This Row],[Mercancía general desembarcada en exterior]]</f>
        <v>0</v>
      </c>
      <c r="M23" s="3">
        <f>+dataMercanciaGeneral[[#This Row],[TOTAL mercancía general embarcada en cabotaje y exterior]]+dataMercanciaGeneral[[#This Row],[TOTAL mercancía general desembarcada en cabotaje y exterior]]</f>
        <v>0</v>
      </c>
    </row>
    <row r="24" spans="1:13" hidden="1" x14ac:dyDescent="0.25">
      <c r="A24" s="1">
        <v>1962</v>
      </c>
      <c r="B24" s="1" t="s">
        <v>14</v>
      </c>
      <c r="C24" s="1" t="s">
        <v>32</v>
      </c>
      <c r="D24" s="1" t="s">
        <v>33</v>
      </c>
      <c r="E24" s="2">
        <v>6690</v>
      </c>
      <c r="F24" s="2">
        <v>6742</v>
      </c>
      <c r="G24" s="3">
        <f>+dataMercanciaGeneral[[#This Row],[Mercancía general embarcada en cabotaje]]+dataMercanciaGeneral[[#This Row],[Mercancía general desembarcada en cabotaje]]</f>
        <v>13432</v>
      </c>
      <c r="H24" s="2">
        <v>9005</v>
      </c>
      <c r="I24" s="2">
        <v>24317</v>
      </c>
      <c r="J24" s="3">
        <f>+dataMercanciaGeneral[[#This Row],[Mercancía general embarcada en exterior]]+dataMercanciaGeneral[[#This Row],[Mercancía general desembarcada en exterior]]</f>
        <v>33322</v>
      </c>
      <c r="K24" s="3">
        <f>+dataMercanciaGeneral[[#This Row],[Mercancía general embarcada en cabotaje]]+dataMercanciaGeneral[[#This Row],[Mercancía general embarcada en exterior]]</f>
        <v>15695</v>
      </c>
      <c r="L24" s="3">
        <f>+dataMercanciaGeneral[[#This Row],[Mercancía general desembarcada en cabotaje]]+dataMercanciaGeneral[[#This Row],[Mercancía general desembarcada en exterior]]</f>
        <v>31059</v>
      </c>
      <c r="M24" s="3">
        <f>+dataMercanciaGeneral[[#This Row],[TOTAL mercancía general embarcada en cabotaje y exterior]]+dataMercanciaGeneral[[#This Row],[TOTAL mercancía general desembarcada en cabotaje y exterior]]</f>
        <v>46754</v>
      </c>
    </row>
    <row r="25" spans="1:13" hidden="1" x14ac:dyDescent="0.25">
      <c r="A25" s="1">
        <v>1962</v>
      </c>
      <c r="B25" s="1" t="s">
        <v>14</v>
      </c>
      <c r="C25" s="1" t="s">
        <v>32</v>
      </c>
      <c r="D25" s="1" t="s">
        <v>42</v>
      </c>
      <c r="E25" s="2">
        <v>0</v>
      </c>
      <c r="F25" s="2">
        <v>0</v>
      </c>
      <c r="G25" s="3">
        <f>+dataMercanciaGeneral[[#This Row],[Mercancía general embarcada en cabotaje]]+dataMercanciaGeneral[[#This Row],[Mercancía general desembarcada en cabotaje]]</f>
        <v>0</v>
      </c>
      <c r="H25" s="2">
        <v>0</v>
      </c>
      <c r="I25" s="2">
        <v>0</v>
      </c>
      <c r="J25" s="3">
        <f>+dataMercanciaGeneral[[#This Row],[Mercancía general embarcada en exterior]]+dataMercanciaGeneral[[#This Row],[Mercancía general desembarcada en exterior]]</f>
        <v>0</v>
      </c>
      <c r="K25" s="3">
        <f>+dataMercanciaGeneral[[#This Row],[Mercancía general embarcada en cabotaje]]+dataMercanciaGeneral[[#This Row],[Mercancía general embarcada en exterior]]</f>
        <v>0</v>
      </c>
      <c r="L25" s="3">
        <f>+dataMercanciaGeneral[[#This Row],[Mercancía general desembarcada en cabotaje]]+dataMercanciaGeneral[[#This Row],[Mercancía general desembarcada en exterior]]</f>
        <v>0</v>
      </c>
      <c r="M25" s="3">
        <f>+dataMercanciaGeneral[[#This Row],[TOTAL mercancía general embarcada en cabotaje y exterior]]+dataMercanciaGeneral[[#This Row],[TOTAL mercancía general desembarcada en cabotaje y exterior]]</f>
        <v>0</v>
      </c>
    </row>
    <row r="26" spans="1:13" hidden="1" x14ac:dyDescent="0.25">
      <c r="A26" s="1">
        <v>1962</v>
      </c>
      <c r="B26" s="1" t="s">
        <v>15</v>
      </c>
      <c r="C26" s="1" t="s">
        <v>32</v>
      </c>
      <c r="D26" s="1" t="s">
        <v>33</v>
      </c>
      <c r="E26" s="2">
        <v>32139</v>
      </c>
      <c r="F26" s="2">
        <v>50358</v>
      </c>
      <c r="G26" s="3">
        <f>+dataMercanciaGeneral[[#This Row],[Mercancía general embarcada en cabotaje]]+dataMercanciaGeneral[[#This Row],[Mercancía general desembarcada en cabotaje]]</f>
        <v>82497</v>
      </c>
      <c r="H26" s="2">
        <v>8822</v>
      </c>
      <c r="I26" s="2">
        <v>20657</v>
      </c>
      <c r="J26" s="3">
        <f>+dataMercanciaGeneral[[#This Row],[Mercancía general embarcada en exterior]]+dataMercanciaGeneral[[#This Row],[Mercancía general desembarcada en exterior]]</f>
        <v>29479</v>
      </c>
      <c r="K26" s="3">
        <f>+dataMercanciaGeneral[[#This Row],[Mercancía general embarcada en cabotaje]]+dataMercanciaGeneral[[#This Row],[Mercancía general embarcada en exterior]]</f>
        <v>40961</v>
      </c>
      <c r="L26" s="3">
        <f>+dataMercanciaGeneral[[#This Row],[Mercancía general desembarcada en cabotaje]]+dataMercanciaGeneral[[#This Row],[Mercancía general desembarcada en exterior]]</f>
        <v>71015</v>
      </c>
      <c r="M26" s="3">
        <f>+dataMercanciaGeneral[[#This Row],[TOTAL mercancía general embarcada en cabotaje y exterior]]+dataMercanciaGeneral[[#This Row],[TOTAL mercancía general desembarcada en cabotaje y exterior]]</f>
        <v>111976</v>
      </c>
    </row>
    <row r="27" spans="1:13" hidden="1" x14ac:dyDescent="0.25">
      <c r="A27" s="1">
        <v>1962</v>
      </c>
      <c r="B27" s="1" t="s">
        <v>15</v>
      </c>
      <c r="C27" s="1" t="s">
        <v>32</v>
      </c>
      <c r="D27" s="1" t="s">
        <v>42</v>
      </c>
      <c r="E27" s="2">
        <v>0</v>
      </c>
      <c r="F27" s="2">
        <v>0</v>
      </c>
      <c r="G27" s="3">
        <f>+dataMercanciaGeneral[[#This Row],[Mercancía general embarcada en cabotaje]]+dataMercanciaGeneral[[#This Row],[Mercancía general desembarcada en cabotaje]]</f>
        <v>0</v>
      </c>
      <c r="H27" s="2">
        <v>0</v>
      </c>
      <c r="I27" s="2">
        <v>0</v>
      </c>
      <c r="J27" s="3">
        <f>+dataMercanciaGeneral[[#This Row],[Mercancía general embarcada en exterior]]+dataMercanciaGeneral[[#This Row],[Mercancía general desembarcada en exterior]]</f>
        <v>0</v>
      </c>
      <c r="K27" s="3">
        <f>+dataMercanciaGeneral[[#This Row],[Mercancía general embarcada en cabotaje]]+dataMercanciaGeneral[[#This Row],[Mercancía general embarcada en exterior]]</f>
        <v>0</v>
      </c>
      <c r="L27" s="3">
        <f>+dataMercanciaGeneral[[#This Row],[Mercancía general desembarcada en cabotaje]]+dataMercanciaGeneral[[#This Row],[Mercancía general desembarcada en exterior]]</f>
        <v>0</v>
      </c>
      <c r="M27" s="3">
        <f>+dataMercanciaGeneral[[#This Row],[TOTAL mercancía general embarcada en cabotaje y exterior]]+dataMercanciaGeneral[[#This Row],[TOTAL mercancía general desembarcada en cabotaje y exterior]]</f>
        <v>0</v>
      </c>
    </row>
    <row r="28" spans="1:13" hidden="1" x14ac:dyDescent="0.25">
      <c r="A28" s="1">
        <v>1962</v>
      </c>
      <c r="B28" s="1" t="s">
        <v>35</v>
      </c>
      <c r="C28" s="1" t="s">
        <v>32</v>
      </c>
      <c r="D28" s="1" t="s">
        <v>33</v>
      </c>
      <c r="E28" s="2">
        <v>67530</v>
      </c>
      <c r="F28" s="2">
        <v>73734</v>
      </c>
      <c r="G28" s="3">
        <f>+dataMercanciaGeneral[[#This Row],[Mercancía general embarcada en cabotaje]]+dataMercanciaGeneral[[#This Row],[Mercancía general desembarcada en cabotaje]]</f>
        <v>141264</v>
      </c>
      <c r="H28" s="2">
        <v>1421</v>
      </c>
      <c r="I28" s="2">
        <v>6954</v>
      </c>
      <c r="J28" s="3">
        <f>+dataMercanciaGeneral[[#This Row],[Mercancía general embarcada en exterior]]+dataMercanciaGeneral[[#This Row],[Mercancía general desembarcada en exterior]]</f>
        <v>8375</v>
      </c>
      <c r="K28" s="3">
        <f>+dataMercanciaGeneral[[#This Row],[Mercancía general embarcada en cabotaje]]+dataMercanciaGeneral[[#This Row],[Mercancía general embarcada en exterior]]</f>
        <v>68951</v>
      </c>
      <c r="L28" s="3">
        <f>+dataMercanciaGeneral[[#This Row],[Mercancía general desembarcada en cabotaje]]+dataMercanciaGeneral[[#This Row],[Mercancía general desembarcada en exterior]]</f>
        <v>80688</v>
      </c>
      <c r="M28" s="3">
        <f>+dataMercanciaGeneral[[#This Row],[TOTAL mercancía general embarcada en cabotaje y exterior]]+dataMercanciaGeneral[[#This Row],[TOTAL mercancía general desembarcada en cabotaje y exterior]]</f>
        <v>149639</v>
      </c>
    </row>
    <row r="29" spans="1:13" hidden="1" x14ac:dyDescent="0.25">
      <c r="A29" s="1">
        <v>1962</v>
      </c>
      <c r="B29" s="1" t="s">
        <v>35</v>
      </c>
      <c r="C29" s="1" t="s">
        <v>32</v>
      </c>
      <c r="D29" s="1" t="s">
        <v>42</v>
      </c>
      <c r="E29" s="2">
        <v>0</v>
      </c>
      <c r="F29" s="2">
        <v>0</v>
      </c>
      <c r="G29" s="3">
        <f>+dataMercanciaGeneral[[#This Row],[Mercancía general embarcada en cabotaje]]+dataMercanciaGeneral[[#This Row],[Mercancía general desembarcada en cabotaje]]</f>
        <v>0</v>
      </c>
      <c r="H29" s="2">
        <v>0</v>
      </c>
      <c r="I29" s="2">
        <v>0</v>
      </c>
      <c r="J29" s="3">
        <f>+dataMercanciaGeneral[[#This Row],[Mercancía general embarcada en exterior]]+dataMercanciaGeneral[[#This Row],[Mercancía general desembarcada en exterior]]</f>
        <v>0</v>
      </c>
      <c r="K29" s="3">
        <f>+dataMercanciaGeneral[[#This Row],[Mercancía general embarcada en cabotaje]]+dataMercanciaGeneral[[#This Row],[Mercancía general embarcada en exterior]]</f>
        <v>0</v>
      </c>
      <c r="L29" s="3">
        <f>+dataMercanciaGeneral[[#This Row],[Mercancía general desembarcada en cabotaje]]+dataMercanciaGeneral[[#This Row],[Mercancía general desembarcada en exterior]]</f>
        <v>0</v>
      </c>
      <c r="M29" s="3">
        <f>+dataMercanciaGeneral[[#This Row],[TOTAL mercancía general embarcada en cabotaje y exterior]]+dataMercanciaGeneral[[#This Row],[TOTAL mercancía general desembarcada en cabotaje y exterior]]</f>
        <v>0</v>
      </c>
    </row>
    <row r="30" spans="1:13" hidden="1" x14ac:dyDescent="0.25">
      <c r="A30" s="1">
        <v>1962</v>
      </c>
      <c r="B30" s="1" t="s">
        <v>17</v>
      </c>
      <c r="C30" s="1" t="s">
        <v>32</v>
      </c>
      <c r="D30" s="1" t="s">
        <v>33</v>
      </c>
      <c r="E30" s="2">
        <v>227158</v>
      </c>
      <c r="F30" s="2">
        <v>170898</v>
      </c>
      <c r="G30" s="3">
        <f>+dataMercanciaGeneral[[#This Row],[Mercancía general embarcada en cabotaje]]+dataMercanciaGeneral[[#This Row],[Mercancía general desembarcada en cabotaje]]</f>
        <v>398056</v>
      </c>
      <c r="H30" s="2">
        <v>48425</v>
      </c>
      <c r="I30" s="2">
        <v>81227</v>
      </c>
      <c r="J30" s="3">
        <f>+dataMercanciaGeneral[[#This Row],[Mercancía general embarcada en exterior]]+dataMercanciaGeneral[[#This Row],[Mercancía general desembarcada en exterior]]</f>
        <v>129652</v>
      </c>
      <c r="K30" s="3">
        <f>+dataMercanciaGeneral[[#This Row],[Mercancía general embarcada en cabotaje]]+dataMercanciaGeneral[[#This Row],[Mercancía general embarcada en exterior]]</f>
        <v>275583</v>
      </c>
      <c r="L30" s="3">
        <f>+dataMercanciaGeneral[[#This Row],[Mercancía general desembarcada en cabotaje]]+dataMercanciaGeneral[[#This Row],[Mercancía general desembarcada en exterior]]</f>
        <v>252125</v>
      </c>
      <c r="M30" s="3">
        <f>+dataMercanciaGeneral[[#This Row],[TOTAL mercancía general embarcada en cabotaje y exterior]]+dataMercanciaGeneral[[#This Row],[TOTAL mercancía general desembarcada en cabotaje y exterior]]</f>
        <v>527708</v>
      </c>
    </row>
    <row r="31" spans="1:13" hidden="1" x14ac:dyDescent="0.25">
      <c r="A31" s="1">
        <v>1962</v>
      </c>
      <c r="B31" s="1" t="s">
        <v>17</v>
      </c>
      <c r="C31" s="1" t="s">
        <v>32</v>
      </c>
      <c r="D31" s="1" t="s">
        <v>42</v>
      </c>
      <c r="E31" s="2">
        <v>0</v>
      </c>
      <c r="F31" s="2">
        <v>0</v>
      </c>
      <c r="G31" s="3">
        <f>+dataMercanciaGeneral[[#This Row],[Mercancía general embarcada en cabotaje]]+dataMercanciaGeneral[[#This Row],[Mercancía general desembarcada en cabotaje]]</f>
        <v>0</v>
      </c>
      <c r="H31" s="2">
        <v>0</v>
      </c>
      <c r="I31" s="2">
        <v>0</v>
      </c>
      <c r="J31" s="3">
        <f>+dataMercanciaGeneral[[#This Row],[Mercancía general embarcada en exterior]]+dataMercanciaGeneral[[#This Row],[Mercancía general desembarcada en exterior]]</f>
        <v>0</v>
      </c>
      <c r="K31" s="3">
        <f>+dataMercanciaGeneral[[#This Row],[Mercancía general embarcada en cabotaje]]+dataMercanciaGeneral[[#This Row],[Mercancía general embarcada en exterior]]</f>
        <v>0</v>
      </c>
      <c r="L31" s="3">
        <f>+dataMercanciaGeneral[[#This Row],[Mercancía general desembarcada en cabotaje]]+dataMercanciaGeneral[[#This Row],[Mercancía general desembarcada en exterior]]</f>
        <v>0</v>
      </c>
      <c r="M31" s="3">
        <f>+dataMercanciaGeneral[[#This Row],[TOTAL mercancía general embarcada en cabotaje y exterior]]+dataMercanciaGeneral[[#This Row],[TOTAL mercancía general desembarcada en cabotaje y exterior]]</f>
        <v>0</v>
      </c>
    </row>
    <row r="32" spans="1:13" hidden="1" x14ac:dyDescent="0.25">
      <c r="A32" s="1">
        <v>1962</v>
      </c>
      <c r="B32" s="1" t="s">
        <v>18</v>
      </c>
      <c r="C32" s="1" t="s">
        <v>32</v>
      </c>
      <c r="D32" s="1" t="s">
        <v>33</v>
      </c>
      <c r="E32" s="2">
        <v>82090</v>
      </c>
      <c r="F32" s="2">
        <v>6138</v>
      </c>
      <c r="G32" s="3">
        <f>+dataMercanciaGeneral[[#This Row],[Mercancía general embarcada en cabotaje]]+dataMercanciaGeneral[[#This Row],[Mercancía general desembarcada en cabotaje]]</f>
        <v>88228</v>
      </c>
      <c r="H32" s="2">
        <v>837</v>
      </c>
      <c r="I32" s="2">
        <v>37061</v>
      </c>
      <c r="J32" s="3">
        <f>+dataMercanciaGeneral[[#This Row],[Mercancía general embarcada en exterior]]+dataMercanciaGeneral[[#This Row],[Mercancía general desembarcada en exterior]]</f>
        <v>37898</v>
      </c>
      <c r="K32" s="3">
        <f>+dataMercanciaGeneral[[#This Row],[Mercancía general embarcada en cabotaje]]+dataMercanciaGeneral[[#This Row],[Mercancía general embarcada en exterior]]</f>
        <v>82927</v>
      </c>
      <c r="L32" s="3">
        <f>+dataMercanciaGeneral[[#This Row],[Mercancía general desembarcada en cabotaje]]+dataMercanciaGeneral[[#This Row],[Mercancía general desembarcada en exterior]]</f>
        <v>43199</v>
      </c>
      <c r="M32" s="3">
        <f>+dataMercanciaGeneral[[#This Row],[TOTAL mercancía general embarcada en cabotaje y exterior]]+dataMercanciaGeneral[[#This Row],[TOTAL mercancía general desembarcada en cabotaje y exterior]]</f>
        <v>126126</v>
      </c>
    </row>
    <row r="33" spans="1:13" hidden="1" x14ac:dyDescent="0.25">
      <c r="A33" s="1">
        <v>1962</v>
      </c>
      <c r="B33" s="1" t="s">
        <v>18</v>
      </c>
      <c r="C33" s="1" t="s">
        <v>32</v>
      </c>
      <c r="D33" s="1" t="s">
        <v>42</v>
      </c>
      <c r="E33" s="2">
        <v>0</v>
      </c>
      <c r="F33" s="2">
        <v>0</v>
      </c>
      <c r="G33" s="3">
        <f>+dataMercanciaGeneral[[#This Row],[Mercancía general embarcada en cabotaje]]+dataMercanciaGeneral[[#This Row],[Mercancía general desembarcada en cabotaje]]</f>
        <v>0</v>
      </c>
      <c r="H33" s="2">
        <v>0</v>
      </c>
      <c r="I33" s="2">
        <v>0</v>
      </c>
      <c r="J33" s="3">
        <f>+dataMercanciaGeneral[[#This Row],[Mercancía general embarcada en exterior]]+dataMercanciaGeneral[[#This Row],[Mercancía general desembarcada en exterior]]</f>
        <v>0</v>
      </c>
      <c r="K33" s="3">
        <f>+dataMercanciaGeneral[[#This Row],[Mercancía general embarcada en cabotaje]]+dataMercanciaGeneral[[#This Row],[Mercancía general embarcada en exterior]]</f>
        <v>0</v>
      </c>
      <c r="L33" s="3">
        <f>+dataMercanciaGeneral[[#This Row],[Mercancía general desembarcada en cabotaje]]+dataMercanciaGeneral[[#This Row],[Mercancía general desembarcada en exterior]]</f>
        <v>0</v>
      </c>
      <c r="M33" s="3">
        <f>+dataMercanciaGeneral[[#This Row],[TOTAL mercancía general embarcada en cabotaje y exterior]]+dataMercanciaGeneral[[#This Row],[TOTAL mercancía general desembarcada en cabotaje y exterior]]</f>
        <v>0</v>
      </c>
    </row>
    <row r="34" spans="1:13" hidden="1" x14ac:dyDescent="0.25">
      <c r="A34" s="1">
        <v>1962</v>
      </c>
      <c r="B34" s="1" t="s">
        <v>19</v>
      </c>
      <c r="C34" s="1" t="s">
        <v>32</v>
      </c>
      <c r="D34" s="1" t="s">
        <v>33</v>
      </c>
      <c r="E34" s="2">
        <v>327418</v>
      </c>
      <c r="F34" s="2">
        <v>370965</v>
      </c>
      <c r="G34" s="3">
        <f>+dataMercanciaGeneral[[#This Row],[Mercancía general embarcada en cabotaje]]+dataMercanciaGeneral[[#This Row],[Mercancía general desembarcada en cabotaje]]</f>
        <v>698383</v>
      </c>
      <c r="H34" s="2">
        <v>257785</v>
      </c>
      <c r="I34" s="2">
        <v>129316</v>
      </c>
      <c r="J34" s="3">
        <f>+dataMercanciaGeneral[[#This Row],[Mercancía general embarcada en exterior]]+dataMercanciaGeneral[[#This Row],[Mercancía general desembarcada en exterior]]</f>
        <v>387101</v>
      </c>
      <c r="K34" s="3">
        <f>+dataMercanciaGeneral[[#This Row],[Mercancía general embarcada en cabotaje]]+dataMercanciaGeneral[[#This Row],[Mercancía general embarcada en exterior]]</f>
        <v>585203</v>
      </c>
      <c r="L34" s="3">
        <f>+dataMercanciaGeneral[[#This Row],[Mercancía general desembarcada en cabotaje]]+dataMercanciaGeneral[[#This Row],[Mercancía general desembarcada en exterior]]</f>
        <v>500281</v>
      </c>
      <c r="M34" s="3">
        <f>+dataMercanciaGeneral[[#This Row],[TOTAL mercancía general embarcada en cabotaje y exterior]]+dataMercanciaGeneral[[#This Row],[TOTAL mercancía general desembarcada en cabotaje y exterior]]</f>
        <v>1085484</v>
      </c>
    </row>
    <row r="35" spans="1:13" hidden="1" x14ac:dyDescent="0.25">
      <c r="A35" s="1">
        <v>1962</v>
      </c>
      <c r="B35" s="1" t="s">
        <v>19</v>
      </c>
      <c r="C35" s="1" t="s">
        <v>32</v>
      </c>
      <c r="D35" s="1" t="s">
        <v>42</v>
      </c>
      <c r="E35" s="2">
        <v>0</v>
      </c>
      <c r="F35" s="2">
        <v>0</v>
      </c>
      <c r="G35" s="3">
        <f>+dataMercanciaGeneral[[#This Row],[Mercancía general embarcada en cabotaje]]+dataMercanciaGeneral[[#This Row],[Mercancía general desembarcada en cabotaje]]</f>
        <v>0</v>
      </c>
      <c r="H35" s="2">
        <v>0</v>
      </c>
      <c r="I35" s="2">
        <v>0</v>
      </c>
      <c r="J35" s="3">
        <f>+dataMercanciaGeneral[[#This Row],[Mercancía general embarcada en exterior]]+dataMercanciaGeneral[[#This Row],[Mercancía general desembarcada en exterior]]</f>
        <v>0</v>
      </c>
      <c r="K35" s="3">
        <f>+dataMercanciaGeneral[[#This Row],[Mercancía general embarcada en cabotaje]]+dataMercanciaGeneral[[#This Row],[Mercancía general embarcada en exterior]]</f>
        <v>0</v>
      </c>
      <c r="L35" s="3">
        <f>+dataMercanciaGeneral[[#This Row],[Mercancía general desembarcada en cabotaje]]+dataMercanciaGeneral[[#This Row],[Mercancía general desembarcada en exterior]]</f>
        <v>0</v>
      </c>
      <c r="M35" s="3">
        <f>+dataMercanciaGeneral[[#This Row],[TOTAL mercancía general embarcada en cabotaje y exterior]]+dataMercanciaGeneral[[#This Row],[TOTAL mercancía general desembarcada en cabotaje y exterior]]</f>
        <v>0</v>
      </c>
    </row>
    <row r="36" spans="1:13" hidden="1" x14ac:dyDescent="0.25">
      <c r="A36" s="1">
        <v>1962</v>
      </c>
      <c r="B36" s="1" t="s">
        <v>20</v>
      </c>
      <c r="C36" s="1" t="s">
        <v>32</v>
      </c>
      <c r="D36" s="1" t="s">
        <v>33</v>
      </c>
      <c r="E36" s="2">
        <v>58652</v>
      </c>
      <c r="F36" s="2">
        <v>99261</v>
      </c>
      <c r="G36" s="3">
        <f>+dataMercanciaGeneral[[#This Row],[Mercancía general embarcada en cabotaje]]+dataMercanciaGeneral[[#This Row],[Mercancía general desembarcada en cabotaje]]</f>
        <v>157913</v>
      </c>
      <c r="H36" s="2">
        <v>126049</v>
      </c>
      <c r="I36" s="2">
        <v>141046</v>
      </c>
      <c r="J36" s="3">
        <f>+dataMercanciaGeneral[[#This Row],[Mercancía general embarcada en exterior]]+dataMercanciaGeneral[[#This Row],[Mercancía general desembarcada en exterior]]</f>
        <v>267095</v>
      </c>
      <c r="K36" s="3">
        <f>+dataMercanciaGeneral[[#This Row],[Mercancía general embarcada en cabotaje]]+dataMercanciaGeneral[[#This Row],[Mercancía general embarcada en exterior]]</f>
        <v>184701</v>
      </c>
      <c r="L36" s="3">
        <f>+dataMercanciaGeneral[[#This Row],[Mercancía general desembarcada en cabotaje]]+dataMercanciaGeneral[[#This Row],[Mercancía general desembarcada en exterior]]</f>
        <v>240307</v>
      </c>
      <c r="M36" s="3">
        <f>+dataMercanciaGeneral[[#This Row],[TOTAL mercancía general embarcada en cabotaje y exterior]]+dataMercanciaGeneral[[#This Row],[TOTAL mercancía general desembarcada en cabotaje y exterior]]</f>
        <v>425008</v>
      </c>
    </row>
    <row r="37" spans="1:13" hidden="1" x14ac:dyDescent="0.25">
      <c r="A37" s="1">
        <v>1962</v>
      </c>
      <c r="B37" s="1" t="s">
        <v>20</v>
      </c>
      <c r="C37" s="1" t="s">
        <v>32</v>
      </c>
      <c r="D37" s="1" t="s">
        <v>42</v>
      </c>
      <c r="E37" s="2">
        <v>0</v>
      </c>
      <c r="F37" s="2">
        <v>0</v>
      </c>
      <c r="G37" s="3">
        <f>+dataMercanciaGeneral[[#This Row],[Mercancía general embarcada en cabotaje]]+dataMercanciaGeneral[[#This Row],[Mercancía general desembarcada en cabotaje]]</f>
        <v>0</v>
      </c>
      <c r="H37" s="2">
        <v>0</v>
      </c>
      <c r="I37" s="2">
        <v>0</v>
      </c>
      <c r="J37" s="3">
        <f>+dataMercanciaGeneral[[#This Row],[Mercancía general embarcada en exterior]]+dataMercanciaGeneral[[#This Row],[Mercancía general desembarcada en exterior]]</f>
        <v>0</v>
      </c>
      <c r="K37" s="3">
        <f>+dataMercanciaGeneral[[#This Row],[Mercancía general embarcada en cabotaje]]+dataMercanciaGeneral[[#This Row],[Mercancía general embarcada en exterior]]</f>
        <v>0</v>
      </c>
      <c r="L37" s="3">
        <f>+dataMercanciaGeneral[[#This Row],[Mercancía general desembarcada en cabotaje]]+dataMercanciaGeneral[[#This Row],[Mercancía general desembarcada en exterior]]</f>
        <v>0</v>
      </c>
      <c r="M37" s="3">
        <f>+dataMercanciaGeneral[[#This Row],[TOTAL mercancía general embarcada en cabotaje y exterior]]+dataMercanciaGeneral[[#This Row],[TOTAL mercancía general desembarcada en cabotaje y exterior]]</f>
        <v>0</v>
      </c>
    </row>
    <row r="38" spans="1:13" hidden="1" x14ac:dyDescent="0.25">
      <c r="A38" s="1">
        <v>1962</v>
      </c>
      <c r="B38" s="1" t="s">
        <v>21</v>
      </c>
      <c r="C38" s="1" t="s">
        <v>32</v>
      </c>
      <c r="D38" s="1" t="s">
        <v>33</v>
      </c>
      <c r="E38" s="2">
        <v>32465</v>
      </c>
      <c r="F38" s="2">
        <v>44532</v>
      </c>
      <c r="G38" s="3">
        <f>+dataMercanciaGeneral[[#This Row],[Mercancía general embarcada en cabotaje]]+dataMercanciaGeneral[[#This Row],[Mercancía general desembarcada en cabotaje]]</f>
        <v>76997</v>
      </c>
      <c r="H38" s="2">
        <v>291</v>
      </c>
      <c r="I38" s="2">
        <v>4241</v>
      </c>
      <c r="J38" s="3">
        <f>+dataMercanciaGeneral[[#This Row],[Mercancía general embarcada en exterior]]+dataMercanciaGeneral[[#This Row],[Mercancía general desembarcada en exterior]]</f>
        <v>4532</v>
      </c>
      <c r="K38" s="3">
        <f>+dataMercanciaGeneral[[#This Row],[Mercancía general embarcada en cabotaje]]+dataMercanciaGeneral[[#This Row],[Mercancía general embarcada en exterior]]</f>
        <v>32756</v>
      </c>
      <c r="L38" s="3">
        <f>+dataMercanciaGeneral[[#This Row],[Mercancía general desembarcada en cabotaje]]+dataMercanciaGeneral[[#This Row],[Mercancía general desembarcada en exterior]]</f>
        <v>48773</v>
      </c>
      <c r="M38" s="3">
        <f>+dataMercanciaGeneral[[#This Row],[TOTAL mercancía general embarcada en cabotaje y exterior]]+dataMercanciaGeneral[[#This Row],[TOTAL mercancía general desembarcada en cabotaje y exterior]]</f>
        <v>81529</v>
      </c>
    </row>
    <row r="39" spans="1:13" hidden="1" x14ac:dyDescent="0.25">
      <c r="A39" s="1">
        <v>1962</v>
      </c>
      <c r="B39" s="1" t="s">
        <v>21</v>
      </c>
      <c r="C39" s="1" t="s">
        <v>32</v>
      </c>
      <c r="D39" s="1" t="s">
        <v>42</v>
      </c>
      <c r="E39" s="2">
        <v>0</v>
      </c>
      <c r="F39" s="2">
        <v>0</v>
      </c>
      <c r="G39" s="3">
        <f>+dataMercanciaGeneral[[#This Row],[Mercancía general embarcada en cabotaje]]+dataMercanciaGeneral[[#This Row],[Mercancía general desembarcada en cabotaje]]</f>
        <v>0</v>
      </c>
      <c r="H39" s="2">
        <v>0</v>
      </c>
      <c r="I39" s="2">
        <v>0</v>
      </c>
      <c r="J39" s="3">
        <f>+dataMercanciaGeneral[[#This Row],[Mercancía general embarcada en exterior]]+dataMercanciaGeneral[[#This Row],[Mercancía general desembarcada en exterior]]</f>
        <v>0</v>
      </c>
      <c r="K39" s="3">
        <f>+dataMercanciaGeneral[[#This Row],[Mercancía general embarcada en cabotaje]]+dataMercanciaGeneral[[#This Row],[Mercancía general embarcada en exterior]]</f>
        <v>0</v>
      </c>
      <c r="L39" s="3">
        <f>+dataMercanciaGeneral[[#This Row],[Mercancía general desembarcada en cabotaje]]+dataMercanciaGeneral[[#This Row],[Mercancía general desembarcada en exterior]]</f>
        <v>0</v>
      </c>
      <c r="M39" s="3">
        <f>+dataMercanciaGeneral[[#This Row],[TOTAL mercancía general embarcada en cabotaje y exterior]]+dataMercanciaGeneral[[#This Row],[TOTAL mercancía general desembarcada en cabotaje y exterior]]</f>
        <v>0</v>
      </c>
    </row>
    <row r="40" spans="1:13" hidden="1" x14ac:dyDescent="0.25">
      <c r="A40" s="1">
        <v>1962</v>
      </c>
      <c r="B40" s="1" t="s">
        <v>22</v>
      </c>
      <c r="C40" s="1" t="s">
        <v>32</v>
      </c>
      <c r="D40" s="1" t="s">
        <v>33</v>
      </c>
      <c r="E40" s="2">
        <v>15201</v>
      </c>
      <c r="F40" s="2">
        <v>61452</v>
      </c>
      <c r="G40" s="3">
        <f>+dataMercanciaGeneral[[#This Row],[Mercancía general embarcada en cabotaje]]+dataMercanciaGeneral[[#This Row],[Mercancía general desembarcada en cabotaje]]</f>
        <v>76653</v>
      </c>
      <c r="H40" s="2">
        <v>9558</v>
      </c>
      <c r="I40" s="2">
        <v>11636</v>
      </c>
      <c r="J40" s="3">
        <f>+dataMercanciaGeneral[[#This Row],[Mercancía general embarcada en exterior]]+dataMercanciaGeneral[[#This Row],[Mercancía general desembarcada en exterior]]</f>
        <v>21194</v>
      </c>
      <c r="K40" s="3">
        <f>+dataMercanciaGeneral[[#This Row],[Mercancía general embarcada en cabotaje]]+dataMercanciaGeneral[[#This Row],[Mercancía general embarcada en exterior]]</f>
        <v>24759</v>
      </c>
      <c r="L40" s="3">
        <f>+dataMercanciaGeneral[[#This Row],[Mercancía general desembarcada en cabotaje]]+dataMercanciaGeneral[[#This Row],[Mercancía general desembarcada en exterior]]</f>
        <v>73088</v>
      </c>
      <c r="M40" s="3">
        <f>+dataMercanciaGeneral[[#This Row],[TOTAL mercancía general embarcada en cabotaje y exterior]]+dataMercanciaGeneral[[#This Row],[TOTAL mercancía general desembarcada en cabotaje y exterior]]</f>
        <v>97847</v>
      </c>
    </row>
    <row r="41" spans="1:13" hidden="1" x14ac:dyDescent="0.25">
      <c r="A41" s="1">
        <v>1962</v>
      </c>
      <c r="B41" s="1" t="s">
        <v>22</v>
      </c>
      <c r="C41" s="1" t="s">
        <v>32</v>
      </c>
      <c r="D41" s="1" t="s">
        <v>42</v>
      </c>
      <c r="E41" s="2">
        <v>0</v>
      </c>
      <c r="F41" s="2">
        <v>0</v>
      </c>
      <c r="G41" s="3">
        <f>+dataMercanciaGeneral[[#This Row],[Mercancía general embarcada en cabotaje]]+dataMercanciaGeneral[[#This Row],[Mercancía general desembarcada en cabotaje]]</f>
        <v>0</v>
      </c>
      <c r="H41" s="2">
        <v>0</v>
      </c>
      <c r="I41" s="2">
        <v>0</v>
      </c>
      <c r="J41" s="3">
        <f>+dataMercanciaGeneral[[#This Row],[Mercancía general embarcada en exterior]]+dataMercanciaGeneral[[#This Row],[Mercancía general desembarcada en exterior]]</f>
        <v>0</v>
      </c>
      <c r="K41" s="3">
        <f>+dataMercanciaGeneral[[#This Row],[Mercancía general embarcada en cabotaje]]+dataMercanciaGeneral[[#This Row],[Mercancía general embarcada en exterior]]</f>
        <v>0</v>
      </c>
      <c r="L41" s="3">
        <f>+dataMercanciaGeneral[[#This Row],[Mercancía general desembarcada en cabotaje]]+dataMercanciaGeneral[[#This Row],[Mercancía general desembarcada en exterior]]</f>
        <v>0</v>
      </c>
      <c r="M41" s="3">
        <f>+dataMercanciaGeneral[[#This Row],[TOTAL mercancía general embarcada en cabotaje y exterior]]+dataMercanciaGeneral[[#This Row],[TOTAL mercancía general desembarcada en cabotaje y exterior]]</f>
        <v>0</v>
      </c>
    </row>
    <row r="42" spans="1:13" hidden="1" x14ac:dyDescent="0.25">
      <c r="A42" s="1">
        <v>1962</v>
      </c>
      <c r="B42" s="1" t="s">
        <v>23</v>
      </c>
      <c r="C42" s="1" t="s">
        <v>32</v>
      </c>
      <c r="D42" s="1" t="s">
        <v>33</v>
      </c>
      <c r="E42" s="2">
        <v>71717</v>
      </c>
      <c r="F42" s="2">
        <v>142145</v>
      </c>
      <c r="G42" s="3">
        <f>+dataMercanciaGeneral[[#This Row],[Mercancía general embarcada en cabotaje]]+dataMercanciaGeneral[[#This Row],[Mercancía general desembarcada en cabotaje]]</f>
        <v>213862</v>
      </c>
      <c r="H42" s="2">
        <v>20460</v>
      </c>
      <c r="I42" s="2">
        <v>361037</v>
      </c>
      <c r="J42" s="3">
        <f>+dataMercanciaGeneral[[#This Row],[Mercancía general embarcada en exterior]]+dataMercanciaGeneral[[#This Row],[Mercancía general desembarcada en exterior]]</f>
        <v>381497</v>
      </c>
      <c r="K42" s="3">
        <f>+dataMercanciaGeneral[[#This Row],[Mercancía general embarcada en cabotaje]]+dataMercanciaGeneral[[#This Row],[Mercancía general embarcada en exterior]]</f>
        <v>92177</v>
      </c>
      <c r="L42" s="3">
        <f>+dataMercanciaGeneral[[#This Row],[Mercancía general desembarcada en cabotaje]]+dataMercanciaGeneral[[#This Row],[Mercancía general desembarcada en exterior]]</f>
        <v>503182</v>
      </c>
      <c r="M42" s="3">
        <f>+dataMercanciaGeneral[[#This Row],[TOTAL mercancía general embarcada en cabotaje y exterior]]+dataMercanciaGeneral[[#This Row],[TOTAL mercancía general desembarcada en cabotaje y exterior]]</f>
        <v>595359</v>
      </c>
    </row>
    <row r="43" spans="1:13" hidden="1" x14ac:dyDescent="0.25">
      <c r="A43" s="1">
        <v>1962</v>
      </c>
      <c r="B43" s="1" t="s">
        <v>23</v>
      </c>
      <c r="C43" s="1" t="s">
        <v>32</v>
      </c>
      <c r="D43" s="1" t="s">
        <v>42</v>
      </c>
      <c r="E43" s="2">
        <v>0</v>
      </c>
      <c r="F43" s="2">
        <v>0</v>
      </c>
      <c r="G43" s="3">
        <f>+dataMercanciaGeneral[[#This Row],[Mercancía general embarcada en cabotaje]]+dataMercanciaGeneral[[#This Row],[Mercancía general desembarcada en cabotaje]]</f>
        <v>0</v>
      </c>
      <c r="H43" s="2">
        <v>0</v>
      </c>
      <c r="I43" s="2">
        <v>0</v>
      </c>
      <c r="J43" s="3">
        <f>+dataMercanciaGeneral[[#This Row],[Mercancía general embarcada en exterior]]+dataMercanciaGeneral[[#This Row],[Mercancía general desembarcada en exterior]]</f>
        <v>0</v>
      </c>
      <c r="K43" s="3">
        <f>+dataMercanciaGeneral[[#This Row],[Mercancía general embarcada en cabotaje]]+dataMercanciaGeneral[[#This Row],[Mercancía general embarcada en exterior]]</f>
        <v>0</v>
      </c>
      <c r="L43" s="3">
        <f>+dataMercanciaGeneral[[#This Row],[Mercancía general desembarcada en cabotaje]]+dataMercanciaGeneral[[#This Row],[Mercancía general desembarcada en exterior]]</f>
        <v>0</v>
      </c>
      <c r="M43" s="3">
        <f>+dataMercanciaGeneral[[#This Row],[TOTAL mercancía general embarcada en cabotaje y exterior]]+dataMercanciaGeneral[[#This Row],[TOTAL mercancía general desembarcada en cabotaje y exterior]]</f>
        <v>0</v>
      </c>
    </row>
    <row r="44" spans="1:13" hidden="1" x14ac:dyDescent="0.25">
      <c r="A44" s="1">
        <v>1962</v>
      </c>
      <c r="B44" s="1" t="s">
        <v>36</v>
      </c>
      <c r="C44" s="1" t="s">
        <v>32</v>
      </c>
      <c r="D44" s="1" t="s">
        <v>33</v>
      </c>
      <c r="E44" s="2">
        <v>14425</v>
      </c>
      <c r="F44" s="2">
        <v>15732</v>
      </c>
      <c r="G44" s="3">
        <f>+dataMercanciaGeneral[[#This Row],[Mercancía general embarcada en cabotaje]]+dataMercanciaGeneral[[#This Row],[Mercancía general desembarcada en cabotaje]]</f>
        <v>30157</v>
      </c>
      <c r="H44" s="2">
        <v>11489</v>
      </c>
      <c r="I44" s="2">
        <v>671</v>
      </c>
      <c r="J44" s="3">
        <f>+dataMercanciaGeneral[[#This Row],[Mercancía general embarcada en exterior]]+dataMercanciaGeneral[[#This Row],[Mercancía general desembarcada en exterior]]</f>
        <v>12160</v>
      </c>
      <c r="K44" s="3">
        <f>+dataMercanciaGeneral[[#This Row],[Mercancía general embarcada en cabotaje]]+dataMercanciaGeneral[[#This Row],[Mercancía general embarcada en exterior]]</f>
        <v>25914</v>
      </c>
      <c r="L44" s="3">
        <f>+dataMercanciaGeneral[[#This Row],[Mercancía general desembarcada en cabotaje]]+dataMercanciaGeneral[[#This Row],[Mercancía general desembarcada en exterior]]</f>
        <v>16403</v>
      </c>
      <c r="M44" s="3">
        <f>+dataMercanciaGeneral[[#This Row],[TOTAL mercancía general embarcada en cabotaje y exterior]]+dataMercanciaGeneral[[#This Row],[TOTAL mercancía general desembarcada en cabotaje y exterior]]</f>
        <v>42317</v>
      </c>
    </row>
    <row r="45" spans="1:13" hidden="1" x14ac:dyDescent="0.25">
      <c r="A45" s="1">
        <v>1962</v>
      </c>
      <c r="B45" s="1" t="s">
        <v>36</v>
      </c>
      <c r="C45" s="1" t="s">
        <v>32</v>
      </c>
      <c r="D45" s="1" t="s">
        <v>42</v>
      </c>
      <c r="E45" s="2">
        <v>0</v>
      </c>
      <c r="F45" s="2">
        <v>0</v>
      </c>
      <c r="G45" s="3">
        <f>+dataMercanciaGeneral[[#This Row],[Mercancía general embarcada en cabotaje]]+dataMercanciaGeneral[[#This Row],[Mercancía general desembarcada en cabotaje]]</f>
        <v>0</v>
      </c>
      <c r="H45" s="2">
        <v>0</v>
      </c>
      <c r="I45" s="2">
        <v>0</v>
      </c>
      <c r="J45" s="3">
        <f>+dataMercanciaGeneral[[#This Row],[Mercancía general embarcada en exterior]]+dataMercanciaGeneral[[#This Row],[Mercancía general desembarcada en exterior]]</f>
        <v>0</v>
      </c>
      <c r="K45" s="3">
        <f>+dataMercanciaGeneral[[#This Row],[Mercancía general embarcada en cabotaje]]+dataMercanciaGeneral[[#This Row],[Mercancía general embarcada en exterior]]</f>
        <v>0</v>
      </c>
      <c r="L45" s="3">
        <f>+dataMercanciaGeneral[[#This Row],[Mercancía general desembarcada en cabotaje]]+dataMercanciaGeneral[[#This Row],[Mercancía general desembarcada en exterior]]</f>
        <v>0</v>
      </c>
      <c r="M45" s="3">
        <f>+dataMercanciaGeneral[[#This Row],[TOTAL mercancía general embarcada en cabotaje y exterior]]+dataMercanciaGeneral[[#This Row],[TOTAL mercancía general desembarcada en cabotaje y exterior]]</f>
        <v>0</v>
      </c>
    </row>
    <row r="46" spans="1:13" hidden="1" x14ac:dyDescent="0.25">
      <c r="A46" s="1">
        <v>1962</v>
      </c>
      <c r="B46" s="1" t="s">
        <v>37</v>
      </c>
      <c r="C46" s="1" t="s">
        <v>32</v>
      </c>
      <c r="D46" s="1" t="s">
        <v>33</v>
      </c>
      <c r="E46" s="2">
        <v>464</v>
      </c>
      <c r="F46" s="2">
        <v>8729</v>
      </c>
      <c r="G46" s="3">
        <f>+dataMercanciaGeneral[[#This Row],[Mercancía general embarcada en cabotaje]]+dataMercanciaGeneral[[#This Row],[Mercancía general desembarcada en cabotaje]]</f>
        <v>9193</v>
      </c>
      <c r="H46" s="2">
        <v>0</v>
      </c>
      <c r="I46" s="2">
        <v>191</v>
      </c>
      <c r="J46" s="3">
        <f>+dataMercanciaGeneral[[#This Row],[Mercancía general embarcada en exterior]]+dataMercanciaGeneral[[#This Row],[Mercancía general desembarcada en exterior]]</f>
        <v>191</v>
      </c>
      <c r="K46" s="3">
        <f>+dataMercanciaGeneral[[#This Row],[Mercancía general embarcada en cabotaje]]+dataMercanciaGeneral[[#This Row],[Mercancía general embarcada en exterior]]</f>
        <v>464</v>
      </c>
      <c r="L46" s="3">
        <f>+dataMercanciaGeneral[[#This Row],[Mercancía general desembarcada en cabotaje]]+dataMercanciaGeneral[[#This Row],[Mercancía general desembarcada en exterior]]</f>
        <v>8920</v>
      </c>
      <c r="M46" s="3">
        <f>+dataMercanciaGeneral[[#This Row],[TOTAL mercancía general embarcada en cabotaje y exterior]]+dataMercanciaGeneral[[#This Row],[TOTAL mercancía general desembarcada en cabotaje y exterior]]</f>
        <v>9384</v>
      </c>
    </row>
    <row r="47" spans="1:13" hidden="1" x14ac:dyDescent="0.25">
      <c r="A47" s="1">
        <v>1962</v>
      </c>
      <c r="B47" s="1" t="s">
        <v>37</v>
      </c>
      <c r="C47" s="1" t="s">
        <v>32</v>
      </c>
      <c r="D47" s="1" t="s">
        <v>42</v>
      </c>
      <c r="E47" s="2">
        <v>0</v>
      </c>
      <c r="F47" s="2">
        <v>0</v>
      </c>
      <c r="G47" s="3">
        <f>+dataMercanciaGeneral[[#This Row],[Mercancía general embarcada en cabotaje]]+dataMercanciaGeneral[[#This Row],[Mercancía general desembarcada en cabotaje]]</f>
        <v>0</v>
      </c>
      <c r="H47" s="2">
        <v>0</v>
      </c>
      <c r="I47" s="2">
        <v>0</v>
      </c>
      <c r="J47" s="3">
        <f>+dataMercanciaGeneral[[#This Row],[Mercancía general embarcada en exterior]]+dataMercanciaGeneral[[#This Row],[Mercancía general desembarcada en exterior]]</f>
        <v>0</v>
      </c>
      <c r="K47" s="3">
        <f>+dataMercanciaGeneral[[#This Row],[Mercancía general embarcada en cabotaje]]+dataMercanciaGeneral[[#This Row],[Mercancía general embarcada en exterior]]</f>
        <v>0</v>
      </c>
      <c r="L47" s="3">
        <f>+dataMercanciaGeneral[[#This Row],[Mercancía general desembarcada en cabotaje]]+dataMercanciaGeneral[[#This Row],[Mercancía general desembarcada en exterior]]</f>
        <v>0</v>
      </c>
      <c r="M47" s="3">
        <f>+dataMercanciaGeneral[[#This Row],[TOTAL mercancía general embarcada en cabotaje y exterior]]+dataMercanciaGeneral[[#This Row],[TOTAL mercancía general desembarcada en cabotaje y exterior]]</f>
        <v>0</v>
      </c>
    </row>
    <row r="48" spans="1:13" hidden="1" x14ac:dyDescent="0.25">
      <c r="A48" s="1">
        <v>1962</v>
      </c>
      <c r="B48" s="1" t="s">
        <v>7</v>
      </c>
      <c r="C48" s="1" t="s">
        <v>32</v>
      </c>
      <c r="D48" s="1" t="s">
        <v>33</v>
      </c>
      <c r="E48" s="2">
        <v>476363</v>
      </c>
      <c r="F48" s="2">
        <v>220245</v>
      </c>
      <c r="G48" s="3">
        <f>+dataMercanciaGeneral[[#This Row],[Mercancía general embarcada en cabotaje]]+dataMercanciaGeneral[[#This Row],[Mercancía general desembarcada en cabotaje]]</f>
        <v>696608</v>
      </c>
      <c r="H48" s="2">
        <v>181146</v>
      </c>
      <c r="I48" s="2">
        <v>227653</v>
      </c>
      <c r="J48" s="3">
        <f>+dataMercanciaGeneral[[#This Row],[Mercancía general embarcada en exterior]]+dataMercanciaGeneral[[#This Row],[Mercancía general desembarcada en exterior]]</f>
        <v>408799</v>
      </c>
      <c r="K48" s="3">
        <f>+dataMercanciaGeneral[[#This Row],[Mercancía general embarcada en cabotaje]]+dataMercanciaGeneral[[#This Row],[Mercancía general embarcada en exterior]]</f>
        <v>657509</v>
      </c>
      <c r="L48" s="3">
        <f>+dataMercanciaGeneral[[#This Row],[Mercancía general desembarcada en cabotaje]]+dataMercanciaGeneral[[#This Row],[Mercancía general desembarcada en exterior]]</f>
        <v>447898</v>
      </c>
      <c r="M48" s="3">
        <f>+dataMercanciaGeneral[[#This Row],[TOTAL mercancía general embarcada en cabotaje y exterior]]+dataMercanciaGeneral[[#This Row],[TOTAL mercancía general desembarcada en cabotaje y exterior]]</f>
        <v>1105407</v>
      </c>
    </row>
    <row r="49" spans="1:13" hidden="1" x14ac:dyDescent="0.25">
      <c r="A49" s="1">
        <v>1962</v>
      </c>
      <c r="B49" s="1" t="s">
        <v>7</v>
      </c>
      <c r="C49" s="1" t="s">
        <v>32</v>
      </c>
      <c r="D49" s="1" t="s">
        <v>42</v>
      </c>
      <c r="E49" s="2">
        <v>0</v>
      </c>
      <c r="F49" s="2">
        <v>0</v>
      </c>
      <c r="G49" s="3">
        <f>+dataMercanciaGeneral[[#This Row],[Mercancía general embarcada en cabotaje]]+dataMercanciaGeneral[[#This Row],[Mercancía general desembarcada en cabotaje]]</f>
        <v>0</v>
      </c>
      <c r="H49" s="2">
        <v>0</v>
      </c>
      <c r="I49" s="2">
        <v>0</v>
      </c>
      <c r="J49" s="3">
        <f>+dataMercanciaGeneral[[#This Row],[Mercancía general embarcada en exterior]]+dataMercanciaGeneral[[#This Row],[Mercancía general desembarcada en exterior]]</f>
        <v>0</v>
      </c>
      <c r="K49" s="3">
        <f>+dataMercanciaGeneral[[#This Row],[Mercancía general embarcada en cabotaje]]+dataMercanciaGeneral[[#This Row],[Mercancía general embarcada en exterior]]</f>
        <v>0</v>
      </c>
      <c r="L49" s="3">
        <f>+dataMercanciaGeneral[[#This Row],[Mercancía general desembarcada en cabotaje]]+dataMercanciaGeneral[[#This Row],[Mercancía general desembarcada en exterior]]</f>
        <v>0</v>
      </c>
      <c r="M49" s="3">
        <f>+dataMercanciaGeneral[[#This Row],[TOTAL mercancía general embarcada en cabotaje y exterior]]+dataMercanciaGeneral[[#This Row],[TOTAL mercancía general desembarcada en cabotaje y exterior]]</f>
        <v>0</v>
      </c>
    </row>
    <row r="50" spans="1:13" hidden="1" x14ac:dyDescent="0.25">
      <c r="A50" s="1">
        <v>1962</v>
      </c>
      <c r="B50" s="1" t="s">
        <v>24</v>
      </c>
      <c r="C50" s="1" t="s">
        <v>32</v>
      </c>
      <c r="D50" s="1" t="s">
        <v>33</v>
      </c>
      <c r="E50" s="2">
        <v>138276</v>
      </c>
      <c r="F50" s="2">
        <v>134864</v>
      </c>
      <c r="G50" s="3">
        <f>+dataMercanciaGeneral[[#This Row],[Mercancía general embarcada en cabotaje]]+dataMercanciaGeneral[[#This Row],[Mercancía general desembarcada en cabotaje]]</f>
        <v>273140</v>
      </c>
      <c r="H50" s="2">
        <v>19986</v>
      </c>
      <c r="I50" s="2">
        <v>180779</v>
      </c>
      <c r="J50" s="3">
        <f>+dataMercanciaGeneral[[#This Row],[Mercancía general embarcada en exterior]]+dataMercanciaGeneral[[#This Row],[Mercancía general desembarcada en exterior]]</f>
        <v>200765</v>
      </c>
      <c r="K50" s="3">
        <f>+dataMercanciaGeneral[[#This Row],[Mercancía general embarcada en cabotaje]]+dataMercanciaGeneral[[#This Row],[Mercancía general embarcada en exterior]]</f>
        <v>158262</v>
      </c>
      <c r="L50" s="3">
        <f>+dataMercanciaGeneral[[#This Row],[Mercancía general desembarcada en cabotaje]]+dataMercanciaGeneral[[#This Row],[Mercancía general desembarcada en exterior]]</f>
        <v>315643</v>
      </c>
      <c r="M50" s="3">
        <f>+dataMercanciaGeneral[[#This Row],[TOTAL mercancía general embarcada en cabotaje y exterior]]+dataMercanciaGeneral[[#This Row],[TOTAL mercancía general desembarcada en cabotaje y exterior]]</f>
        <v>473905</v>
      </c>
    </row>
    <row r="51" spans="1:13" hidden="1" x14ac:dyDescent="0.25">
      <c r="A51" s="1">
        <v>1962</v>
      </c>
      <c r="B51" s="1" t="s">
        <v>24</v>
      </c>
      <c r="C51" s="1" t="s">
        <v>32</v>
      </c>
      <c r="D51" s="1" t="s">
        <v>42</v>
      </c>
      <c r="E51" s="2">
        <v>0</v>
      </c>
      <c r="F51" s="2">
        <v>0</v>
      </c>
      <c r="G51" s="3">
        <f>+dataMercanciaGeneral[[#This Row],[Mercancía general embarcada en cabotaje]]+dataMercanciaGeneral[[#This Row],[Mercancía general desembarcada en cabotaje]]</f>
        <v>0</v>
      </c>
      <c r="H51" s="2">
        <v>0</v>
      </c>
      <c r="I51" s="2">
        <v>0</v>
      </c>
      <c r="J51" s="3">
        <f>+dataMercanciaGeneral[[#This Row],[Mercancía general embarcada en exterior]]+dataMercanciaGeneral[[#This Row],[Mercancía general desembarcada en exterior]]</f>
        <v>0</v>
      </c>
      <c r="K51" s="3">
        <f>+dataMercanciaGeneral[[#This Row],[Mercancía general embarcada en cabotaje]]+dataMercanciaGeneral[[#This Row],[Mercancía general embarcada en exterior]]</f>
        <v>0</v>
      </c>
      <c r="L51" s="3">
        <f>+dataMercanciaGeneral[[#This Row],[Mercancía general desembarcada en cabotaje]]+dataMercanciaGeneral[[#This Row],[Mercancía general desembarcada en exterior]]</f>
        <v>0</v>
      </c>
      <c r="M51" s="3">
        <f>+dataMercanciaGeneral[[#This Row],[TOTAL mercancía general embarcada en cabotaje y exterior]]+dataMercanciaGeneral[[#This Row],[TOTAL mercancía general desembarcada en cabotaje y exterior]]</f>
        <v>0</v>
      </c>
    </row>
    <row r="52" spans="1:13" hidden="1" x14ac:dyDescent="0.25">
      <c r="A52" s="1">
        <v>1962</v>
      </c>
      <c r="B52" s="1" t="s">
        <v>25</v>
      </c>
      <c r="C52" s="1" t="s">
        <v>32</v>
      </c>
      <c r="D52" s="1" t="s">
        <v>33</v>
      </c>
      <c r="E52" s="2">
        <v>87862</v>
      </c>
      <c r="F52" s="2">
        <v>138714</v>
      </c>
      <c r="G52" s="3">
        <f>+dataMercanciaGeneral[[#This Row],[Mercancía general embarcada en cabotaje]]+dataMercanciaGeneral[[#This Row],[Mercancía general desembarcada en cabotaje]]</f>
        <v>226576</v>
      </c>
      <c r="H52" s="2">
        <v>177672</v>
      </c>
      <c r="I52" s="2">
        <v>173866</v>
      </c>
      <c r="J52" s="3">
        <f>+dataMercanciaGeneral[[#This Row],[Mercancía general embarcada en exterior]]+dataMercanciaGeneral[[#This Row],[Mercancía general desembarcada en exterior]]</f>
        <v>351538</v>
      </c>
      <c r="K52" s="3">
        <f>+dataMercanciaGeneral[[#This Row],[Mercancía general embarcada en cabotaje]]+dataMercanciaGeneral[[#This Row],[Mercancía general embarcada en exterior]]</f>
        <v>265534</v>
      </c>
      <c r="L52" s="3">
        <f>+dataMercanciaGeneral[[#This Row],[Mercancía general desembarcada en cabotaje]]+dataMercanciaGeneral[[#This Row],[Mercancía general desembarcada en exterior]]</f>
        <v>312580</v>
      </c>
      <c r="M52" s="3">
        <f>+dataMercanciaGeneral[[#This Row],[TOTAL mercancía general embarcada en cabotaje y exterior]]+dataMercanciaGeneral[[#This Row],[TOTAL mercancía general desembarcada en cabotaje y exterior]]</f>
        <v>578114</v>
      </c>
    </row>
    <row r="53" spans="1:13" hidden="1" x14ac:dyDescent="0.25">
      <c r="A53" s="1">
        <v>1962</v>
      </c>
      <c r="B53" s="1" t="s">
        <v>25</v>
      </c>
      <c r="C53" s="1" t="s">
        <v>32</v>
      </c>
      <c r="D53" s="1" t="s">
        <v>42</v>
      </c>
      <c r="E53" s="2">
        <v>0</v>
      </c>
      <c r="F53" s="2">
        <v>0</v>
      </c>
      <c r="G53" s="3">
        <f>+dataMercanciaGeneral[[#This Row],[Mercancía general embarcada en cabotaje]]+dataMercanciaGeneral[[#This Row],[Mercancía general desembarcada en cabotaje]]</f>
        <v>0</v>
      </c>
      <c r="H53" s="2">
        <v>0</v>
      </c>
      <c r="I53" s="2">
        <v>0</v>
      </c>
      <c r="J53" s="3">
        <f>+dataMercanciaGeneral[[#This Row],[Mercancía general embarcada en exterior]]+dataMercanciaGeneral[[#This Row],[Mercancía general desembarcada en exterior]]</f>
        <v>0</v>
      </c>
      <c r="K53" s="3">
        <f>+dataMercanciaGeneral[[#This Row],[Mercancía general embarcada en cabotaje]]+dataMercanciaGeneral[[#This Row],[Mercancía general embarcada en exterior]]</f>
        <v>0</v>
      </c>
      <c r="L53" s="3">
        <f>+dataMercanciaGeneral[[#This Row],[Mercancía general desembarcada en cabotaje]]+dataMercanciaGeneral[[#This Row],[Mercancía general desembarcada en exterior]]</f>
        <v>0</v>
      </c>
      <c r="M53" s="3">
        <f>+dataMercanciaGeneral[[#This Row],[TOTAL mercancía general embarcada en cabotaje y exterior]]+dataMercanciaGeneral[[#This Row],[TOTAL mercancía general desembarcada en cabotaje y exterior]]</f>
        <v>0</v>
      </c>
    </row>
    <row r="54" spans="1:13" hidden="1" x14ac:dyDescent="0.25">
      <c r="A54" s="1">
        <v>1962</v>
      </c>
      <c r="B54" s="1" t="s">
        <v>26</v>
      </c>
      <c r="C54" s="1" t="s">
        <v>32</v>
      </c>
      <c r="D54" s="1" t="s">
        <v>33</v>
      </c>
      <c r="E54" s="2">
        <v>47427</v>
      </c>
      <c r="F54" s="2">
        <v>65194</v>
      </c>
      <c r="G54" s="3">
        <f>+dataMercanciaGeneral[[#This Row],[Mercancía general embarcada en cabotaje]]+dataMercanciaGeneral[[#This Row],[Mercancía general desembarcada en cabotaje]]</f>
        <v>112621</v>
      </c>
      <c r="H54" s="2">
        <v>77388</v>
      </c>
      <c r="I54" s="2">
        <v>117388</v>
      </c>
      <c r="J54" s="3">
        <f>+dataMercanciaGeneral[[#This Row],[Mercancía general embarcada en exterior]]+dataMercanciaGeneral[[#This Row],[Mercancía general desembarcada en exterior]]</f>
        <v>194776</v>
      </c>
      <c r="K54" s="3">
        <f>+dataMercanciaGeneral[[#This Row],[Mercancía general embarcada en cabotaje]]+dataMercanciaGeneral[[#This Row],[Mercancía general embarcada en exterior]]</f>
        <v>124815</v>
      </c>
      <c r="L54" s="3">
        <f>+dataMercanciaGeneral[[#This Row],[Mercancía general desembarcada en cabotaje]]+dataMercanciaGeneral[[#This Row],[Mercancía general desembarcada en exterior]]</f>
        <v>182582</v>
      </c>
      <c r="M54" s="3">
        <f>+dataMercanciaGeneral[[#This Row],[TOTAL mercancía general embarcada en cabotaje y exterior]]+dataMercanciaGeneral[[#This Row],[TOTAL mercancía general desembarcada en cabotaje y exterior]]</f>
        <v>307397</v>
      </c>
    </row>
    <row r="55" spans="1:13" hidden="1" x14ac:dyDescent="0.25">
      <c r="A55" s="1">
        <v>1962</v>
      </c>
      <c r="B55" s="1" t="s">
        <v>26</v>
      </c>
      <c r="C55" s="1" t="s">
        <v>32</v>
      </c>
      <c r="D55" s="1" t="s">
        <v>42</v>
      </c>
      <c r="E55" s="2">
        <v>0</v>
      </c>
      <c r="F55" s="2">
        <v>0</v>
      </c>
      <c r="G55" s="3">
        <f>+dataMercanciaGeneral[[#This Row],[Mercancía general embarcada en cabotaje]]+dataMercanciaGeneral[[#This Row],[Mercancía general desembarcada en cabotaje]]</f>
        <v>0</v>
      </c>
      <c r="H55" s="2">
        <v>0</v>
      </c>
      <c r="I55" s="2">
        <v>0</v>
      </c>
      <c r="J55" s="3">
        <f>+dataMercanciaGeneral[[#This Row],[Mercancía general embarcada en exterior]]+dataMercanciaGeneral[[#This Row],[Mercancía general desembarcada en exterior]]</f>
        <v>0</v>
      </c>
      <c r="K55" s="3">
        <f>+dataMercanciaGeneral[[#This Row],[Mercancía general embarcada en cabotaje]]+dataMercanciaGeneral[[#This Row],[Mercancía general embarcada en exterior]]</f>
        <v>0</v>
      </c>
      <c r="L55" s="3">
        <f>+dataMercanciaGeneral[[#This Row],[Mercancía general desembarcada en cabotaje]]+dataMercanciaGeneral[[#This Row],[Mercancía general desembarcada en exterior]]</f>
        <v>0</v>
      </c>
      <c r="M55" s="3">
        <f>+dataMercanciaGeneral[[#This Row],[TOTAL mercancía general embarcada en cabotaje y exterior]]+dataMercanciaGeneral[[#This Row],[TOTAL mercancía general desembarcada en cabotaje y exterior]]</f>
        <v>0</v>
      </c>
    </row>
    <row r="56" spans="1:13" hidden="1" x14ac:dyDescent="0.25">
      <c r="A56" s="1">
        <v>1962</v>
      </c>
      <c r="B56" s="1" t="s">
        <v>27</v>
      </c>
      <c r="C56" s="1" t="s">
        <v>32</v>
      </c>
      <c r="D56" s="1" t="s">
        <v>33</v>
      </c>
      <c r="E56" s="2">
        <v>204246</v>
      </c>
      <c r="F56" s="2">
        <v>127085</v>
      </c>
      <c r="G56" s="3">
        <f>+dataMercanciaGeneral[[#This Row],[Mercancía general embarcada en cabotaje]]+dataMercanciaGeneral[[#This Row],[Mercancía general desembarcada en cabotaje]]</f>
        <v>331331</v>
      </c>
      <c r="H56" s="2">
        <v>352108</v>
      </c>
      <c r="I56" s="2">
        <v>200332</v>
      </c>
      <c r="J56" s="3">
        <f>+dataMercanciaGeneral[[#This Row],[Mercancía general embarcada en exterior]]+dataMercanciaGeneral[[#This Row],[Mercancía general desembarcada en exterior]]</f>
        <v>552440</v>
      </c>
      <c r="K56" s="3">
        <f>+dataMercanciaGeneral[[#This Row],[Mercancía general embarcada en cabotaje]]+dataMercanciaGeneral[[#This Row],[Mercancía general embarcada en exterior]]</f>
        <v>556354</v>
      </c>
      <c r="L56" s="3">
        <f>+dataMercanciaGeneral[[#This Row],[Mercancía general desembarcada en cabotaje]]+dataMercanciaGeneral[[#This Row],[Mercancía general desembarcada en exterior]]</f>
        <v>327417</v>
      </c>
      <c r="M56" s="3">
        <f>+dataMercanciaGeneral[[#This Row],[TOTAL mercancía general embarcada en cabotaje y exterior]]+dataMercanciaGeneral[[#This Row],[TOTAL mercancía general desembarcada en cabotaje y exterior]]</f>
        <v>883771</v>
      </c>
    </row>
    <row r="57" spans="1:13" hidden="1" x14ac:dyDescent="0.25">
      <c r="A57" s="1">
        <v>1962</v>
      </c>
      <c r="B57" s="1" t="s">
        <v>27</v>
      </c>
      <c r="C57" s="1" t="s">
        <v>32</v>
      </c>
      <c r="D57" s="1" t="s">
        <v>42</v>
      </c>
      <c r="E57" s="2">
        <v>0</v>
      </c>
      <c r="F57" s="2">
        <v>0</v>
      </c>
      <c r="G57" s="3">
        <f>+dataMercanciaGeneral[[#This Row],[Mercancía general embarcada en cabotaje]]+dataMercanciaGeneral[[#This Row],[Mercancía general desembarcada en cabotaje]]</f>
        <v>0</v>
      </c>
      <c r="H57" s="2">
        <v>0</v>
      </c>
      <c r="I57" s="2">
        <v>0</v>
      </c>
      <c r="J57" s="3">
        <f>+dataMercanciaGeneral[[#This Row],[Mercancía general embarcada en exterior]]+dataMercanciaGeneral[[#This Row],[Mercancía general desembarcada en exterior]]</f>
        <v>0</v>
      </c>
      <c r="K57" s="3">
        <f>+dataMercanciaGeneral[[#This Row],[Mercancía general embarcada en cabotaje]]+dataMercanciaGeneral[[#This Row],[Mercancía general embarcada en exterior]]</f>
        <v>0</v>
      </c>
      <c r="L57" s="3">
        <f>+dataMercanciaGeneral[[#This Row],[Mercancía general desembarcada en cabotaje]]+dataMercanciaGeneral[[#This Row],[Mercancía general desembarcada en exterior]]</f>
        <v>0</v>
      </c>
      <c r="M57" s="3">
        <f>+dataMercanciaGeneral[[#This Row],[TOTAL mercancía general embarcada en cabotaje y exterior]]+dataMercanciaGeneral[[#This Row],[TOTAL mercancía general desembarcada en cabotaje y exterior]]</f>
        <v>0</v>
      </c>
    </row>
    <row r="58" spans="1:13" hidden="1" x14ac:dyDescent="0.25">
      <c r="A58" s="1">
        <v>1962</v>
      </c>
      <c r="B58" s="1" t="s">
        <v>28</v>
      </c>
      <c r="C58" s="1" t="s">
        <v>32</v>
      </c>
      <c r="D58" s="1" t="s">
        <v>33</v>
      </c>
      <c r="E58" s="2">
        <v>40085</v>
      </c>
      <c r="F58" s="2">
        <v>120138</v>
      </c>
      <c r="G58" s="3">
        <f>+dataMercanciaGeneral[[#This Row],[Mercancía general embarcada en cabotaje]]+dataMercanciaGeneral[[#This Row],[Mercancía general desembarcada en cabotaje]]</f>
        <v>160223</v>
      </c>
      <c r="H58" s="2">
        <v>24769</v>
      </c>
      <c r="I58" s="2">
        <v>71642</v>
      </c>
      <c r="J58" s="3">
        <f>+dataMercanciaGeneral[[#This Row],[Mercancía general embarcada en exterior]]+dataMercanciaGeneral[[#This Row],[Mercancía general desembarcada en exterior]]</f>
        <v>96411</v>
      </c>
      <c r="K58" s="3">
        <f>+dataMercanciaGeneral[[#This Row],[Mercancía general embarcada en cabotaje]]+dataMercanciaGeneral[[#This Row],[Mercancía general embarcada en exterior]]</f>
        <v>64854</v>
      </c>
      <c r="L58" s="3">
        <f>+dataMercanciaGeneral[[#This Row],[Mercancía general desembarcada en cabotaje]]+dataMercanciaGeneral[[#This Row],[Mercancía general desembarcada en exterior]]</f>
        <v>191780</v>
      </c>
      <c r="M58" s="3">
        <f>+dataMercanciaGeneral[[#This Row],[TOTAL mercancía general embarcada en cabotaje y exterior]]+dataMercanciaGeneral[[#This Row],[TOTAL mercancía general desembarcada en cabotaje y exterior]]</f>
        <v>256634</v>
      </c>
    </row>
    <row r="59" spans="1:13" hidden="1" x14ac:dyDescent="0.25">
      <c r="A59" s="1">
        <v>1962</v>
      </c>
      <c r="B59" s="1" t="s">
        <v>28</v>
      </c>
      <c r="C59" s="1" t="s">
        <v>32</v>
      </c>
      <c r="D59" s="1" t="s">
        <v>42</v>
      </c>
      <c r="E59" s="2">
        <v>0</v>
      </c>
      <c r="F59" s="2">
        <v>0</v>
      </c>
      <c r="G59" s="3">
        <f>+dataMercanciaGeneral[[#This Row],[Mercancía general embarcada en cabotaje]]+dataMercanciaGeneral[[#This Row],[Mercancía general desembarcada en cabotaje]]</f>
        <v>0</v>
      </c>
      <c r="H59" s="2">
        <v>0</v>
      </c>
      <c r="I59" s="2">
        <v>0</v>
      </c>
      <c r="J59" s="3">
        <f>+dataMercanciaGeneral[[#This Row],[Mercancía general embarcada en exterior]]+dataMercanciaGeneral[[#This Row],[Mercancía general desembarcada en exterior]]</f>
        <v>0</v>
      </c>
      <c r="K59" s="3">
        <f>+dataMercanciaGeneral[[#This Row],[Mercancía general embarcada en cabotaje]]+dataMercanciaGeneral[[#This Row],[Mercancía general embarcada en exterior]]</f>
        <v>0</v>
      </c>
      <c r="L59" s="3">
        <f>+dataMercanciaGeneral[[#This Row],[Mercancía general desembarcada en cabotaje]]+dataMercanciaGeneral[[#This Row],[Mercancía general desembarcada en exterior]]</f>
        <v>0</v>
      </c>
      <c r="M59" s="3">
        <f>+dataMercanciaGeneral[[#This Row],[TOTAL mercancía general embarcada en cabotaje y exterior]]+dataMercanciaGeneral[[#This Row],[TOTAL mercancía general desembarcada en cabotaje y exterior]]</f>
        <v>0</v>
      </c>
    </row>
    <row r="60" spans="1:13" hidden="1" x14ac:dyDescent="0.25">
      <c r="A60" s="1">
        <v>1962</v>
      </c>
      <c r="B60" s="1" t="s">
        <v>29</v>
      </c>
      <c r="C60" s="1" t="s">
        <v>32</v>
      </c>
      <c r="D60" s="1" t="s">
        <v>33</v>
      </c>
      <c r="E60" s="2">
        <v>95270</v>
      </c>
      <c r="F60" s="2">
        <v>25057</v>
      </c>
      <c r="G60" s="3">
        <f>+dataMercanciaGeneral[[#This Row],[Mercancía general embarcada en cabotaje]]+dataMercanciaGeneral[[#This Row],[Mercancía general desembarcada en cabotaje]]</f>
        <v>120327</v>
      </c>
      <c r="H60" s="2">
        <v>7939</v>
      </c>
      <c r="I60" s="2">
        <v>5806</v>
      </c>
      <c r="J60" s="3">
        <f>+dataMercanciaGeneral[[#This Row],[Mercancía general embarcada en exterior]]+dataMercanciaGeneral[[#This Row],[Mercancía general desembarcada en exterior]]</f>
        <v>13745</v>
      </c>
      <c r="K60" s="3">
        <f>+dataMercanciaGeneral[[#This Row],[Mercancía general embarcada en cabotaje]]+dataMercanciaGeneral[[#This Row],[Mercancía general embarcada en exterior]]</f>
        <v>103209</v>
      </c>
      <c r="L60" s="3">
        <f>+dataMercanciaGeneral[[#This Row],[Mercancía general desembarcada en cabotaje]]+dataMercanciaGeneral[[#This Row],[Mercancía general desembarcada en exterior]]</f>
        <v>30863</v>
      </c>
      <c r="M60" s="3">
        <f>+dataMercanciaGeneral[[#This Row],[TOTAL mercancía general embarcada en cabotaje y exterior]]+dataMercanciaGeneral[[#This Row],[TOTAL mercancía general desembarcada en cabotaje y exterior]]</f>
        <v>134072</v>
      </c>
    </row>
    <row r="61" spans="1:13" hidden="1" x14ac:dyDescent="0.25">
      <c r="A61" s="1">
        <v>1962</v>
      </c>
      <c r="B61" s="1" t="s">
        <v>29</v>
      </c>
      <c r="C61" s="1" t="s">
        <v>32</v>
      </c>
      <c r="D61" s="1" t="s">
        <v>42</v>
      </c>
      <c r="E61" s="2">
        <v>0</v>
      </c>
      <c r="F61" s="2">
        <v>0</v>
      </c>
      <c r="G61" s="3">
        <f>+dataMercanciaGeneral[[#This Row],[Mercancía general embarcada en cabotaje]]+dataMercanciaGeneral[[#This Row],[Mercancía general desembarcada en cabotaje]]</f>
        <v>0</v>
      </c>
      <c r="H61" s="2">
        <v>0</v>
      </c>
      <c r="I61" s="2">
        <v>0</v>
      </c>
      <c r="J61" s="3">
        <f>+dataMercanciaGeneral[[#This Row],[Mercancía general embarcada en exterior]]+dataMercanciaGeneral[[#This Row],[Mercancía general desembarcada en exterior]]</f>
        <v>0</v>
      </c>
      <c r="K61" s="3">
        <f>+dataMercanciaGeneral[[#This Row],[Mercancía general embarcada en cabotaje]]+dataMercanciaGeneral[[#This Row],[Mercancía general embarcada en exterior]]</f>
        <v>0</v>
      </c>
      <c r="L61" s="3">
        <f>+dataMercanciaGeneral[[#This Row],[Mercancía general desembarcada en cabotaje]]+dataMercanciaGeneral[[#This Row],[Mercancía general desembarcada en exterior]]</f>
        <v>0</v>
      </c>
      <c r="M61" s="3">
        <f>+dataMercanciaGeneral[[#This Row],[TOTAL mercancía general embarcada en cabotaje y exterior]]+dataMercanciaGeneral[[#This Row],[TOTAL mercancía general desembarcada en cabotaje y exterior]]</f>
        <v>0</v>
      </c>
    </row>
    <row r="62" spans="1:13" hidden="1" x14ac:dyDescent="0.25">
      <c r="A62" s="1">
        <v>1963</v>
      </c>
      <c r="B62" s="1" t="s">
        <v>0</v>
      </c>
      <c r="C62" s="1" t="s">
        <v>32</v>
      </c>
      <c r="D62" s="1" t="s">
        <v>33</v>
      </c>
      <c r="E62" s="2">
        <v>33123</v>
      </c>
      <c r="F62" s="2">
        <v>89997</v>
      </c>
      <c r="G62" s="3">
        <f>+dataMercanciaGeneral[[#This Row],[Mercancía general embarcada en cabotaje]]+dataMercanciaGeneral[[#This Row],[Mercancía general desembarcada en cabotaje]]</f>
        <v>123120</v>
      </c>
      <c r="H62" s="2">
        <v>3827</v>
      </c>
      <c r="I62" s="2">
        <v>35793</v>
      </c>
      <c r="J62" s="3">
        <f>+dataMercanciaGeneral[[#This Row],[Mercancía general embarcada en exterior]]+dataMercanciaGeneral[[#This Row],[Mercancía general desembarcada en exterior]]</f>
        <v>39620</v>
      </c>
      <c r="K62" s="3">
        <f>+dataMercanciaGeneral[[#This Row],[Mercancía general embarcada en cabotaje]]+dataMercanciaGeneral[[#This Row],[Mercancía general embarcada en exterior]]</f>
        <v>36950</v>
      </c>
      <c r="L62" s="3">
        <f>+dataMercanciaGeneral[[#This Row],[Mercancía general desembarcada en cabotaje]]+dataMercanciaGeneral[[#This Row],[Mercancía general desembarcada en exterior]]</f>
        <v>125790</v>
      </c>
      <c r="M62" s="3">
        <f>+dataMercanciaGeneral[[#This Row],[TOTAL mercancía general embarcada en cabotaje y exterior]]+dataMercanciaGeneral[[#This Row],[TOTAL mercancía general desembarcada en cabotaje y exterior]]</f>
        <v>162740</v>
      </c>
    </row>
    <row r="63" spans="1:13" hidden="1" x14ac:dyDescent="0.25">
      <c r="A63" s="1">
        <v>1963</v>
      </c>
      <c r="B63" s="1" t="s">
        <v>0</v>
      </c>
      <c r="C63" s="1" t="s">
        <v>32</v>
      </c>
      <c r="D63" s="1" t="s">
        <v>42</v>
      </c>
      <c r="E63" s="2">
        <v>0</v>
      </c>
      <c r="F63" s="2">
        <v>0</v>
      </c>
      <c r="G63" s="3">
        <f>+dataMercanciaGeneral[[#This Row],[Mercancía general embarcada en cabotaje]]+dataMercanciaGeneral[[#This Row],[Mercancía general desembarcada en cabotaje]]</f>
        <v>0</v>
      </c>
      <c r="H63" s="2">
        <v>0</v>
      </c>
      <c r="I63" s="2">
        <v>0</v>
      </c>
      <c r="J63" s="3">
        <f>+dataMercanciaGeneral[[#This Row],[Mercancía general embarcada en exterior]]+dataMercanciaGeneral[[#This Row],[Mercancía general desembarcada en exterior]]</f>
        <v>0</v>
      </c>
      <c r="K63" s="3">
        <f>+dataMercanciaGeneral[[#This Row],[Mercancía general embarcada en cabotaje]]+dataMercanciaGeneral[[#This Row],[Mercancía general embarcada en exterior]]</f>
        <v>0</v>
      </c>
      <c r="L63" s="3">
        <f>+dataMercanciaGeneral[[#This Row],[Mercancía general desembarcada en cabotaje]]+dataMercanciaGeneral[[#This Row],[Mercancía general desembarcada en exterior]]</f>
        <v>0</v>
      </c>
      <c r="M63" s="3">
        <f>+dataMercanciaGeneral[[#This Row],[TOTAL mercancía general embarcada en cabotaje y exterior]]+dataMercanciaGeneral[[#This Row],[TOTAL mercancía general desembarcada en cabotaje y exterior]]</f>
        <v>0</v>
      </c>
    </row>
    <row r="64" spans="1:13" hidden="1" x14ac:dyDescent="0.25">
      <c r="A64" s="1">
        <v>1963</v>
      </c>
      <c r="B64" s="1" t="s">
        <v>1</v>
      </c>
      <c r="C64" s="1" t="s">
        <v>32</v>
      </c>
      <c r="D64" s="1" t="s">
        <v>33</v>
      </c>
      <c r="E64" s="2">
        <v>103077</v>
      </c>
      <c r="F64" s="2">
        <v>94836</v>
      </c>
      <c r="G64" s="3">
        <f>+dataMercanciaGeneral[[#This Row],[Mercancía general embarcada en cabotaje]]+dataMercanciaGeneral[[#This Row],[Mercancía general desembarcada en cabotaje]]</f>
        <v>197913</v>
      </c>
      <c r="H64" s="2">
        <v>88087</v>
      </c>
      <c r="I64" s="2">
        <v>198359</v>
      </c>
      <c r="J64" s="3">
        <f>+dataMercanciaGeneral[[#This Row],[Mercancía general embarcada en exterior]]+dataMercanciaGeneral[[#This Row],[Mercancía general desembarcada en exterior]]</f>
        <v>286446</v>
      </c>
      <c r="K64" s="3">
        <f>+dataMercanciaGeneral[[#This Row],[Mercancía general embarcada en cabotaje]]+dataMercanciaGeneral[[#This Row],[Mercancía general embarcada en exterior]]</f>
        <v>191164</v>
      </c>
      <c r="L64" s="3">
        <f>+dataMercanciaGeneral[[#This Row],[Mercancía general desembarcada en cabotaje]]+dataMercanciaGeneral[[#This Row],[Mercancía general desembarcada en exterior]]</f>
        <v>293195</v>
      </c>
      <c r="M64" s="3">
        <f>+dataMercanciaGeneral[[#This Row],[TOTAL mercancía general embarcada en cabotaje y exterior]]+dataMercanciaGeneral[[#This Row],[TOTAL mercancía general desembarcada en cabotaje y exterior]]</f>
        <v>484359</v>
      </c>
    </row>
    <row r="65" spans="1:13" hidden="1" x14ac:dyDescent="0.25">
      <c r="A65" s="1">
        <v>1963</v>
      </c>
      <c r="B65" s="1" t="s">
        <v>1</v>
      </c>
      <c r="C65" s="1" t="s">
        <v>32</v>
      </c>
      <c r="D65" s="1" t="s">
        <v>42</v>
      </c>
      <c r="E65" s="2">
        <v>0</v>
      </c>
      <c r="F65" s="2">
        <v>0</v>
      </c>
      <c r="G65" s="3">
        <f>+dataMercanciaGeneral[[#This Row],[Mercancía general embarcada en cabotaje]]+dataMercanciaGeneral[[#This Row],[Mercancía general desembarcada en cabotaje]]</f>
        <v>0</v>
      </c>
      <c r="H65" s="2">
        <v>0</v>
      </c>
      <c r="I65" s="2">
        <v>0</v>
      </c>
      <c r="J65" s="3">
        <f>+dataMercanciaGeneral[[#This Row],[Mercancía general embarcada en exterior]]+dataMercanciaGeneral[[#This Row],[Mercancía general desembarcada en exterior]]</f>
        <v>0</v>
      </c>
      <c r="K65" s="3">
        <f>+dataMercanciaGeneral[[#This Row],[Mercancía general embarcada en cabotaje]]+dataMercanciaGeneral[[#This Row],[Mercancía general embarcada en exterior]]</f>
        <v>0</v>
      </c>
      <c r="L65" s="3">
        <f>+dataMercanciaGeneral[[#This Row],[Mercancía general desembarcada en cabotaje]]+dataMercanciaGeneral[[#This Row],[Mercancía general desembarcada en exterior]]</f>
        <v>0</v>
      </c>
      <c r="M65" s="3">
        <f>+dataMercanciaGeneral[[#This Row],[TOTAL mercancía general embarcada en cabotaje y exterior]]+dataMercanciaGeneral[[#This Row],[TOTAL mercancía general desembarcada en cabotaje y exterior]]</f>
        <v>0</v>
      </c>
    </row>
    <row r="66" spans="1:13" hidden="1" x14ac:dyDescent="0.25">
      <c r="A66" s="1">
        <v>1963</v>
      </c>
      <c r="B66" s="1" t="s">
        <v>2</v>
      </c>
      <c r="C66" s="1" t="s">
        <v>32</v>
      </c>
      <c r="D66" s="1" t="s">
        <v>33</v>
      </c>
      <c r="E66" s="2">
        <v>9714</v>
      </c>
      <c r="F66" s="2">
        <v>11047</v>
      </c>
      <c r="G66" s="3">
        <f>+dataMercanciaGeneral[[#This Row],[Mercancía general embarcada en cabotaje]]+dataMercanciaGeneral[[#This Row],[Mercancía general desembarcada en cabotaje]]</f>
        <v>20761</v>
      </c>
      <c r="H66" s="2">
        <v>27417</v>
      </c>
      <c r="I66" s="2">
        <v>46739</v>
      </c>
      <c r="J66" s="3">
        <f>+dataMercanciaGeneral[[#This Row],[Mercancía general embarcada en exterior]]+dataMercanciaGeneral[[#This Row],[Mercancía general desembarcada en exterior]]</f>
        <v>74156</v>
      </c>
      <c r="K66" s="3">
        <f>+dataMercanciaGeneral[[#This Row],[Mercancía general embarcada en cabotaje]]+dataMercanciaGeneral[[#This Row],[Mercancía general embarcada en exterior]]</f>
        <v>37131</v>
      </c>
      <c r="L66" s="3">
        <f>+dataMercanciaGeneral[[#This Row],[Mercancía general desembarcada en cabotaje]]+dataMercanciaGeneral[[#This Row],[Mercancía general desembarcada en exterior]]</f>
        <v>57786</v>
      </c>
      <c r="M66" s="3">
        <f>+dataMercanciaGeneral[[#This Row],[TOTAL mercancía general embarcada en cabotaje y exterior]]+dataMercanciaGeneral[[#This Row],[TOTAL mercancía general desembarcada en cabotaje y exterior]]</f>
        <v>94917</v>
      </c>
    </row>
    <row r="67" spans="1:13" hidden="1" x14ac:dyDescent="0.25">
      <c r="A67" s="1">
        <v>1963</v>
      </c>
      <c r="B67" s="1" t="s">
        <v>2</v>
      </c>
      <c r="C67" s="1" t="s">
        <v>32</v>
      </c>
      <c r="D67" s="1" t="s">
        <v>42</v>
      </c>
      <c r="E67" s="2">
        <v>0</v>
      </c>
      <c r="F67" s="2">
        <v>0</v>
      </c>
      <c r="G67" s="3">
        <f>+dataMercanciaGeneral[[#This Row],[Mercancía general embarcada en cabotaje]]+dataMercanciaGeneral[[#This Row],[Mercancía general desembarcada en cabotaje]]</f>
        <v>0</v>
      </c>
      <c r="H67" s="2">
        <v>0</v>
      </c>
      <c r="I67" s="2">
        <v>0</v>
      </c>
      <c r="J67" s="3">
        <f>+dataMercanciaGeneral[[#This Row],[Mercancía general embarcada en exterior]]+dataMercanciaGeneral[[#This Row],[Mercancía general desembarcada en exterior]]</f>
        <v>0</v>
      </c>
      <c r="K67" s="3">
        <f>+dataMercanciaGeneral[[#This Row],[Mercancía general embarcada en cabotaje]]+dataMercanciaGeneral[[#This Row],[Mercancía general embarcada en exterior]]</f>
        <v>0</v>
      </c>
      <c r="L67" s="3">
        <f>+dataMercanciaGeneral[[#This Row],[Mercancía general desembarcada en cabotaje]]+dataMercanciaGeneral[[#This Row],[Mercancía general desembarcada en exterior]]</f>
        <v>0</v>
      </c>
      <c r="M67" s="3">
        <f>+dataMercanciaGeneral[[#This Row],[TOTAL mercancía general embarcada en cabotaje y exterior]]+dataMercanciaGeneral[[#This Row],[TOTAL mercancía general desembarcada en cabotaje y exterior]]</f>
        <v>0</v>
      </c>
    </row>
    <row r="68" spans="1:13" hidden="1" x14ac:dyDescent="0.25">
      <c r="A68" s="1">
        <v>1963</v>
      </c>
      <c r="B68" s="1" t="s">
        <v>3</v>
      </c>
      <c r="C68" s="1" t="s">
        <v>32</v>
      </c>
      <c r="D68" s="1" t="s">
        <v>33</v>
      </c>
      <c r="E68" s="2">
        <v>324976</v>
      </c>
      <c r="F68" s="2">
        <v>30781</v>
      </c>
      <c r="G68" s="3">
        <f>+dataMercanciaGeneral[[#This Row],[Mercancía general embarcada en cabotaje]]+dataMercanciaGeneral[[#This Row],[Mercancía general desembarcada en cabotaje]]</f>
        <v>355757</v>
      </c>
      <c r="H68" s="2">
        <v>212567</v>
      </c>
      <c r="I68" s="2">
        <v>150701</v>
      </c>
      <c r="J68" s="3">
        <f>+dataMercanciaGeneral[[#This Row],[Mercancía general embarcada en exterior]]+dataMercanciaGeneral[[#This Row],[Mercancía general desembarcada en exterior]]</f>
        <v>363268</v>
      </c>
      <c r="K68" s="3">
        <f>+dataMercanciaGeneral[[#This Row],[Mercancía general embarcada en cabotaje]]+dataMercanciaGeneral[[#This Row],[Mercancía general embarcada en exterior]]</f>
        <v>537543</v>
      </c>
      <c r="L68" s="3">
        <f>+dataMercanciaGeneral[[#This Row],[Mercancía general desembarcada en cabotaje]]+dataMercanciaGeneral[[#This Row],[Mercancía general desembarcada en exterior]]</f>
        <v>181482</v>
      </c>
      <c r="M68" s="3">
        <f>+dataMercanciaGeneral[[#This Row],[TOTAL mercancía general embarcada en cabotaje y exterior]]+dataMercanciaGeneral[[#This Row],[TOTAL mercancía general desembarcada en cabotaje y exterior]]</f>
        <v>719025</v>
      </c>
    </row>
    <row r="69" spans="1:13" hidden="1" x14ac:dyDescent="0.25">
      <c r="A69" s="1">
        <v>1963</v>
      </c>
      <c r="B69" s="1" t="s">
        <v>3</v>
      </c>
      <c r="C69" s="1" t="s">
        <v>32</v>
      </c>
      <c r="D69" s="1" t="s">
        <v>42</v>
      </c>
      <c r="E69" s="2">
        <v>0</v>
      </c>
      <c r="F69" s="2">
        <v>0</v>
      </c>
      <c r="G69" s="3">
        <f>+dataMercanciaGeneral[[#This Row],[Mercancía general embarcada en cabotaje]]+dataMercanciaGeneral[[#This Row],[Mercancía general desembarcada en cabotaje]]</f>
        <v>0</v>
      </c>
      <c r="H69" s="2">
        <v>0</v>
      </c>
      <c r="I69" s="2">
        <v>0</v>
      </c>
      <c r="J69" s="3">
        <f>+dataMercanciaGeneral[[#This Row],[Mercancía general embarcada en exterior]]+dataMercanciaGeneral[[#This Row],[Mercancía general desembarcada en exterior]]</f>
        <v>0</v>
      </c>
      <c r="K69" s="3">
        <f>+dataMercanciaGeneral[[#This Row],[Mercancía general embarcada en cabotaje]]+dataMercanciaGeneral[[#This Row],[Mercancía general embarcada en exterior]]</f>
        <v>0</v>
      </c>
      <c r="L69" s="3">
        <f>+dataMercanciaGeneral[[#This Row],[Mercancía general desembarcada en cabotaje]]+dataMercanciaGeneral[[#This Row],[Mercancía general desembarcada en exterior]]</f>
        <v>0</v>
      </c>
      <c r="M69" s="3">
        <f>+dataMercanciaGeneral[[#This Row],[TOTAL mercancía general embarcada en cabotaje y exterior]]+dataMercanciaGeneral[[#This Row],[TOTAL mercancía general desembarcada en cabotaje y exterior]]</f>
        <v>0</v>
      </c>
    </row>
    <row r="70" spans="1:13" hidden="1" x14ac:dyDescent="0.25">
      <c r="A70" s="1">
        <v>1963</v>
      </c>
      <c r="B70" s="1" t="s">
        <v>4</v>
      </c>
      <c r="C70" s="1" t="s">
        <v>32</v>
      </c>
      <c r="D70" s="1" t="s">
        <v>33</v>
      </c>
      <c r="E70" s="2">
        <v>26414</v>
      </c>
      <c r="F70" s="2">
        <v>14828</v>
      </c>
      <c r="G70" s="3">
        <f>+dataMercanciaGeneral[[#This Row],[Mercancía general embarcada en cabotaje]]+dataMercanciaGeneral[[#This Row],[Mercancía general desembarcada en cabotaje]]</f>
        <v>41242</v>
      </c>
      <c r="H70" s="2">
        <v>33100</v>
      </c>
      <c r="I70" s="2">
        <v>37364</v>
      </c>
      <c r="J70" s="3">
        <f>+dataMercanciaGeneral[[#This Row],[Mercancía general embarcada en exterior]]+dataMercanciaGeneral[[#This Row],[Mercancía general desembarcada en exterior]]</f>
        <v>70464</v>
      </c>
      <c r="K70" s="3">
        <f>+dataMercanciaGeneral[[#This Row],[Mercancía general embarcada en cabotaje]]+dataMercanciaGeneral[[#This Row],[Mercancía general embarcada en exterior]]</f>
        <v>59514</v>
      </c>
      <c r="L70" s="3">
        <f>+dataMercanciaGeneral[[#This Row],[Mercancía general desembarcada en cabotaje]]+dataMercanciaGeneral[[#This Row],[Mercancía general desembarcada en exterior]]</f>
        <v>52192</v>
      </c>
      <c r="M70" s="3">
        <f>+dataMercanciaGeneral[[#This Row],[TOTAL mercancía general embarcada en cabotaje y exterior]]+dataMercanciaGeneral[[#This Row],[TOTAL mercancía general desembarcada en cabotaje y exterior]]</f>
        <v>111706</v>
      </c>
    </row>
    <row r="71" spans="1:13" hidden="1" x14ac:dyDescent="0.25">
      <c r="A71" s="1">
        <v>1963</v>
      </c>
      <c r="B71" s="1" t="s">
        <v>4</v>
      </c>
      <c r="C71" s="1" t="s">
        <v>32</v>
      </c>
      <c r="D71" s="1" t="s">
        <v>42</v>
      </c>
      <c r="E71" s="2">
        <v>0</v>
      </c>
      <c r="F71" s="2">
        <v>0</v>
      </c>
      <c r="G71" s="3">
        <f>+dataMercanciaGeneral[[#This Row],[Mercancía general embarcada en cabotaje]]+dataMercanciaGeneral[[#This Row],[Mercancía general desembarcada en cabotaje]]</f>
        <v>0</v>
      </c>
      <c r="H71" s="2">
        <v>0</v>
      </c>
      <c r="I71" s="2">
        <v>0</v>
      </c>
      <c r="J71" s="3">
        <f>+dataMercanciaGeneral[[#This Row],[Mercancía general embarcada en exterior]]+dataMercanciaGeneral[[#This Row],[Mercancía general desembarcada en exterior]]</f>
        <v>0</v>
      </c>
      <c r="K71" s="3">
        <f>+dataMercanciaGeneral[[#This Row],[Mercancía general embarcada en cabotaje]]+dataMercanciaGeneral[[#This Row],[Mercancía general embarcada en exterior]]</f>
        <v>0</v>
      </c>
      <c r="L71" s="3">
        <f>+dataMercanciaGeneral[[#This Row],[Mercancía general desembarcada en cabotaje]]+dataMercanciaGeneral[[#This Row],[Mercancía general desembarcada en exterior]]</f>
        <v>0</v>
      </c>
      <c r="M71" s="3">
        <f>+dataMercanciaGeneral[[#This Row],[TOTAL mercancía general embarcada en cabotaje y exterior]]+dataMercanciaGeneral[[#This Row],[TOTAL mercancía general desembarcada en cabotaje y exterior]]</f>
        <v>0</v>
      </c>
    </row>
    <row r="72" spans="1:13" hidden="1" x14ac:dyDescent="0.25">
      <c r="A72" s="1">
        <v>1963</v>
      </c>
      <c r="B72" s="1" t="s">
        <v>5</v>
      </c>
      <c r="C72" s="1" t="s">
        <v>32</v>
      </c>
      <c r="D72" s="1" t="s">
        <v>33</v>
      </c>
      <c r="E72" s="2">
        <v>32342</v>
      </c>
      <c r="F72" s="2">
        <v>59741</v>
      </c>
      <c r="G72" s="3">
        <f>+dataMercanciaGeneral[[#This Row],[Mercancía general embarcada en cabotaje]]+dataMercanciaGeneral[[#This Row],[Mercancía general desembarcada en cabotaje]]</f>
        <v>92083</v>
      </c>
      <c r="H72" s="2">
        <v>88066</v>
      </c>
      <c r="I72" s="2">
        <v>93128</v>
      </c>
      <c r="J72" s="3">
        <f>+dataMercanciaGeneral[[#This Row],[Mercancía general embarcada en exterior]]+dataMercanciaGeneral[[#This Row],[Mercancía general desembarcada en exterior]]</f>
        <v>181194</v>
      </c>
      <c r="K72" s="3">
        <f>+dataMercanciaGeneral[[#This Row],[Mercancía general embarcada en cabotaje]]+dataMercanciaGeneral[[#This Row],[Mercancía general embarcada en exterior]]</f>
        <v>120408</v>
      </c>
      <c r="L72" s="3">
        <f>+dataMercanciaGeneral[[#This Row],[Mercancía general desembarcada en cabotaje]]+dataMercanciaGeneral[[#This Row],[Mercancía general desembarcada en exterior]]</f>
        <v>152869</v>
      </c>
      <c r="M72" s="3">
        <f>+dataMercanciaGeneral[[#This Row],[TOTAL mercancía general embarcada en cabotaje y exterior]]+dataMercanciaGeneral[[#This Row],[TOTAL mercancía general desembarcada en cabotaje y exterior]]</f>
        <v>273277</v>
      </c>
    </row>
    <row r="73" spans="1:13" hidden="1" x14ac:dyDescent="0.25">
      <c r="A73" s="1">
        <v>1963</v>
      </c>
      <c r="B73" s="1" t="s">
        <v>5</v>
      </c>
      <c r="C73" s="1" t="s">
        <v>32</v>
      </c>
      <c r="D73" s="1" t="s">
        <v>42</v>
      </c>
      <c r="E73" s="2">
        <v>0</v>
      </c>
      <c r="F73" s="2">
        <v>0</v>
      </c>
      <c r="G73" s="3">
        <f>+dataMercanciaGeneral[[#This Row],[Mercancía general embarcada en cabotaje]]+dataMercanciaGeneral[[#This Row],[Mercancía general desembarcada en cabotaje]]</f>
        <v>0</v>
      </c>
      <c r="H73" s="2">
        <v>0</v>
      </c>
      <c r="I73" s="2">
        <v>0</v>
      </c>
      <c r="J73" s="3">
        <f>+dataMercanciaGeneral[[#This Row],[Mercancía general embarcada en exterior]]+dataMercanciaGeneral[[#This Row],[Mercancía general desembarcada en exterior]]</f>
        <v>0</v>
      </c>
      <c r="K73" s="3">
        <f>+dataMercanciaGeneral[[#This Row],[Mercancía general embarcada en cabotaje]]+dataMercanciaGeneral[[#This Row],[Mercancía general embarcada en exterior]]</f>
        <v>0</v>
      </c>
      <c r="L73" s="3">
        <f>+dataMercanciaGeneral[[#This Row],[Mercancía general desembarcada en cabotaje]]+dataMercanciaGeneral[[#This Row],[Mercancía general desembarcada en exterior]]</f>
        <v>0</v>
      </c>
      <c r="M73" s="3">
        <f>+dataMercanciaGeneral[[#This Row],[TOTAL mercancía general embarcada en cabotaje y exterior]]+dataMercanciaGeneral[[#This Row],[TOTAL mercancía general desembarcada en cabotaje y exterior]]</f>
        <v>0</v>
      </c>
    </row>
    <row r="74" spans="1:13" hidden="1" x14ac:dyDescent="0.25">
      <c r="A74" s="1">
        <v>1963</v>
      </c>
      <c r="B74" s="1" t="s">
        <v>10</v>
      </c>
      <c r="C74" s="1" t="s">
        <v>32</v>
      </c>
      <c r="D74" s="1" t="s">
        <v>33</v>
      </c>
      <c r="E74" s="2">
        <v>101880</v>
      </c>
      <c r="F74" s="2">
        <v>381064</v>
      </c>
      <c r="G74" s="3">
        <f>+dataMercanciaGeneral[[#This Row],[Mercancía general embarcada en cabotaje]]+dataMercanciaGeneral[[#This Row],[Mercancía general desembarcada en cabotaje]]</f>
        <v>482944</v>
      </c>
      <c r="H74" s="2">
        <v>37674</v>
      </c>
      <c r="I74" s="2">
        <v>30182</v>
      </c>
      <c r="J74" s="3">
        <f>+dataMercanciaGeneral[[#This Row],[Mercancía general embarcada en exterior]]+dataMercanciaGeneral[[#This Row],[Mercancía general desembarcada en exterior]]</f>
        <v>67856</v>
      </c>
      <c r="K74" s="3">
        <f>+dataMercanciaGeneral[[#This Row],[Mercancía general embarcada en cabotaje]]+dataMercanciaGeneral[[#This Row],[Mercancía general embarcada en exterior]]</f>
        <v>139554</v>
      </c>
      <c r="L74" s="3">
        <f>+dataMercanciaGeneral[[#This Row],[Mercancía general desembarcada en cabotaje]]+dataMercanciaGeneral[[#This Row],[Mercancía general desembarcada en exterior]]</f>
        <v>411246</v>
      </c>
      <c r="M74" s="3">
        <f>+dataMercanciaGeneral[[#This Row],[TOTAL mercancía general embarcada en cabotaje y exterior]]+dataMercanciaGeneral[[#This Row],[TOTAL mercancía general desembarcada en cabotaje y exterior]]</f>
        <v>550800</v>
      </c>
    </row>
    <row r="75" spans="1:13" hidden="1" x14ac:dyDescent="0.25">
      <c r="A75" s="1">
        <v>1963</v>
      </c>
      <c r="B75" s="1" t="s">
        <v>10</v>
      </c>
      <c r="C75" s="1" t="s">
        <v>32</v>
      </c>
      <c r="D75" s="1" t="s">
        <v>42</v>
      </c>
      <c r="E75" s="2">
        <v>0</v>
      </c>
      <c r="F75" s="2">
        <v>0</v>
      </c>
      <c r="G75" s="3">
        <f>+dataMercanciaGeneral[[#This Row],[Mercancía general embarcada en cabotaje]]+dataMercanciaGeneral[[#This Row],[Mercancía general desembarcada en cabotaje]]</f>
        <v>0</v>
      </c>
      <c r="H75" s="2">
        <v>0</v>
      </c>
      <c r="I75" s="2">
        <v>0</v>
      </c>
      <c r="J75" s="3">
        <f>+dataMercanciaGeneral[[#This Row],[Mercancía general embarcada en exterior]]+dataMercanciaGeneral[[#This Row],[Mercancía general desembarcada en exterior]]</f>
        <v>0</v>
      </c>
      <c r="K75" s="3">
        <f>+dataMercanciaGeneral[[#This Row],[Mercancía general embarcada en cabotaje]]+dataMercanciaGeneral[[#This Row],[Mercancía general embarcada en exterior]]</f>
        <v>0</v>
      </c>
      <c r="L75" s="3">
        <f>+dataMercanciaGeneral[[#This Row],[Mercancía general desembarcada en cabotaje]]+dataMercanciaGeneral[[#This Row],[Mercancía general desembarcada en exterior]]</f>
        <v>0</v>
      </c>
      <c r="M75" s="3">
        <f>+dataMercanciaGeneral[[#This Row],[TOTAL mercancía general embarcada en cabotaje y exterior]]+dataMercanciaGeneral[[#This Row],[TOTAL mercancía general desembarcada en cabotaje y exterior]]</f>
        <v>0</v>
      </c>
    </row>
    <row r="76" spans="1:13" hidden="1" x14ac:dyDescent="0.25">
      <c r="A76" s="1">
        <v>1963</v>
      </c>
      <c r="B76" s="1" t="s">
        <v>11</v>
      </c>
      <c r="C76" s="1" t="s">
        <v>32</v>
      </c>
      <c r="D76" s="1" t="s">
        <v>33</v>
      </c>
      <c r="E76" s="2">
        <v>361063</v>
      </c>
      <c r="F76" s="2">
        <v>678778</v>
      </c>
      <c r="G76" s="3">
        <f>+dataMercanciaGeneral[[#This Row],[Mercancía general embarcada en cabotaje]]+dataMercanciaGeneral[[#This Row],[Mercancía general desembarcada en cabotaje]]</f>
        <v>1039841</v>
      </c>
      <c r="H76" s="2">
        <v>108529</v>
      </c>
      <c r="I76" s="2">
        <v>1124589</v>
      </c>
      <c r="J76" s="3">
        <f>+dataMercanciaGeneral[[#This Row],[Mercancía general embarcada en exterior]]+dataMercanciaGeneral[[#This Row],[Mercancía general desembarcada en exterior]]</f>
        <v>1233118</v>
      </c>
      <c r="K76" s="3">
        <f>+dataMercanciaGeneral[[#This Row],[Mercancía general embarcada en cabotaje]]+dataMercanciaGeneral[[#This Row],[Mercancía general embarcada en exterior]]</f>
        <v>469592</v>
      </c>
      <c r="L76" s="3">
        <f>+dataMercanciaGeneral[[#This Row],[Mercancía general desembarcada en cabotaje]]+dataMercanciaGeneral[[#This Row],[Mercancía general desembarcada en exterior]]</f>
        <v>1803367</v>
      </c>
      <c r="M76" s="3">
        <f>+dataMercanciaGeneral[[#This Row],[TOTAL mercancía general embarcada en cabotaje y exterior]]+dataMercanciaGeneral[[#This Row],[TOTAL mercancía general desembarcada en cabotaje y exterior]]</f>
        <v>2272959</v>
      </c>
    </row>
    <row r="77" spans="1:13" hidden="1" x14ac:dyDescent="0.25">
      <c r="A77" s="1">
        <v>1963</v>
      </c>
      <c r="B77" s="1" t="s">
        <v>11</v>
      </c>
      <c r="C77" s="1" t="s">
        <v>32</v>
      </c>
      <c r="D77" s="1" t="s">
        <v>42</v>
      </c>
      <c r="E77" s="2">
        <v>0</v>
      </c>
      <c r="F77" s="2">
        <v>0</v>
      </c>
      <c r="G77" s="3">
        <f>+dataMercanciaGeneral[[#This Row],[Mercancía general embarcada en cabotaje]]+dataMercanciaGeneral[[#This Row],[Mercancía general desembarcada en cabotaje]]</f>
        <v>0</v>
      </c>
      <c r="H77" s="2">
        <v>0</v>
      </c>
      <c r="I77" s="2">
        <v>0</v>
      </c>
      <c r="J77" s="3">
        <f>+dataMercanciaGeneral[[#This Row],[Mercancía general embarcada en exterior]]+dataMercanciaGeneral[[#This Row],[Mercancía general desembarcada en exterior]]</f>
        <v>0</v>
      </c>
      <c r="K77" s="3">
        <f>+dataMercanciaGeneral[[#This Row],[Mercancía general embarcada en cabotaje]]+dataMercanciaGeneral[[#This Row],[Mercancía general embarcada en exterior]]</f>
        <v>0</v>
      </c>
      <c r="L77" s="3">
        <f>+dataMercanciaGeneral[[#This Row],[Mercancía general desembarcada en cabotaje]]+dataMercanciaGeneral[[#This Row],[Mercancía general desembarcada en exterior]]</f>
        <v>0</v>
      </c>
      <c r="M77" s="3">
        <f>+dataMercanciaGeneral[[#This Row],[TOTAL mercancía general embarcada en cabotaje y exterior]]+dataMercanciaGeneral[[#This Row],[TOTAL mercancía general desembarcada en cabotaje y exterior]]</f>
        <v>0</v>
      </c>
    </row>
    <row r="78" spans="1:13" hidden="1" x14ac:dyDescent="0.25">
      <c r="A78" s="1">
        <v>1963</v>
      </c>
      <c r="B78" s="1" t="s">
        <v>12</v>
      </c>
      <c r="C78" s="1" t="s">
        <v>32</v>
      </c>
      <c r="D78" s="1" t="s">
        <v>33</v>
      </c>
      <c r="E78" s="2">
        <v>95883</v>
      </c>
      <c r="F78" s="2">
        <v>189195</v>
      </c>
      <c r="G78" s="3">
        <f>+dataMercanciaGeneral[[#This Row],[Mercancía general embarcada en cabotaje]]+dataMercanciaGeneral[[#This Row],[Mercancía general desembarcada en cabotaje]]</f>
        <v>285078</v>
      </c>
      <c r="H78" s="2">
        <v>84037</v>
      </c>
      <c r="I78" s="2">
        <v>795223</v>
      </c>
      <c r="J78" s="3">
        <f>+dataMercanciaGeneral[[#This Row],[Mercancía general embarcada en exterior]]+dataMercanciaGeneral[[#This Row],[Mercancía general desembarcada en exterior]]</f>
        <v>879260</v>
      </c>
      <c r="K78" s="3">
        <f>+dataMercanciaGeneral[[#This Row],[Mercancía general embarcada en cabotaje]]+dataMercanciaGeneral[[#This Row],[Mercancía general embarcada en exterior]]</f>
        <v>179920</v>
      </c>
      <c r="L78" s="3">
        <f>+dataMercanciaGeneral[[#This Row],[Mercancía general desembarcada en cabotaje]]+dataMercanciaGeneral[[#This Row],[Mercancía general desembarcada en exterior]]</f>
        <v>984418</v>
      </c>
      <c r="M78" s="3">
        <f>+dataMercanciaGeneral[[#This Row],[TOTAL mercancía general embarcada en cabotaje y exterior]]+dataMercanciaGeneral[[#This Row],[TOTAL mercancía general desembarcada en cabotaje y exterior]]</f>
        <v>1164338</v>
      </c>
    </row>
    <row r="79" spans="1:13" hidden="1" x14ac:dyDescent="0.25">
      <c r="A79" s="1">
        <v>1963</v>
      </c>
      <c r="B79" s="1" t="s">
        <v>12</v>
      </c>
      <c r="C79" s="1" t="s">
        <v>32</v>
      </c>
      <c r="D79" s="1" t="s">
        <v>42</v>
      </c>
      <c r="E79" s="2">
        <v>0</v>
      </c>
      <c r="F79" s="2">
        <v>0</v>
      </c>
      <c r="G79" s="3">
        <f>+dataMercanciaGeneral[[#This Row],[Mercancía general embarcada en cabotaje]]+dataMercanciaGeneral[[#This Row],[Mercancía general desembarcada en cabotaje]]</f>
        <v>0</v>
      </c>
      <c r="H79" s="2">
        <v>0</v>
      </c>
      <c r="I79" s="2">
        <v>0</v>
      </c>
      <c r="J79" s="3">
        <f>+dataMercanciaGeneral[[#This Row],[Mercancía general embarcada en exterior]]+dataMercanciaGeneral[[#This Row],[Mercancía general desembarcada en exterior]]</f>
        <v>0</v>
      </c>
      <c r="K79" s="3">
        <f>+dataMercanciaGeneral[[#This Row],[Mercancía general embarcada en cabotaje]]+dataMercanciaGeneral[[#This Row],[Mercancía general embarcada en exterior]]</f>
        <v>0</v>
      </c>
      <c r="L79" s="3">
        <f>+dataMercanciaGeneral[[#This Row],[Mercancía general desembarcada en cabotaje]]+dataMercanciaGeneral[[#This Row],[Mercancía general desembarcada en exterior]]</f>
        <v>0</v>
      </c>
      <c r="M79" s="3">
        <f>+dataMercanciaGeneral[[#This Row],[TOTAL mercancía general embarcada en cabotaje y exterior]]+dataMercanciaGeneral[[#This Row],[TOTAL mercancía general desembarcada en cabotaje y exterior]]</f>
        <v>0</v>
      </c>
    </row>
    <row r="80" spans="1:13" hidden="1" x14ac:dyDescent="0.25">
      <c r="A80" s="1">
        <v>1963</v>
      </c>
      <c r="B80" s="1" t="s">
        <v>34</v>
      </c>
      <c r="C80" s="1" t="s">
        <v>32</v>
      </c>
      <c r="D80" s="1" t="s">
        <v>33</v>
      </c>
      <c r="E80" s="2">
        <v>453608</v>
      </c>
      <c r="F80" s="2">
        <v>415570</v>
      </c>
      <c r="G80" s="3">
        <f>+dataMercanciaGeneral[[#This Row],[Mercancía general embarcada en cabotaje]]+dataMercanciaGeneral[[#This Row],[Mercancía general desembarcada en cabotaje]]</f>
        <v>869178</v>
      </c>
      <c r="H80" s="2">
        <v>290441</v>
      </c>
      <c r="I80" s="2">
        <v>164007</v>
      </c>
      <c r="J80" s="3">
        <f>+dataMercanciaGeneral[[#This Row],[Mercancía general embarcada en exterior]]+dataMercanciaGeneral[[#This Row],[Mercancía general desembarcada en exterior]]</f>
        <v>454448</v>
      </c>
      <c r="K80" s="3">
        <f>+dataMercanciaGeneral[[#This Row],[Mercancía general embarcada en cabotaje]]+dataMercanciaGeneral[[#This Row],[Mercancía general embarcada en exterior]]</f>
        <v>744049</v>
      </c>
      <c r="L80" s="3">
        <f>+dataMercanciaGeneral[[#This Row],[Mercancía general desembarcada en cabotaje]]+dataMercanciaGeneral[[#This Row],[Mercancía general desembarcada en exterior]]</f>
        <v>579577</v>
      </c>
      <c r="M80" s="3">
        <f>+dataMercanciaGeneral[[#This Row],[TOTAL mercancía general embarcada en cabotaje y exterior]]+dataMercanciaGeneral[[#This Row],[TOTAL mercancía general desembarcada en cabotaje y exterior]]</f>
        <v>1323626</v>
      </c>
    </row>
    <row r="81" spans="1:13" hidden="1" x14ac:dyDescent="0.25">
      <c r="A81" s="1">
        <v>1963</v>
      </c>
      <c r="B81" s="1" t="s">
        <v>34</v>
      </c>
      <c r="C81" s="1" t="s">
        <v>32</v>
      </c>
      <c r="D81" s="1" t="s">
        <v>42</v>
      </c>
      <c r="E81" s="2">
        <v>0</v>
      </c>
      <c r="F81" s="2">
        <v>0</v>
      </c>
      <c r="G81" s="3">
        <f>+dataMercanciaGeneral[[#This Row],[Mercancía general embarcada en cabotaje]]+dataMercanciaGeneral[[#This Row],[Mercancía general desembarcada en cabotaje]]</f>
        <v>0</v>
      </c>
      <c r="H81" s="2">
        <v>0</v>
      </c>
      <c r="I81" s="2">
        <v>0</v>
      </c>
      <c r="J81" s="3">
        <f>+dataMercanciaGeneral[[#This Row],[Mercancía general embarcada en exterior]]+dataMercanciaGeneral[[#This Row],[Mercancía general desembarcada en exterior]]</f>
        <v>0</v>
      </c>
      <c r="K81" s="3">
        <f>+dataMercanciaGeneral[[#This Row],[Mercancía general embarcada en cabotaje]]+dataMercanciaGeneral[[#This Row],[Mercancía general embarcada en exterior]]</f>
        <v>0</v>
      </c>
      <c r="L81" s="3">
        <f>+dataMercanciaGeneral[[#This Row],[Mercancía general desembarcada en cabotaje]]+dataMercanciaGeneral[[#This Row],[Mercancía general desembarcada en exterior]]</f>
        <v>0</v>
      </c>
      <c r="M81" s="3">
        <f>+dataMercanciaGeneral[[#This Row],[TOTAL mercancía general embarcada en cabotaje y exterior]]+dataMercanciaGeneral[[#This Row],[TOTAL mercancía general desembarcada en cabotaje y exterior]]</f>
        <v>0</v>
      </c>
    </row>
    <row r="82" spans="1:13" hidden="1" x14ac:dyDescent="0.25">
      <c r="A82" s="1">
        <v>1963</v>
      </c>
      <c r="B82" s="1" t="s">
        <v>13</v>
      </c>
      <c r="C82" s="1" t="s">
        <v>32</v>
      </c>
      <c r="D82" s="1" t="s">
        <v>33</v>
      </c>
      <c r="E82" s="2">
        <v>73345</v>
      </c>
      <c r="F82" s="2">
        <v>24418</v>
      </c>
      <c r="G82" s="3">
        <f>+dataMercanciaGeneral[[#This Row],[Mercancía general embarcada en cabotaje]]+dataMercanciaGeneral[[#This Row],[Mercancía general desembarcada en cabotaje]]</f>
        <v>97763</v>
      </c>
      <c r="H82" s="2">
        <v>189337</v>
      </c>
      <c r="I82" s="2">
        <v>145935</v>
      </c>
      <c r="J82" s="3">
        <f>+dataMercanciaGeneral[[#This Row],[Mercancía general embarcada en exterior]]+dataMercanciaGeneral[[#This Row],[Mercancía general desembarcada en exterior]]</f>
        <v>335272</v>
      </c>
      <c r="K82" s="3">
        <f>+dataMercanciaGeneral[[#This Row],[Mercancía general embarcada en cabotaje]]+dataMercanciaGeneral[[#This Row],[Mercancía general embarcada en exterior]]</f>
        <v>262682</v>
      </c>
      <c r="L82" s="3">
        <f>+dataMercanciaGeneral[[#This Row],[Mercancía general desembarcada en cabotaje]]+dataMercanciaGeneral[[#This Row],[Mercancía general desembarcada en exterior]]</f>
        <v>170353</v>
      </c>
      <c r="M82" s="3">
        <f>+dataMercanciaGeneral[[#This Row],[TOTAL mercancía general embarcada en cabotaje y exterior]]+dataMercanciaGeneral[[#This Row],[TOTAL mercancía general desembarcada en cabotaje y exterior]]</f>
        <v>433035</v>
      </c>
    </row>
    <row r="83" spans="1:13" hidden="1" x14ac:dyDescent="0.25">
      <c r="A83" s="1">
        <v>1963</v>
      </c>
      <c r="B83" s="1" t="s">
        <v>13</v>
      </c>
      <c r="C83" s="1" t="s">
        <v>32</v>
      </c>
      <c r="D83" s="1" t="s">
        <v>42</v>
      </c>
      <c r="E83" s="2">
        <v>0</v>
      </c>
      <c r="F83" s="2">
        <v>0</v>
      </c>
      <c r="G83" s="3">
        <f>+dataMercanciaGeneral[[#This Row],[Mercancía general embarcada en cabotaje]]+dataMercanciaGeneral[[#This Row],[Mercancía general desembarcada en cabotaje]]</f>
        <v>0</v>
      </c>
      <c r="H83" s="2">
        <v>0</v>
      </c>
      <c r="I83" s="2">
        <v>0</v>
      </c>
      <c r="J83" s="3">
        <f>+dataMercanciaGeneral[[#This Row],[Mercancía general embarcada en exterior]]+dataMercanciaGeneral[[#This Row],[Mercancía general desembarcada en exterior]]</f>
        <v>0</v>
      </c>
      <c r="K83" s="3">
        <f>+dataMercanciaGeneral[[#This Row],[Mercancía general embarcada en cabotaje]]+dataMercanciaGeneral[[#This Row],[Mercancía general embarcada en exterior]]</f>
        <v>0</v>
      </c>
      <c r="L83" s="3">
        <f>+dataMercanciaGeneral[[#This Row],[Mercancía general desembarcada en cabotaje]]+dataMercanciaGeneral[[#This Row],[Mercancía general desembarcada en exterior]]</f>
        <v>0</v>
      </c>
      <c r="M83" s="3">
        <f>+dataMercanciaGeneral[[#This Row],[TOTAL mercancía general embarcada en cabotaje y exterior]]+dataMercanciaGeneral[[#This Row],[TOTAL mercancía general desembarcada en cabotaje y exterior]]</f>
        <v>0</v>
      </c>
    </row>
    <row r="84" spans="1:13" hidden="1" x14ac:dyDescent="0.25">
      <c r="A84" s="1">
        <v>1963</v>
      </c>
      <c r="B84" s="1" t="s">
        <v>14</v>
      </c>
      <c r="C84" s="1" t="s">
        <v>32</v>
      </c>
      <c r="D84" s="1" t="s">
        <v>33</v>
      </c>
      <c r="E84" s="2">
        <v>7556</v>
      </c>
      <c r="F84" s="2">
        <v>6716</v>
      </c>
      <c r="G84" s="3">
        <f>+dataMercanciaGeneral[[#This Row],[Mercancía general embarcada en cabotaje]]+dataMercanciaGeneral[[#This Row],[Mercancía general desembarcada en cabotaje]]</f>
        <v>14272</v>
      </c>
      <c r="H84" s="2">
        <v>3972</v>
      </c>
      <c r="I84" s="2">
        <v>46507</v>
      </c>
      <c r="J84" s="3">
        <f>+dataMercanciaGeneral[[#This Row],[Mercancía general embarcada en exterior]]+dataMercanciaGeneral[[#This Row],[Mercancía general desembarcada en exterior]]</f>
        <v>50479</v>
      </c>
      <c r="K84" s="3">
        <f>+dataMercanciaGeneral[[#This Row],[Mercancía general embarcada en cabotaje]]+dataMercanciaGeneral[[#This Row],[Mercancía general embarcada en exterior]]</f>
        <v>11528</v>
      </c>
      <c r="L84" s="3">
        <f>+dataMercanciaGeneral[[#This Row],[Mercancía general desembarcada en cabotaje]]+dataMercanciaGeneral[[#This Row],[Mercancía general desembarcada en exterior]]</f>
        <v>53223</v>
      </c>
      <c r="M84" s="3">
        <f>+dataMercanciaGeneral[[#This Row],[TOTAL mercancía general embarcada en cabotaje y exterior]]+dataMercanciaGeneral[[#This Row],[TOTAL mercancía general desembarcada en cabotaje y exterior]]</f>
        <v>64751</v>
      </c>
    </row>
    <row r="85" spans="1:13" hidden="1" x14ac:dyDescent="0.25">
      <c r="A85" s="1">
        <v>1963</v>
      </c>
      <c r="B85" s="1" t="s">
        <v>14</v>
      </c>
      <c r="C85" s="1" t="s">
        <v>32</v>
      </c>
      <c r="D85" s="1" t="s">
        <v>42</v>
      </c>
      <c r="E85" s="2">
        <v>0</v>
      </c>
      <c r="F85" s="2">
        <v>0</v>
      </c>
      <c r="G85" s="3">
        <f>+dataMercanciaGeneral[[#This Row],[Mercancía general embarcada en cabotaje]]+dataMercanciaGeneral[[#This Row],[Mercancía general desembarcada en cabotaje]]</f>
        <v>0</v>
      </c>
      <c r="H85" s="2">
        <v>0</v>
      </c>
      <c r="I85" s="2">
        <v>0</v>
      </c>
      <c r="J85" s="3">
        <f>+dataMercanciaGeneral[[#This Row],[Mercancía general embarcada en exterior]]+dataMercanciaGeneral[[#This Row],[Mercancía general desembarcada en exterior]]</f>
        <v>0</v>
      </c>
      <c r="K85" s="3">
        <f>+dataMercanciaGeneral[[#This Row],[Mercancía general embarcada en cabotaje]]+dataMercanciaGeneral[[#This Row],[Mercancía general embarcada en exterior]]</f>
        <v>0</v>
      </c>
      <c r="L85" s="3">
        <f>+dataMercanciaGeneral[[#This Row],[Mercancía general desembarcada en cabotaje]]+dataMercanciaGeneral[[#This Row],[Mercancía general desembarcada en exterior]]</f>
        <v>0</v>
      </c>
      <c r="M85" s="3">
        <f>+dataMercanciaGeneral[[#This Row],[TOTAL mercancía general embarcada en cabotaje y exterior]]+dataMercanciaGeneral[[#This Row],[TOTAL mercancía general desembarcada en cabotaje y exterior]]</f>
        <v>0</v>
      </c>
    </row>
    <row r="86" spans="1:13" hidden="1" x14ac:dyDescent="0.25">
      <c r="A86" s="1">
        <v>1963</v>
      </c>
      <c r="B86" s="1" t="s">
        <v>15</v>
      </c>
      <c r="C86" s="1" t="s">
        <v>32</v>
      </c>
      <c r="D86" s="1" t="s">
        <v>33</v>
      </c>
      <c r="E86" s="2">
        <v>41142</v>
      </c>
      <c r="F86" s="2">
        <v>67423</v>
      </c>
      <c r="G86" s="3">
        <f>+dataMercanciaGeneral[[#This Row],[Mercancía general embarcada en cabotaje]]+dataMercanciaGeneral[[#This Row],[Mercancía general desembarcada en cabotaje]]</f>
        <v>108565</v>
      </c>
      <c r="H86" s="2">
        <v>2240</v>
      </c>
      <c r="I86" s="2">
        <v>18698</v>
      </c>
      <c r="J86" s="3">
        <f>+dataMercanciaGeneral[[#This Row],[Mercancía general embarcada en exterior]]+dataMercanciaGeneral[[#This Row],[Mercancía general desembarcada en exterior]]</f>
        <v>20938</v>
      </c>
      <c r="K86" s="3">
        <f>+dataMercanciaGeneral[[#This Row],[Mercancía general embarcada en cabotaje]]+dataMercanciaGeneral[[#This Row],[Mercancía general embarcada en exterior]]</f>
        <v>43382</v>
      </c>
      <c r="L86" s="3">
        <f>+dataMercanciaGeneral[[#This Row],[Mercancía general desembarcada en cabotaje]]+dataMercanciaGeneral[[#This Row],[Mercancía general desembarcada en exterior]]</f>
        <v>86121</v>
      </c>
      <c r="M86" s="3">
        <f>+dataMercanciaGeneral[[#This Row],[TOTAL mercancía general embarcada en cabotaje y exterior]]+dataMercanciaGeneral[[#This Row],[TOTAL mercancía general desembarcada en cabotaje y exterior]]</f>
        <v>129503</v>
      </c>
    </row>
    <row r="87" spans="1:13" hidden="1" x14ac:dyDescent="0.25">
      <c r="A87" s="1">
        <v>1963</v>
      </c>
      <c r="B87" s="1" t="s">
        <v>15</v>
      </c>
      <c r="C87" s="1" t="s">
        <v>32</v>
      </c>
      <c r="D87" s="1" t="s">
        <v>42</v>
      </c>
      <c r="E87" s="2">
        <v>0</v>
      </c>
      <c r="F87" s="2">
        <v>0</v>
      </c>
      <c r="G87" s="3">
        <f>+dataMercanciaGeneral[[#This Row],[Mercancía general embarcada en cabotaje]]+dataMercanciaGeneral[[#This Row],[Mercancía general desembarcada en cabotaje]]</f>
        <v>0</v>
      </c>
      <c r="H87" s="2">
        <v>0</v>
      </c>
      <c r="I87" s="2">
        <v>0</v>
      </c>
      <c r="J87" s="3">
        <f>+dataMercanciaGeneral[[#This Row],[Mercancía general embarcada en exterior]]+dataMercanciaGeneral[[#This Row],[Mercancía general desembarcada en exterior]]</f>
        <v>0</v>
      </c>
      <c r="K87" s="3">
        <f>+dataMercanciaGeneral[[#This Row],[Mercancía general embarcada en cabotaje]]+dataMercanciaGeneral[[#This Row],[Mercancía general embarcada en exterior]]</f>
        <v>0</v>
      </c>
      <c r="L87" s="3">
        <f>+dataMercanciaGeneral[[#This Row],[Mercancía general desembarcada en cabotaje]]+dataMercanciaGeneral[[#This Row],[Mercancía general desembarcada en exterior]]</f>
        <v>0</v>
      </c>
      <c r="M87" s="3">
        <f>+dataMercanciaGeneral[[#This Row],[TOTAL mercancía general embarcada en cabotaje y exterior]]+dataMercanciaGeneral[[#This Row],[TOTAL mercancía general desembarcada en cabotaje y exterior]]</f>
        <v>0</v>
      </c>
    </row>
    <row r="88" spans="1:13" hidden="1" x14ac:dyDescent="0.25">
      <c r="A88" s="1">
        <v>1963</v>
      </c>
      <c r="B88" s="1" t="s">
        <v>35</v>
      </c>
      <c r="C88" s="1" t="s">
        <v>32</v>
      </c>
      <c r="D88" s="1" t="s">
        <v>33</v>
      </c>
      <c r="E88" s="2">
        <v>77348</v>
      </c>
      <c r="F88" s="2">
        <v>60944</v>
      </c>
      <c r="G88" s="3">
        <f>+dataMercanciaGeneral[[#This Row],[Mercancía general embarcada en cabotaje]]+dataMercanciaGeneral[[#This Row],[Mercancía general desembarcada en cabotaje]]</f>
        <v>138292</v>
      </c>
      <c r="H88" s="2">
        <v>4949</v>
      </c>
      <c r="I88" s="2">
        <v>8720</v>
      </c>
      <c r="J88" s="3">
        <f>+dataMercanciaGeneral[[#This Row],[Mercancía general embarcada en exterior]]+dataMercanciaGeneral[[#This Row],[Mercancía general desembarcada en exterior]]</f>
        <v>13669</v>
      </c>
      <c r="K88" s="3">
        <f>+dataMercanciaGeneral[[#This Row],[Mercancía general embarcada en cabotaje]]+dataMercanciaGeneral[[#This Row],[Mercancía general embarcada en exterior]]</f>
        <v>82297</v>
      </c>
      <c r="L88" s="3">
        <f>+dataMercanciaGeneral[[#This Row],[Mercancía general desembarcada en cabotaje]]+dataMercanciaGeneral[[#This Row],[Mercancía general desembarcada en exterior]]</f>
        <v>69664</v>
      </c>
      <c r="M88" s="3">
        <f>+dataMercanciaGeneral[[#This Row],[TOTAL mercancía general embarcada en cabotaje y exterior]]+dataMercanciaGeneral[[#This Row],[TOTAL mercancía general desembarcada en cabotaje y exterior]]</f>
        <v>151961</v>
      </c>
    </row>
    <row r="89" spans="1:13" hidden="1" x14ac:dyDescent="0.25">
      <c r="A89" s="1">
        <v>1963</v>
      </c>
      <c r="B89" s="1" t="s">
        <v>35</v>
      </c>
      <c r="C89" s="1" t="s">
        <v>32</v>
      </c>
      <c r="D89" s="1" t="s">
        <v>42</v>
      </c>
      <c r="E89" s="2">
        <v>0</v>
      </c>
      <c r="F89" s="2">
        <v>0</v>
      </c>
      <c r="G89" s="3">
        <f>+dataMercanciaGeneral[[#This Row],[Mercancía general embarcada en cabotaje]]+dataMercanciaGeneral[[#This Row],[Mercancía general desembarcada en cabotaje]]</f>
        <v>0</v>
      </c>
      <c r="H89" s="2">
        <v>0</v>
      </c>
      <c r="I89" s="2">
        <v>0</v>
      </c>
      <c r="J89" s="3">
        <f>+dataMercanciaGeneral[[#This Row],[Mercancía general embarcada en exterior]]+dataMercanciaGeneral[[#This Row],[Mercancía general desembarcada en exterior]]</f>
        <v>0</v>
      </c>
      <c r="K89" s="3">
        <f>+dataMercanciaGeneral[[#This Row],[Mercancía general embarcada en cabotaje]]+dataMercanciaGeneral[[#This Row],[Mercancía general embarcada en exterior]]</f>
        <v>0</v>
      </c>
      <c r="L89" s="3">
        <f>+dataMercanciaGeneral[[#This Row],[Mercancía general desembarcada en cabotaje]]+dataMercanciaGeneral[[#This Row],[Mercancía general desembarcada en exterior]]</f>
        <v>0</v>
      </c>
      <c r="M89" s="3">
        <f>+dataMercanciaGeneral[[#This Row],[TOTAL mercancía general embarcada en cabotaje y exterior]]+dataMercanciaGeneral[[#This Row],[TOTAL mercancía general desembarcada en cabotaje y exterior]]</f>
        <v>0</v>
      </c>
    </row>
    <row r="90" spans="1:13" hidden="1" x14ac:dyDescent="0.25">
      <c r="A90" s="1">
        <v>1963</v>
      </c>
      <c r="B90" s="1" t="s">
        <v>17</v>
      </c>
      <c r="C90" s="1" t="s">
        <v>32</v>
      </c>
      <c r="D90" s="1" t="s">
        <v>33</v>
      </c>
      <c r="E90" s="2">
        <v>220324</v>
      </c>
      <c r="F90" s="2">
        <v>104297</v>
      </c>
      <c r="G90" s="3">
        <f>+dataMercanciaGeneral[[#This Row],[Mercancía general embarcada en cabotaje]]+dataMercanciaGeneral[[#This Row],[Mercancía general desembarcada en cabotaje]]</f>
        <v>324621</v>
      </c>
      <c r="H90" s="2">
        <v>39738</v>
      </c>
      <c r="I90" s="2">
        <v>98460</v>
      </c>
      <c r="J90" s="3">
        <f>+dataMercanciaGeneral[[#This Row],[Mercancía general embarcada en exterior]]+dataMercanciaGeneral[[#This Row],[Mercancía general desembarcada en exterior]]</f>
        <v>138198</v>
      </c>
      <c r="K90" s="3">
        <f>+dataMercanciaGeneral[[#This Row],[Mercancía general embarcada en cabotaje]]+dataMercanciaGeneral[[#This Row],[Mercancía general embarcada en exterior]]</f>
        <v>260062</v>
      </c>
      <c r="L90" s="3">
        <f>+dataMercanciaGeneral[[#This Row],[Mercancía general desembarcada en cabotaje]]+dataMercanciaGeneral[[#This Row],[Mercancía general desembarcada en exterior]]</f>
        <v>202757</v>
      </c>
      <c r="M90" s="3">
        <f>+dataMercanciaGeneral[[#This Row],[TOTAL mercancía general embarcada en cabotaje y exterior]]+dataMercanciaGeneral[[#This Row],[TOTAL mercancía general desembarcada en cabotaje y exterior]]</f>
        <v>462819</v>
      </c>
    </row>
    <row r="91" spans="1:13" hidden="1" x14ac:dyDescent="0.25">
      <c r="A91" s="1">
        <v>1963</v>
      </c>
      <c r="B91" s="1" t="s">
        <v>17</v>
      </c>
      <c r="C91" s="1" t="s">
        <v>32</v>
      </c>
      <c r="D91" s="1" t="s">
        <v>42</v>
      </c>
      <c r="E91" s="2">
        <v>0</v>
      </c>
      <c r="F91" s="2">
        <v>0</v>
      </c>
      <c r="G91" s="3">
        <f>+dataMercanciaGeneral[[#This Row],[Mercancía general embarcada en cabotaje]]+dataMercanciaGeneral[[#This Row],[Mercancía general desembarcada en cabotaje]]</f>
        <v>0</v>
      </c>
      <c r="H91" s="2">
        <v>0</v>
      </c>
      <c r="I91" s="2">
        <v>0</v>
      </c>
      <c r="J91" s="3">
        <f>+dataMercanciaGeneral[[#This Row],[Mercancía general embarcada en exterior]]+dataMercanciaGeneral[[#This Row],[Mercancía general desembarcada en exterior]]</f>
        <v>0</v>
      </c>
      <c r="K91" s="3">
        <f>+dataMercanciaGeneral[[#This Row],[Mercancía general embarcada en cabotaje]]+dataMercanciaGeneral[[#This Row],[Mercancía general embarcada en exterior]]</f>
        <v>0</v>
      </c>
      <c r="L91" s="3">
        <f>+dataMercanciaGeneral[[#This Row],[Mercancía general desembarcada en cabotaje]]+dataMercanciaGeneral[[#This Row],[Mercancía general desembarcada en exterior]]</f>
        <v>0</v>
      </c>
      <c r="M91" s="3">
        <f>+dataMercanciaGeneral[[#This Row],[TOTAL mercancía general embarcada en cabotaje y exterior]]+dataMercanciaGeneral[[#This Row],[TOTAL mercancía general desembarcada en cabotaje y exterior]]</f>
        <v>0</v>
      </c>
    </row>
    <row r="92" spans="1:13" hidden="1" x14ac:dyDescent="0.25">
      <c r="A92" s="1">
        <v>1963</v>
      </c>
      <c r="B92" s="1" t="s">
        <v>18</v>
      </c>
      <c r="C92" s="1" t="s">
        <v>32</v>
      </c>
      <c r="D92" s="1" t="s">
        <v>33</v>
      </c>
      <c r="E92" s="2">
        <v>72396</v>
      </c>
      <c r="F92" s="2">
        <v>5817</v>
      </c>
      <c r="G92" s="3">
        <f>+dataMercanciaGeneral[[#This Row],[Mercancía general embarcada en cabotaje]]+dataMercanciaGeneral[[#This Row],[Mercancía general desembarcada en cabotaje]]</f>
        <v>78213</v>
      </c>
      <c r="H92" s="2">
        <v>1165</v>
      </c>
      <c r="I92" s="2">
        <v>51261</v>
      </c>
      <c r="J92" s="3">
        <f>+dataMercanciaGeneral[[#This Row],[Mercancía general embarcada en exterior]]+dataMercanciaGeneral[[#This Row],[Mercancía general desembarcada en exterior]]</f>
        <v>52426</v>
      </c>
      <c r="K92" s="3">
        <f>+dataMercanciaGeneral[[#This Row],[Mercancía general embarcada en cabotaje]]+dataMercanciaGeneral[[#This Row],[Mercancía general embarcada en exterior]]</f>
        <v>73561</v>
      </c>
      <c r="L92" s="3">
        <f>+dataMercanciaGeneral[[#This Row],[Mercancía general desembarcada en cabotaje]]+dataMercanciaGeneral[[#This Row],[Mercancía general desembarcada en exterior]]</f>
        <v>57078</v>
      </c>
      <c r="M92" s="3">
        <f>+dataMercanciaGeneral[[#This Row],[TOTAL mercancía general embarcada en cabotaje y exterior]]+dataMercanciaGeneral[[#This Row],[TOTAL mercancía general desembarcada en cabotaje y exterior]]</f>
        <v>130639</v>
      </c>
    </row>
    <row r="93" spans="1:13" hidden="1" x14ac:dyDescent="0.25">
      <c r="A93" s="1">
        <v>1963</v>
      </c>
      <c r="B93" s="1" t="s">
        <v>18</v>
      </c>
      <c r="C93" s="1" t="s">
        <v>32</v>
      </c>
      <c r="D93" s="1" t="s">
        <v>42</v>
      </c>
      <c r="E93" s="2">
        <v>0</v>
      </c>
      <c r="F93" s="2">
        <v>0</v>
      </c>
      <c r="G93" s="3">
        <f>+dataMercanciaGeneral[[#This Row],[Mercancía general embarcada en cabotaje]]+dataMercanciaGeneral[[#This Row],[Mercancía general desembarcada en cabotaje]]</f>
        <v>0</v>
      </c>
      <c r="H93" s="2">
        <v>0</v>
      </c>
      <c r="I93" s="2">
        <v>0</v>
      </c>
      <c r="J93" s="3">
        <f>+dataMercanciaGeneral[[#This Row],[Mercancía general embarcada en exterior]]+dataMercanciaGeneral[[#This Row],[Mercancía general desembarcada en exterior]]</f>
        <v>0</v>
      </c>
      <c r="K93" s="3">
        <f>+dataMercanciaGeneral[[#This Row],[Mercancía general embarcada en cabotaje]]+dataMercanciaGeneral[[#This Row],[Mercancía general embarcada en exterior]]</f>
        <v>0</v>
      </c>
      <c r="L93" s="3">
        <f>+dataMercanciaGeneral[[#This Row],[Mercancía general desembarcada en cabotaje]]+dataMercanciaGeneral[[#This Row],[Mercancía general desembarcada en exterior]]</f>
        <v>0</v>
      </c>
      <c r="M93" s="3">
        <f>+dataMercanciaGeneral[[#This Row],[TOTAL mercancía general embarcada en cabotaje y exterior]]+dataMercanciaGeneral[[#This Row],[TOTAL mercancía general desembarcada en cabotaje y exterior]]</f>
        <v>0</v>
      </c>
    </row>
    <row r="94" spans="1:13" hidden="1" x14ac:dyDescent="0.25">
      <c r="A94" s="1">
        <v>1963</v>
      </c>
      <c r="B94" s="1" t="s">
        <v>19</v>
      </c>
      <c r="C94" s="1" t="s">
        <v>32</v>
      </c>
      <c r="D94" s="1" t="s">
        <v>33</v>
      </c>
      <c r="E94" s="2">
        <v>230357</v>
      </c>
      <c r="F94" s="2">
        <v>258091</v>
      </c>
      <c r="G94" s="3">
        <f>+dataMercanciaGeneral[[#This Row],[Mercancía general embarcada en cabotaje]]+dataMercanciaGeneral[[#This Row],[Mercancía general desembarcada en cabotaje]]</f>
        <v>488448</v>
      </c>
      <c r="H94" s="2">
        <v>229749</v>
      </c>
      <c r="I94" s="2">
        <v>301949</v>
      </c>
      <c r="J94" s="3">
        <f>+dataMercanciaGeneral[[#This Row],[Mercancía general embarcada en exterior]]+dataMercanciaGeneral[[#This Row],[Mercancía general desembarcada en exterior]]</f>
        <v>531698</v>
      </c>
      <c r="K94" s="3">
        <f>+dataMercanciaGeneral[[#This Row],[Mercancía general embarcada en cabotaje]]+dataMercanciaGeneral[[#This Row],[Mercancía general embarcada en exterior]]</f>
        <v>460106</v>
      </c>
      <c r="L94" s="3">
        <f>+dataMercanciaGeneral[[#This Row],[Mercancía general desembarcada en cabotaje]]+dataMercanciaGeneral[[#This Row],[Mercancía general desembarcada en exterior]]</f>
        <v>560040</v>
      </c>
      <c r="M94" s="3">
        <f>+dataMercanciaGeneral[[#This Row],[TOTAL mercancía general embarcada en cabotaje y exterior]]+dataMercanciaGeneral[[#This Row],[TOTAL mercancía general desembarcada en cabotaje y exterior]]</f>
        <v>1020146</v>
      </c>
    </row>
    <row r="95" spans="1:13" hidden="1" x14ac:dyDescent="0.25">
      <c r="A95" s="1">
        <v>1963</v>
      </c>
      <c r="B95" s="1" t="s">
        <v>19</v>
      </c>
      <c r="C95" s="1" t="s">
        <v>32</v>
      </c>
      <c r="D95" s="1" t="s">
        <v>42</v>
      </c>
      <c r="E95" s="2">
        <v>0</v>
      </c>
      <c r="F95" s="2">
        <v>0</v>
      </c>
      <c r="G95" s="3">
        <f>+dataMercanciaGeneral[[#This Row],[Mercancía general embarcada en cabotaje]]+dataMercanciaGeneral[[#This Row],[Mercancía general desembarcada en cabotaje]]</f>
        <v>0</v>
      </c>
      <c r="H95" s="2">
        <v>0</v>
      </c>
      <c r="I95" s="2">
        <v>0</v>
      </c>
      <c r="J95" s="3">
        <f>+dataMercanciaGeneral[[#This Row],[Mercancía general embarcada en exterior]]+dataMercanciaGeneral[[#This Row],[Mercancía general desembarcada en exterior]]</f>
        <v>0</v>
      </c>
      <c r="K95" s="3">
        <f>+dataMercanciaGeneral[[#This Row],[Mercancía general embarcada en cabotaje]]+dataMercanciaGeneral[[#This Row],[Mercancía general embarcada en exterior]]</f>
        <v>0</v>
      </c>
      <c r="L95" s="3">
        <f>+dataMercanciaGeneral[[#This Row],[Mercancía general desembarcada en cabotaje]]+dataMercanciaGeneral[[#This Row],[Mercancía general desembarcada en exterior]]</f>
        <v>0</v>
      </c>
      <c r="M95" s="3">
        <f>+dataMercanciaGeneral[[#This Row],[TOTAL mercancía general embarcada en cabotaje y exterior]]+dataMercanciaGeneral[[#This Row],[TOTAL mercancía general desembarcada en cabotaje y exterior]]</f>
        <v>0</v>
      </c>
    </row>
    <row r="96" spans="1:13" hidden="1" x14ac:dyDescent="0.25">
      <c r="A96" s="1">
        <v>1963</v>
      </c>
      <c r="B96" s="1" t="s">
        <v>20</v>
      </c>
      <c r="C96" s="1" t="s">
        <v>32</v>
      </c>
      <c r="D96" s="1" t="s">
        <v>33</v>
      </c>
      <c r="E96" s="2">
        <v>41603</v>
      </c>
      <c r="F96" s="2">
        <v>69027</v>
      </c>
      <c r="G96" s="3">
        <f>+dataMercanciaGeneral[[#This Row],[Mercancía general embarcada en cabotaje]]+dataMercanciaGeneral[[#This Row],[Mercancía general desembarcada en cabotaje]]</f>
        <v>110630</v>
      </c>
      <c r="H96" s="2">
        <v>87364</v>
      </c>
      <c r="I96" s="2">
        <v>231626</v>
      </c>
      <c r="J96" s="3">
        <f>+dataMercanciaGeneral[[#This Row],[Mercancía general embarcada en exterior]]+dataMercanciaGeneral[[#This Row],[Mercancía general desembarcada en exterior]]</f>
        <v>318990</v>
      </c>
      <c r="K96" s="3">
        <f>+dataMercanciaGeneral[[#This Row],[Mercancía general embarcada en cabotaje]]+dataMercanciaGeneral[[#This Row],[Mercancía general embarcada en exterior]]</f>
        <v>128967</v>
      </c>
      <c r="L96" s="3">
        <f>+dataMercanciaGeneral[[#This Row],[Mercancía general desembarcada en cabotaje]]+dataMercanciaGeneral[[#This Row],[Mercancía general desembarcada en exterior]]</f>
        <v>300653</v>
      </c>
      <c r="M96" s="3">
        <f>+dataMercanciaGeneral[[#This Row],[TOTAL mercancía general embarcada en cabotaje y exterior]]+dataMercanciaGeneral[[#This Row],[TOTAL mercancía general desembarcada en cabotaje y exterior]]</f>
        <v>429620</v>
      </c>
    </row>
    <row r="97" spans="1:13" hidden="1" x14ac:dyDescent="0.25">
      <c r="A97" s="1">
        <v>1963</v>
      </c>
      <c r="B97" s="1" t="s">
        <v>20</v>
      </c>
      <c r="C97" s="1" t="s">
        <v>32</v>
      </c>
      <c r="D97" s="1" t="s">
        <v>42</v>
      </c>
      <c r="E97" s="2">
        <v>0</v>
      </c>
      <c r="F97" s="2">
        <v>0</v>
      </c>
      <c r="G97" s="3">
        <f>+dataMercanciaGeneral[[#This Row],[Mercancía general embarcada en cabotaje]]+dataMercanciaGeneral[[#This Row],[Mercancía general desembarcada en cabotaje]]</f>
        <v>0</v>
      </c>
      <c r="H97" s="2">
        <v>0</v>
      </c>
      <c r="I97" s="2">
        <v>0</v>
      </c>
      <c r="J97" s="3">
        <f>+dataMercanciaGeneral[[#This Row],[Mercancía general embarcada en exterior]]+dataMercanciaGeneral[[#This Row],[Mercancía general desembarcada en exterior]]</f>
        <v>0</v>
      </c>
      <c r="K97" s="3">
        <f>+dataMercanciaGeneral[[#This Row],[Mercancía general embarcada en cabotaje]]+dataMercanciaGeneral[[#This Row],[Mercancía general embarcada en exterior]]</f>
        <v>0</v>
      </c>
      <c r="L97" s="3">
        <f>+dataMercanciaGeneral[[#This Row],[Mercancía general desembarcada en cabotaje]]+dataMercanciaGeneral[[#This Row],[Mercancía general desembarcada en exterior]]</f>
        <v>0</v>
      </c>
      <c r="M97" s="3">
        <f>+dataMercanciaGeneral[[#This Row],[TOTAL mercancía general embarcada en cabotaje y exterior]]+dataMercanciaGeneral[[#This Row],[TOTAL mercancía general desembarcada en cabotaje y exterior]]</f>
        <v>0</v>
      </c>
    </row>
    <row r="98" spans="1:13" hidden="1" x14ac:dyDescent="0.25">
      <c r="A98" s="1">
        <v>1963</v>
      </c>
      <c r="B98" s="1" t="s">
        <v>21</v>
      </c>
      <c r="C98" s="1" t="s">
        <v>32</v>
      </c>
      <c r="D98" s="1" t="s">
        <v>33</v>
      </c>
      <c r="E98" s="2">
        <v>41047</v>
      </c>
      <c r="F98" s="2">
        <v>32745</v>
      </c>
      <c r="G98" s="3">
        <f>+dataMercanciaGeneral[[#This Row],[Mercancía general embarcada en cabotaje]]+dataMercanciaGeneral[[#This Row],[Mercancía general desembarcada en cabotaje]]</f>
        <v>73792</v>
      </c>
      <c r="H98" s="2">
        <v>3845</v>
      </c>
      <c r="I98" s="2">
        <v>8457</v>
      </c>
      <c r="J98" s="3">
        <f>+dataMercanciaGeneral[[#This Row],[Mercancía general embarcada en exterior]]+dataMercanciaGeneral[[#This Row],[Mercancía general desembarcada en exterior]]</f>
        <v>12302</v>
      </c>
      <c r="K98" s="3">
        <f>+dataMercanciaGeneral[[#This Row],[Mercancía general embarcada en cabotaje]]+dataMercanciaGeneral[[#This Row],[Mercancía general embarcada en exterior]]</f>
        <v>44892</v>
      </c>
      <c r="L98" s="3">
        <f>+dataMercanciaGeneral[[#This Row],[Mercancía general desembarcada en cabotaje]]+dataMercanciaGeneral[[#This Row],[Mercancía general desembarcada en exterior]]</f>
        <v>41202</v>
      </c>
      <c r="M98" s="3">
        <f>+dataMercanciaGeneral[[#This Row],[TOTAL mercancía general embarcada en cabotaje y exterior]]+dataMercanciaGeneral[[#This Row],[TOTAL mercancía general desembarcada en cabotaje y exterior]]</f>
        <v>86094</v>
      </c>
    </row>
    <row r="99" spans="1:13" hidden="1" x14ac:dyDescent="0.25">
      <c r="A99" s="1">
        <v>1963</v>
      </c>
      <c r="B99" s="1" t="s">
        <v>21</v>
      </c>
      <c r="C99" s="1" t="s">
        <v>32</v>
      </c>
      <c r="D99" s="1" t="s">
        <v>42</v>
      </c>
      <c r="E99" s="2">
        <v>0</v>
      </c>
      <c r="F99" s="2">
        <v>0</v>
      </c>
      <c r="G99" s="3">
        <f>+dataMercanciaGeneral[[#This Row],[Mercancía general embarcada en cabotaje]]+dataMercanciaGeneral[[#This Row],[Mercancía general desembarcada en cabotaje]]</f>
        <v>0</v>
      </c>
      <c r="H99" s="2">
        <v>0</v>
      </c>
      <c r="I99" s="2">
        <v>0</v>
      </c>
      <c r="J99" s="3">
        <f>+dataMercanciaGeneral[[#This Row],[Mercancía general embarcada en exterior]]+dataMercanciaGeneral[[#This Row],[Mercancía general desembarcada en exterior]]</f>
        <v>0</v>
      </c>
      <c r="K99" s="3">
        <f>+dataMercanciaGeneral[[#This Row],[Mercancía general embarcada en cabotaje]]+dataMercanciaGeneral[[#This Row],[Mercancía general embarcada en exterior]]</f>
        <v>0</v>
      </c>
      <c r="L99" s="3">
        <f>+dataMercanciaGeneral[[#This Row],[Mercancía general desembarcada en cabotaje]]+dataMercanciaGeneral[[#This Row],[Mercancía general desembarcada en exterior]]</f>
        <v>0</v>
      </c>
      <c r="M99" s="3">
        <f>+dataMercanciaGeneral[[#This Row],[TOTAL mercancía general embarcada en cabotaje y exterior]]+dataMercanciaGeneral[[#This Row],[TOTAL mercancía general desembarcada en cabotaje y exterior]]</f>
        <v>0</v>
      </c>
    </row>
    <row r="100" spans="1:13" hidden="1" x14ac:dyDescent="0.25">
      <c r="A100" s="1">
        <v>1963</v>
      </c>
      <c r="B100" s="1" t="s">
        <v>22</v>
      </c>
      <c r="C100" s="1" t="s">
        <v>32</v>
      </c>
      <c r="D100" s="1" t="s">
        <v>33</v>
      </c>
      <c r="E100" s="2">
        <v>15283</v>
      </c>
      <c r="F100" s="2">
        <v>67846</v>
      </c>
      <c r="G100" s="3">
        <f>+dataMercanciaGeneral[[#This Row],[Mercancía general embarcada en cabotaje]]+dataMercanciaGeneral[[#This Row],[Mercancía general desembarcada en cabotaje]]</f>
        <v>83129</v>
      </c>
      <c r="H100" s="2">
        <v>13144</v>
      </c>
      <c r="I100" s="2">
        <v>11121</v>
      </c>
      <c r="J100" s="3">
        <f>+dataMercanciaGeneral[[#This Row],[Mercancía general embarcada en exterior]]+dataMercanciaGeneral[[#This Row],[Mercancía general desembarcada en exterior]]</f>
        <v>24265</v>
      </c>
      <c r="K100" s="3">
        <f>+dataMercanciaGeneral[[#This Row],[Mercancía general embarcada en cabotaje]]+dataMercanciaGeneral[[#This Row],[Mercancía general embarcada en exterior]]</f>
        <v>28427</v>
      </c>
      <c r="L100" s="3">
        <f>+dataMercanciaGeneral[[#This Row],[Mercancía general desembarcada en cabotaje]]+dataMercanciaGeneral[[#This Row],[Mercancía general desembarcada en exterior]]</f>
        <v>78967</v>
      </c>
      <c r="M100" s="3">
        <f>+dataMercanciaGeneral[[#This Row],[TOTAL mercancía general embarcada en cabotaje y exterior]]+dataMercanciaGeneral[[#This Row],[TOTAL mercancía general desembarcada en cabotaje y exterior]]</f>
        <v>107394</v>
      </c>
    </row>
    <row r="101" spans="1:13" hidden="1" x14ac:dyDescent="0.25">
      <c r="A101" s="1">
        <v>1963</v>
      </c>
      <c r="B101" s="1" t="s">
        <v>22</v>
      </c>
      <c r="C101" s="1" t="s">
        <v>32</v>
      </c>
      <c r="D101" s="1" t="s">
        <v>42</v>
      </c>
      <c r="E101" s="2">
        <v>0</v>
      </c>
      <c r="F101" s="2">
        <v>0</v>
      </c>
      <c r="G101" s="3">
        <f>+dataMercanciaGeneral[[#This Row],[Mercancía general embarcada en cabotaje]]+dataMercanciaGeneral[[#This Row],[Mercancía general desembarcada en cabotaje]]</f>
        <v>0</v>
      </c>
      <c r="H101" s="2">
        <v>0</v>
      </c>
      <c r="I101" s="2">
        <v>0</v>
      </c>
      <c r="J101" s="3">
        <f>+dataMercanciaGeneral[[#This Row],[Mercancía general embarcada en exterior]]+dataMercanciaGeneral[[#This Row],[Mercancía general desembarcada en exterior]]</f>
        <v>0</v>
      </c>
      <c r="K101" s="3">
        <f>+dataMercanciaGeneral[[#This Row],[Mercancía general embarcada en cabotaje]]+dataMercanciaGeneral[[#This Row],[Mercancía general embarcada en exterior]]</f>
        <v>0</v>
      </c>
      <c r="L101" s="3">
        <f>+dataMercanciaGeneral[[#This Row],[Mercancía general desembarcada en cabotaje]]+dataMercanciaGeneral[[#This Row],[Mercancía general desembarcada en exterior]]</f>
        <v>0</v>
      </c>
      <c r="M101" s="3">
        <f>+dataMercanciaGeneral[[#This Row],[TOTAL mercancía general embarcada en cabotaje y exterior]]+dataMercanciaGeneral[[#This Row],[TOTAL mercancía general desembarcada en cabotaje y exterior]]</f>
        <v>0</v>
      </c>
    </row>
    <row r="102" spans="1:13" hidden="1" x14ac:dyDescent="0.25">
      <c r="A102" s="1">
        <v>1963</v>
      </c>
      <c r="B102" s="1" t="s">
        <v>23</v>
      </c>
      <c r="C102" s="1" t="s">
        <v>32</v>
      </c>
      <c r="D102" s="1" t="s">
        <v>33</v>
      </c>
      <c r="E102" s="2">
        <v>83642</v>
      </c>
      <c r="F102" s="2">
        <v>146582</v>
      </c>
      <c r="G102" s="3">
        <f>+dataMercanciaGeneral[[#This Row],[Mercancía general embarcada en cabotaje]]+dataMercanciaGeneral[[#This Row],[Mercancía general desembarcada en cabotaje]]</f>
        <v>230224</v>
      </c>
      <c r="H102" s="2">
        <v>28008</v>
      </c>
      <c r="I102" s="2">
        <v>395207</v>
      </c>
      <c r="J102" s="3">
        <f>+dataMercanciaGeneral[[#This Row],[Mercancía general embarcada en exterior]]+dataMercanciaGeneral[[#This Row],[Mercancía general desembarcada en exterior]]</f>
        <v>423215</v>
      </c>
      <c r="K102" s="3">
        <f>+dataMercanciaGeneral[[#This Row],[Mercancía general embarcada en cabotaje]]+dataMercanciaGeneral[[#This Row],[Mercancía general embarcada en exterior]]</f>
        <v>111650</v>
      </c>
      <c r="L102" s="3">
        <f>+dataMercanciaGeneral[[#This Row],[Mercancía general desembarcada en cabotaje]]+dataMercanciaGeneral[[#This Row],[Mercancía general desembarcada en exterior]]</f>
        <v>541789</v>
      </c>
      <c r="M102" s="3">
        <f>+dataMercanciaGeneral[[#This Row],[TOTAL mercancía general embarcada en cabotaje y exterior]]+dataMercanciaGeneral[[#This Row],[TOTAL mercancía general desembarcada en cabotaje y exterior]]</f>
        <v>653439</v>
      </c>
    </row>
    <row r="103" spans="1:13" hidden="1" x14ac:dyDescent="0.25">
      <c r="A103" s="1">
        <v>1963</v>
      </c>
      <c r="B103" s="1" t="s">
        <v>23</v>
      </c>
      <c r="C103" s="1" t="s">
        <v>32</v>
      </c>
      <c r="D103" s="1" t="s">
        <v>42</v>
      </c>
      <c r="E103" s="2">
        <v>0</v>
      </c>
      <c r="F103" s="2">
        <v>0</v>
      </c>
      <c r="G103" s="3">
        <f>+dataMercanciaGeneral[[#This Row],[Mercancía general embarcada en cabotaje]]+dataMercanciaGeneral[[#This Row],[Mercancía general desembarcada en cabotaje]]</f>
        <v>0</v>
      </c>
      <c r="H103" s="2">
        <v>0</v>
      </c>
      <c r="I103" s="2">
        <v>0</v>
      </c>
      <c r="J103" s="3">
        <f>+dataMercanciaGeneral[[#This Row],[Mercancía general embarcada en exterior]]+dataMercanciaGeneral[[#This Row],[Mercancía general desembarcada en exterior]]</f>
        <v>0</v>
      </c>
      <c r="K103" s="3">
        <f>+dataMercanciaGeneral[[#This Row],[Mercancía general embarcada en cabotaje]]+dataMercanciaGeneral[[#This Row],[Mercancía general embarcada en exterior]]</f>
        <v>0</v>
      </c>
      <c r="L103" s="3">
        <f>+dataMercanciaGeneral[[#This Row],[Mercancía general desembarcada en cabotaje]]+dataMercanciaGeneral[[#This Row],[Mercancía general desembarcada en exterior]]</f>
        <v>0</v>
      </c>
      <c r="M103" s="3">
        <f>+dataMercanciaGeneral[[#This Row],[TOTAL mercancía general embarcada en cabotaje y exterior]]+dataMercanciaGeneral[[#This Row],[TOTAL mercancía general desembarcada en cabotaje y exterior]]</f>
        <v>0</v>
      </c>
    </row>
    <row r="104" spans="1:13" hidden="1" x14ac:dyDescent="0.25">
      <c r="A104" s="1">
        <v>1963</v>
      </c>
      <c r="B104" s="1" t="s">
        <v>36</v>
      </c>
      <c r="C104" s="1" t="s">
        <v>32</v>
      </c>
      <c r="D104" s="1" t="s">
        <v>33</v>
      </c>
      <c r="E104" s="2">
        <v>11987</v>
      </c>
      <c r="F104" s="2">
        <v>14563</v>
      </c>
      <c r="G104" s="3">
        <f>+dataMercanciaGeneral[[#This Row],[Mercancía general embarcada en cabotaje]]+dataMercanciaGeneral[[#This Row],[Mercancía general desembarcada en cabotaje]]</f>
        <v>26550</v>
      </c>
      <c r="H104" s="2">
        <v>9152</v>
      </c>
      <c r="I104" s="2">
        <v>496</v>
      </c>
      <c r="J104" s="3">
        <f>+dataMercanciaGeneral[[#This Row],[Mercancía general embarcada en exterior]]+dataMercanciaGeneral[[#This Row],[Mercancía general desembarcada en exterior]]</f>
        <v>9648</v>
      </c>
      <c r="K104" s="3">
        <f>+dataMercanciaGeneral[[#This Row],[Mercancía general embarcada en cabotaje]]+dataMercanciaGeneral[[#This Row],[Mercancía general embarcada en exterior]]</f>
        <v>21139</v>
      </c>
      <c r="L104" s="3">
        <f>+dataMercanciaGeneral[[#This Row],[Mercancía general desembarcada en cabotaje]]+dataMercanciaGeneral[[#This Row],[Mercancía general desembarcada en exterior]]</f>
        <v>15059</v>
      </c>
      <c r="M104" s="3">
        <f>+dataMercanciaGeneral[[#This Row],[TOTAL mercancía general embarcada en cabotaje y exterior]]+dataMercanciaGeneral[[#This Row],[TOTAL mercancía general desembarcada en cabotaje y exterior]]</f>
        <v>36198</v>
      </c>
    </row>
    <row r="105" spans="1:13" hidden="1" x14ac:dyDescent="0.25">
      <c r="A105" s="1">
        <v>1963</v>
      </c>
      <c r="B105" s="1" t="s">
        <v>36</v>
      </c>
      <c r="C105" s="1" t="s">
        <v>32</v>
      </c>
      <c r="D105" s="1" t="s">
        <v>42</v>
      </c>
      <c r="E105" s="2">
        <v>0</v>
      </c>
      <c r="F105" s="2">
        <v>0</v>
      </c>
      <c r="G105" s="3">
        <f>+dataMercanciaGeneral[[#This Row],[Mercancía general embarcada en cabotaje]]+dataMercanciaGeneral[[#This Row],[Mercancía general desembarcada en cabotaje]]</f>
        <v>0</v>
      </c>
      <c r="H105" s="2">
        <v>0</v>
      </c>
      <c r="I105" s="2">
        <v>0</v>
      </c>
      <c r="J105" s="3">
        <f>+dataMercanciaGeneral[[#This Row],[Mercancía general embarcada en exterior]]+dataMercanciaGeneral[[#This Row],[Mercancía general desembarcada en exterior]]</f>
        <v>0</v>
      </c>
      <c r="K105" s="3">
        <f>+dataMercanciaGeneral[[#This Row],[Mercancía general embarcada en cabotaje]]+dataMercanciaGeneral[[#This Row],[Mercancía general embarcada en exterior]]</f>
        <v>0</v>
      </c>
      <c r="L105" s="3">
        <f>+dataMercanciaGeneral[[#This Row],[Mercancía general desembarcada en cabotaje]]+dataMercanciaGeneral[[#This Row],[Mercancía general desembarcada en exterior]]</f>
        <v>0</v>
      </c>
      <c r="M105" s="3">
        <f>+dataMercanciaGeneral[[#This Row],[TOTAL mercancía general embarcada en cabotaje y exterior]]+dataMercanciaGeneral[[#This Row],[TOTAL mercancía general desembarcada en cabotaje y exterior]]</f>
        <v>0</v>
      </c>
    </row>
    <row r="106" spans="1:13" hidden="1" x14ac:dyDescent="0.25">
      <c r="A106" s="1">
        <v>1963</v>
      </c>
      <c r="B106" s="1" t="s">
        <v>37</v>
      </c>
      <c r="C106" s="1" t="s">
        <v>32</v>
      </c>
      <c r="D106" s="1" t="s">
        <v>33</v>
      </c>
      <c r="E106" s="2">
        <v>422</v>
      </c>
      <c r="F106" s="2">
        <v>6983</v>
      </c>
      <c r="G106" s="3">
        <f>+dataMercanciaGeneral[[#This Row],[Mercancía general embarcada en cabotaje]]+dataMercanciaGeneral[[#This Row],[Mercancía general desembarcada en cabotaje]]</f>
        <v>7405</v>
      </c>
      <c r="H106" s="2">
        <v>0</v>
      </c>
      <c r="I106" s="2">
        <v>0</v>
      </c>
      <c r="J106" s="3">
        <f>+dataMercanciaGeneral[[#This Row],[Mercancía general embarcada en exterior]]+dataMercanciaGeneral[[#This Row],[Mercancía general desembarcada en exterior]]</f>
        <v>0</v>
      </c>
      <c r="K106" s="3">
        <f>+dataMercanciaGeneral[[#This Row],[Mercancía general embarcada en cabotaje]]+dataMercanciaGeneral[[#This Row],[Mercancía general embarcada en exterior]]</f>
        <v>422</v>
      </c>
      <c r="L106" s="3">
        <f>+dataMercanciaGeneral[[#This Row],[Mercancía general desembarcada en cabotaje]]+dataMercanciaGeneral[[#This Row],[Mercancía general desembarcada en exterior]]</f>
        <v>6983</v>
      </c>
      <c r="M106" s="3">
        <f>+dataMercanciaGeneral[[#This Row],[TOTAL mercancía general embarcada en cabotaje y exterior]]+dataMercanciaGeneral[[#This Row],[TOTAL mercancía general desembarcada en cabotaje y exterior]]</f>
        <v>7405</v>
      </c>
    </row>
    <row r="107" spans="1:13" hidden="1" x14ac:dyDescent="0.25">
      <c r="A107" s="1">
        <v>1963</v>
      </c>
      <c r="B107" s="1" t="s">
        <v>37</v>
      </c>
      <c r="C107" s="1" t="s">
        <v>32</v>
      </c>
      <c r="D107" s="1" t="s">
        <v>42</v>
      </c>
      <c r="E107" s="2">
        <v>0</v>
      </c>
      <c r="F107" s="2">
        <v>0</v>
      </c>
      <c r="G107" s="3">
        <f>+dataMercanciaGeneral[[#This Row],[Mercancía general embarcada en cabotaje]]+dataMercanciaGeneral[[#This Row],[Mercancía general desembarcada en cabotaje]]</f>
        <v>0</v>
      </c>
      <c r="H107" s="2">
        <v>0</v>
      </c>
      <c r="I107" s="2">
        <v>0</v>
      </c>
      <c r="J107" s="3">
        <f>+dataMercanciaGeneral[[#This Row],[Mercancía general embarcada en exterior]]+dataMercanciaGeneral[[#This Row],[Mercancía general desembarcada en exterior]]</f>
        <v>0</v>
      </c>
      <c r="K107" s="3">
        <f>+dataMercanciaGeneral[[#This Row],[Mercancía general embarcada en cabotaje]]+dataMercanciaGeneral[[#This Row],[Mercancía general embarcada en exterior]]</f>
        <v>0</v>
      </c>
      <c r="L107" s="3">
        <f>+dataMercanciaGeneral[[#This Row],[Mercancía general desembarcada en cabotaje]]+dataMercanciaGeneral[[#This Row],[Mercancía general desembarcada en exterior]]</f>
        <v>0</v>
      </c>
      <c r="M107" s="3">
        <f>+dataMercanciaGeneral[[#This Row],[TOTAL mercancía general embarcada en cabotaje y exterior]]+dataMercanciaGeneral[[#This Row],[TOTAL mercancía general desembarcada en cabotaje y exterior]]</f>
        <v>0</v>
      </c>
    </row>
    <row r="108" spans="1:13" hidden="1" x14ac:dyDescent="0.25">
      <c r="A108" s="1">
        <v>1963</v>
      </c>
      <c r="B108" s="1" t="s">
        <v>7</v>
      </c>
      <c r="C108" s="1" t="s">
        <v>32</v>
      </c>
      <c r="D108" s="1" t="s">
        <v>33</v>
      </c>
      <c r="E108" s="2">
        <v>401910</v>
      </c>
      <c r="F108" s="2">
        <v>229030</v>
      </c>
      <c r="G108" s="3">
        <f>+dataMercanciaGeneral[[#This Row],[Mercancía general embarcada en cabotaje]]+dataMercanciaGeneral[[#This Row],[Mercancía general desembarcada en cabotaje]]</f>
        <v>630940</v>
      </c>
      <c r="H108" s="2">
        <v>187189</v>
      </c>
      <c r="I108" s="2">
        <v>173741</v>
      </c>
      <c r="J108" s="3">
        <f>+dataMercanciaGeneral[[#This Row],[Mercancía general embarcada en exterior]]+dataMercanciaGeneral[[#This Row],[Mercancía general desembarcada en exterior]]</f>
        <v>360930</v>
      </c>
      <c r="K108" s="3">
        <f>+dataMercanciaGeneral[[#This Row],[Mercancía general embarcada en cabotaje]]+dataMercanciaGeneral[[#This Row],[Mercancía general embarcada en exterior]]</f>
        <v>589099</v>
      </c>
      <c r="L108" s="3">
        <f>+dataMercanciaGeneral[[#This Row],[Mercancía general desembarcada en cabotaje]]+dataMercanciaGeneral[[#This Row],[Mercancía general desembarcada en exterior]]</f>
        <v>402771</v>
      </c>
      <c r="M108" s="3">
        <f>+dataMercanciaGeneral[[#This Row],[TOTAL mercancía general embarcada en cabotaje y exterior]]+dataMercanciaGeneral[[#This Row],[TOTAL mercancía general desembarcada en cabotaje y exterior]]</f>
        <v>991870</v>
      </c>
    </row>
    <row r="109" spans="1:13" hidden="1" x14ac:dyDescent="0.25">
      <c r="A109" s="1">
        <v>1963</v>
      </c>
      <c r="B109" s="1" t="s">
        <v>7</v>
      </c>
      <c r="C109" s="1" t="s">
        <v>32</v>
      </c>
      <c r="D109" s="1" t="s">
        <v>42</v>
      </c>
      <c r="E109" s="2">
        <v>0</v>
      </c>
      <c r="F109" s="2">
        <v>0</v>
      </c>
      <c r="G109" s="3">
        <f>+dataMercanciaGeneral[[#This Row],[Mercancía general embarcada en cabotaje]]+dataMercanciaGeneral[[#This Row],[Mercancía general desembarcada en cabotaje]]</f>
        <v>0</v>
      </c>
      <c r="H109" s="2">
        <v>0</v>
      </c>
      <c r="I109" s="2">
        <v>0</v>
      </c>
      <c r="J109" s="3">
        <f>+dataMercanciaGeneral[[#This Row],[Mercancía general embarcada en exterior]]+dataMercanciaGeneral[[#This Row],[Mercancía general desembarcada en exterior]]</f>
        <v>0</v>
      </c>
      <c r="K109" s="3">
        <f>+dataMercanciaGeneral[[#This Row],[Mercancía general embarcada en cabotaje]]+dataMercanciaGeneral[[#This Row],[Mercancía general embarcada en exterior]]</f>
        <v>0</v>
      </c>
      <c r="L109" s="3">
        <f>+dataMercanciaGeneral[[#This Row],[Mercancía general desembarcada en cabotaje]]+dataMercanciaGeneral[[#This Row],[Mercancía general desembarcada en exterior]]</f>
        <v>0</v>
      </c>
      <c r="M109" s="3">
        <f>+dataMercanciaGeneral[[#This Row],[TOTAL mercancía general embarcada en cabotaje y exterior]]+dataMercanciaGeneral[[#This Row],[TOTAL mercancía general desembarcada en cabotaje y exterior]]</f>
        <v>0</v>
      </c>
    </row>
    <row r="110" spans="1:13" hidden="1" x14ac:dyDescent="0.25">
      <c r="A110" s="1">
        <v>1963</v>
      </c>
      <c r="B110" s="1" t="s">
        <v>24</v>
      </c>
      <c r="C110" s="1" t="s">
        <v>32</v>
      </c>
      <c r="D110" s="1" t="s">
        <v>33</v>
      </c>
      <c r="E110" s="2">
        <v>119516</v>
      </c>
      <c r="F110" s="2">
        <v>101740</v>
      </c>
      <c r="G110" s="3">
        <f>+dataMercanciaGeneral[[#This Row],[Mercancía general embarcada en cabotaje]]+dataMercanciaGeneral[[#This Row],[Mercancía general desembarcada en cabotaje]]</f>
        <v>221256</v>
      </c>
      <c r="H110" s="2">
        <v>19411</v>
      </c>
      <c r="I110" s="2">
        <v>184499</v>
      </c>
      <c r="J110" s="3">
        <f>+dataMercanciaGeneral[[#This Row],[Mercancía general embarcada en exterior]]+dataMercanciaGeneral[[#This Row],[Mercancía general desembarcada en exterior]]</f>
        <v>203910</v>
      </c>
      <c r="K110" s="3">
        <f>+dataMercanciaGeneral[[#This Row],[Mercancía general embarcada en cabotaje]]+dataMercanciaGeneral[[#This Row],[Mercancía general embarcada en exterior]]</f>
        <v>138927</v>
      </c>
      <c r="L110" s="3">
        <f>+dataMercanciaGeneral[[#This Row],[Mercancía general desembarcada en cabotaje]]+dataMercanciaGeneral[[#This Row],[Mercancía general desembarcada en exterior]]</f>
        <v>286239</v>
      </c>
      <c r="M110" s="3">
        <f>+dataMercanciaGeneral[[#This Row],[TOTAL mercancía general embarcada en cabotaje y exterior]]+dataMercanciaGeneral[[#This Row],[TOTAL mercancía general desembarcada en cabotaje y exterior]]</f>
        <v>425166</v>
      </c>
    </row>
    <row r="111" spans="1:13" hidden="1" x14ac:dyDescent="0.25">
      <c r="A111" s="1">
        <v>1963</v>
      </c>
      <c r="B111" s="1" t="s">
        <v>24</v>
      </c>
      <c r="C111" s="1" t="s">
        <v>32</v>
      </c>
      <c r="D111" s="1" t="s">
        <v>42</v>
      </c>
      <c r="E111" s="2">
        <v>0</v>
      </c>
      <c r="F111" s="2">
        <v>0</v>
      </c>
      <c r="G111" s="3">
        <f>+dataMercanciaGeneral[[#This Row],[Mercancía general embarcada en cabotaje]]+dataMercanciaGeneral[[#This Row],[Mercancía general desembarcada en cabotaje]]</f>
        <v>0</v>
      </c>
      <c r="H111" s="2">
        <v>0</v>
      </c>
      <c r="I111" s="2">
        <v>0</v>
      </c>
      <c r="J111" s="3">
        <f>+dataMercanciaGeneral[[#This Row],[Mercancía general embarcada en exterior]]+dataMercanciaGeneral[[#This Row],[Mercancía general desembarcada en exterior]]</f>
        <v>0</v>
      </c>
      <c r="K111" s="3">
        <f>+dataMercanciaGeneral[[#This Row],[Mercancía general embarcada en cabotaje]]+dataMercanciaGeneral[[#This Row],[Mercancía general embarcada en exterior]]</f>
        <v>0</v>
      </c>
      <c r="L111" s="3">
        <f>+dataMercanciaGeneral[[#This Row],[Mercancía general desembarcada en cabotaje]]+dataMercanciaGeneral[[#This Row],[Mercancía general desembarcada en exterior]]</f>
        <v>0</v>
      </c>
      <c r="M111" s="3">
        <f>+dataMercanciaGeneral[[#This Row],[TOTAL mercancía general embarcada en cabotaje y exterior]]+dataMercanciaGeneral[[#This Row],[TOTAL mercancía general desembarcada en cabotaje y exterior]]</f>
        <v>0</v>
      </c>
    </row>
    <row r="112" spans="1:13" hidden="1" x14ac:dyDescent="0.25">
      <c r="A112" s="1">
        <v>1963</v>
      </c>
      <c r="B112" s="1" t="s">
        <v>25</v>
      </c>
      <c r="C112" s="1" t="s">
        <v>32</v>
      </c>
      <c r="D112" s="1" t="s">
        <v>33</v>
      </c>
      <c r="E112" s="2">
        <v>58886</v>
      </c>
      <c r="F112" s="2">
        <v>116896</v>
      </c>
      <c r="G112" s="3">
        <f>+dataMercanciaGeneral[[#This Row],[Mercancía general embarcada en cabotaje]]+dataMercanciaGeneral[[#This Row],[Mercancía general desembarcada en cabotaje]]</f>
        <v>175782</v>
      </c>
      <c r="H112" s="2">
        <v>175964</v>
      </c>
      <c r="I112" s="2">
        <v>190719</v>
      </c>
      <c r="J112" s="3">
        <f>+dataMercanciaGeneral[[#This Row],[Mercancía general embarcada en exterior]]+dataMercanciaGeneral[[#This Row],[Mercancía general desembarcada en exterior]]</f>
        <v>366683</v>
      </c>
      <c r="K112" s="3">
        <f>+dataMercanciaGeneral[[#This Row],[Mercancía general embarcada en cabotaje]]+dataMercanciaGeneral[[#This Row],[Mercancía general embarcada en exterior]]</f>
        <v>234850</v>
      </c>
      <c r="L112" s="3">
        <f>+dataMercanciaGeneral[[#This Row],[Mercancía general desembarcada en cabotaje]]+dataMercanciaGeneral[[#This Row],[Mercancía general desembarcada en exterior]]</f>
        <v>307615</v>
      </c>
      <c r="M112" s="3">
        <f>+dataMercanciaGeneral[[#This Row],[TOTAL mercancía general embarcada en cabotaje y exterior]]+dataMercanciaGeneral[[#This Row],[TOTAL mercancía general desembarcada en cabotaje y exterior]]</f>
        <v>542465</v>
      </c>
    </row>
    <row r="113" spans="1:13" hidden="1" x14ac:dyDescent="0.25">
      <c r="A113" s="1">
        <v>1963</v>
      </c>
      <c r="B113" s="1" t="s">
        <v>25</v>
      </c>
      <c r="C113" s="1" t="s">
        <v>32</v>
      </c>
      <c r="D113" s="1" t="s">
        <v>42</v>
      </c>
      <c r="E113" s="2">
        <v>0</v>
      </c>
      <c r="F113" s="2">
        <v>0</v>
      </c>
      <c r="G113" s="3">
        <f>+dataMercanciaGeneral[[#This Row],[Mercancía general embarcada en cabotaje]]+dataMercanciaGeneral[[#This Row],[Mercancía general desembarcada en cabotaje]]</f>
        <v>0</v>
      </c>
      <c r="H113" s="2">
        <v>0</v>
      </c>
      <c r="I113" s="2">
        <v>0</v>
      </c>
      <c r="J113" s="3">
        <f>+dataMercanciaGeneral[[#This Row],[Mercancía general embarcada en exterior]]+dataMercanciaGeneral[[#This Row],[Mercancía general desembarcada en exterior]]</f>
        <v>0</v>
      </c>
      <c r="K113" s="3">
        <f>+dataMercanciaGeneral[[#This Row],[Mercancía general embarcada en cabotaje]]+dataMercanciaGeneral[[#This Row],[Mercancía general embarcada en exterior]]</f>
        <v>0</v>
      </c>
      <c r="L113" s="3">
        <f>+dataMercanciaGeneral[[#This Row],[Mercancía general desembarcada en cabotaje]]+dataMercanciaGeneral[[#This Row],[Mercancía general desembarcada en exterior]]</f>
        <v>0</v>
      </c>
      <c r="M113" s="3">
        <f>+dataMercanciaGeneral[[#This Row],[TOTAL mercancía general embarcada en cabotaje y exterior]]+dataMercanciaGeneral[[#This Row],[TOTAL mercancía general desembarcada en cabotaje y exterior]]</f>
        <v>0</v>
      </c>
    </row>
    <row r="114" spans="1:13" hidden="1" x14ac:dyDescent="0.25">
      <c r="A114" s="1">
        <v>1963</v>
      </c>
      <c r="B114" s="1" t="s">
        <v>26</v>
      </c>
      <c r="C114" s="1" t="s">
        <v>32</v>
      </c>
      <c r="D114" s="1" t="s">
        <v>33</v>
      </c>
      <c r="E114" s="2">
        <v>54218</v>
      </c>
      <c r="F114" s="2">
        <v>56471</v>
      </c>
      <c r="G114" s="3">
        <f>+dataMercanciaGeneral[[#This Row],[Mercancía general embarcada en cabotaje]]+dataMercanciaGeneral[[#This Row],[Mercancía general desembarcada en cabotaje]]</f>
        <v>110689</v>
      </c>
      <c r="H114" s="2">
        <v>74468</v>
      </c>
      <c r="I114" s="2">
        <v>174157</v>
      </c>
      <c r="J114" s="3">
        <f>+dataMercanciaGeneral[[#This Row],[Mercancía general embarcada en exterior]]+dataMercanciaGeneral[[#This Row],[Mercancía general desembarcada en exterior]]</f>
        <v>248625</v>
      </c>
      <c r="K114" s="3">
        <f>+dataMercanciaGeneral[[#This Row],[Mercancía general embarcada en cabotaje]]+dataMercanciaGeneral[[#This Row],[Mercancía general embarcada en exterior]]</f>
        <v>128686</v>
      </c>
      <c r="L114" s="3">
        <f>+dataMercanciaGeneral[[#This Row],[Mercancía general desembarcada en cabotaje]]+dataMercanciaGeneral[[#This Row],[Mercancía general desembarcada en exterior]]</f>
        <v>230628</v>
      </c>
      <c r="M114" s="3">
        <f>+dataMercanciaGeneral[[#This Row],[TOTAL mercancía general embarcada en cabotaje y exterior]]+dataMercanciaGeneral[[#This Row],[TOTAL mercancía general desembarcada en cabotaje y exterior]]</f>
        <v>359314</v>
      </c>
    </row>
    <row r="115" spans="1:13" hidden="1" x14ac:dyDescent="0.25">
      <c r="A115" s="1">
        <v>1963</v>
      </c>
      <c r="B115" s="1" t="s">
        <v>26</v>
      </c>
      <c r="C115" s="1" t="s">
        <v>32</v>
      </c>
      <c r="D115" s="1" t="s">
        <v>42</v>
      </c>
      <c r="E115" s="2">
        <v>0</v>
      </c>
      <c r="F115" s="2">
        <v>0</v>
      </c>
      <c r="G115" s="3">
        <f>+dataMercanciaGeneral[[#This Row],[Mercancía general embarcada en cabotaje]]+dataMercanciaGeneral[[#This Row],[Mercancía general desembarcada en cabotaje]]</f>
        <v>0</v>
      </c>
      <c r="H115" s="2">
        <v>0</v>
      </c>
      <c r="I115" s="2">
        <v>0</v>
      </c>
      <c r="J115" s="3">
        <f>+dataMercanciaGeneral[[#This Row],[Mercancía general embarcada en exterior]]+dataMercanciaGeneral[[#This Row],[Mercancía general desembarcada en exterior]]</f>
        <v>0</v>
      </c>
      <c r="K115" s="3">
        <f>+dataMercanciaGeneral[[#This Row],[Mercancía general embarcada en cabotaje]]+dataMercanciaGeneral[[#This Row],[Mercancía general embarcada en exterior]]</f>
        <v>0</v>
      </c>
      <c r="L115" s="3">
        <f>+dataMercanciaGeneral[[#This Row],[Mercancía general desembarcada en cabotaje]]+dataMercanciaGeneral[[#This Row],[Mercancía general desembarcada en exterior]]</f>
        <v>0</v>
      </c>
      <c r="M115" s="3">
        <f>+dataMercanciaGeneral[[#This Row],[TOTAL mercancía general embarcada en cabotaje y exterior]]+dataMercanciaGeneral[[#This Row],[TOTAL mercancía general desembarcada en cabotaje y exterior]]</f>
        <v>0</v>
      </c>
    </row>
    <row r="116" spans="1:13" hidden="1" x14ac:dyDescent="0.25">
      <c r="A116" s="1">
        <v>1963</v>
      </c>
      <c r="B116" s="1" t="s">
        <v>27</v>
      </c>
      <c r="C116" s="1" t="s">
        <v>32</v>
      </c>
      <c r="D116" s="1" t="s">
        <v>33</v>
      </c>
      <c r="E116" s="2">
        <v>187470</v>
      </c>
      <c r="F116" s="2">
        <v>160489</v>
      </c>
      <c r="G116" s="3">
        <f>+dataMercanciaGeneral[[#This Row],[Mercancía general embarcada en cabotaje]]+dataMercanciaGeneral[[#This Row],[Mercancía general desembarcada en cabotaje]]</f>
        <v>347959</v>
      </c>
      <c r="H116" s="2">
        <v>327367</v>
      </c>
      <c r="I116" s="2">
        <v>325707</v>
      </c>
      <c r="J116" s="3">
        <f>+dataMercanciaGeneral[[#This Row],[Mercancía general embarcada en exterior]]+dataMercanciaGeneral[[#This Row],[Mercancía general desembarcada en exterior]]</f>
        <v>653074</v>
      </c>
      <c r="K116" s="3">
        <f>+dataMercanciaGeneral[[#This Row],[Mercancía general embarcada en cabotaje]]+dataMercanciaGeneral[[#This Row],[Mercancía general embarcada en exterior]]</f>
        <v>514837</v>
      </c>
      <c r="L116" s="3">
        <f>+dataMercanciaGeneral[[#This Row],[Mercancía general desembarcada en cabotaje]]+dataMercanciaGeneral[[#This Row],[Mercancía general desembarcada en exterior]]</f>
        <v>486196</v>
      </c>
      <c r="M116" s="3">
        <f>+dataMercanciaGeneral[[#This Row],[TOTAL mercancía general embarcada en cabotaje y exterior]]+dataMercanciaGeneral[[#This Row],[TOTAL mercancía general desembarcada en cabotaje y exterior]]</f>
        <v>1001033</v>
      </c>
    </row>
    <row r="117" spans="1:13" hidden="1" x14ac:dyDescent="0.25">
      <c r="A117" s="1">
        <v>1963</v>
      </c>
      <c r="B117" s="1" t="s">
        <v>27</v>
      </c>
      <c r="C117" s="1" t="s">
        <v>32</v>
      </c>
      <c r="D117" s="1" t="s">
        <v>42</v>
      </c>
      <c r="E117" s="2">
        <v>0</v>
      </c>
      <c r="F117" s="2">
        <v>0</v>
      </c>
      <c r="G117" s="3">
        <f>+dataMercanciaGeneral[[#This Row],[Mercancía general embarcada en cabotaje]]+dataMercanciaGeneral[[#This Row],[Mercancía general desembarcada en cabotaje]]</f>
        <v>0</v>
      </c>
      <c r="H117" s="2">
        <v>0</v>
      </c>
      <c r="I117" s="2">
        <v>0</v>
      </c>
      <c r="J117" s="3">
        <f>+dataMercanciaGeneral[[#This Row],[Mercancía general embarcada en exterior]]+dataMercanciaGeneral[[#This Row],[Mercancía general desembarcada en exterior]]</f>
        <v>0</v>
      </c>
      <c r="K117" s="3">
        <f>+dataMercanciaGeneral[[#This Row],[Mercancía general embarcada en cabotaje]]+dataMercanciaGeneral[[#This Row],[Mercancía general embarcada en exterior]]</f>
        <v>0</v>
      </c>
      <c r="L117" s="3">
        <f>+dataMercanciaGeneral[[#This Row],[Mercancía general desembarcada en cabotaje]]+dataMercanciaGeneral[[#This Row],[Mercancía general desembarcada en exterior]]</f>
        <v>0</v>
      </c>
      <c r="M117" s="3">
        <f>+dataMercanciaGeneral[[#This Row],[TOTAL mercancía general embarcada en cabotaje y exterior]]+dataMercanciaGeneral[[#This Row],[TOTAL mercancía general desembarcada en cabotaje y exterior]]</f>
        <v>0</v>
      </c>
    </row>
    <row r="118" spans="1:13" hidden="1" x14ac:dyDescent="0.25">
      <c r="A118" s="1">
        <v>1963</v>
      </c>
      <c r="B118" s="1" t="s">
        <v>28</v>
      </c>
      <c r="C118" s="1" t="s">
        <v>32</v>
      </c>
      <c r="D118" s="1" t="s">
        <v>33</v>
      </c>
      <c r="E118" s="2">
        <v>32024</v>
      </c>
      <c r="F118" s="2">
        <v>91091</v>
      </c>
      <c r="G118" s="3">
        <f>+dataMercanciaGeneral[[#This Row],[Mercancía general embarcada en cabotaje]]+dataMercanciaGeneral[[#This Row],[Mercancía general desembarcada en cabotaje]]</f>
        <v>123115</v>
      </c>
      <c r="H118" s="2">
        <v>20023</v>
      </c>
      <c r="I118" s="2">
        <v>110660</v>
      </c>
      <c r="J118" s="3">
        <f>+dataMercanciaGeneral[[#This Row],[Mercancía general embarcada en exterior]]+dataMercanciaGeneral[[#This Row],[Mercancía general desembarcada en exterior]]</f>
        <v>130683</v>
      </c>
      <c r="K118" s="3">
        <f>+dataMercanciaGeneral[[#This Row],[Mercancía general embarcada en cabotaje]]+dataMercanciaGeneral[[#This Row],[Mercancía general embarcada en exterior]]</f>
        <v>52047</v>
      </c>
      <c r="L118" s="3">
        <f>+dataMercanciaGeneral[[#This Row],[Mercancía general desembarcada en cabotaje]]+dataMercanciaGeneral[[#This Row],[Mercancía general desembarcada en exterior]]</f>
        <v>201751</v>
      </c>
      <c r="M118" s="3">
        <f>+dataMercanciaGeneral[[#This Row],[TOTAL mercancía general embarcada en cabotaje y exterior]]+dataMercanciaGeneral[[#This Row],[TOTAL mercancía general desembarcada en cabotaje y exterior]]</f>
        <v>253798</v>
      </c>
    </row>
    <row r="119" spans="1:13" hidden="1" x14ac:dyDescent="0.25">
      <c r="A119" s="1">
        <v>1963</v>
      </c>
      <c r="B119" s="1" t="s">
        <v>28</v>
      </c>
      <c r="C119" s="1" t="s">
        <v>32</v>
      </c>
      <c r="D119" s="1" t="s">
        <v>42</v>
      </c>
      <c r="E119" s="2">
        <v>0</v>
      </c>
      <c r="F119" s="2">
        <v>0</v>
      </c>
      <c r="G119" s="3">
        <f>+dataMercanciaGeneral[[#This Row],[Mercancía general embarcada en cabotaje]]+dataMercanciaGeneral[[#This Row],[Mercancía general desembarcada en cabotaje]]</f>
        <v>0</v>
      </c>
      <c r="H119" s="2">
        <v>0</v>
      </c>
      <c r="I119" s="2">
        <v>0</v>
      </c>
      <c r="J119" s="3">
        <f>+dataMercanciaGeneral[[#This Row],[Mercancía general embarcada en exterior]]+dataMercanciaGeneral[[#This Row],[Mercancía general desembarcada en exterior]]</f>
        <v>0</v>
      </c>
      <c r="K119" s="3">
        <f>+dataMercanciaGeneral[[#This Row],[Mercancía general embarcada en cabotaje]]+dataMercanciaGeneral[[#This Row],[Mercancía general embarcada en exterior]]</f>
        <v>0</v>
      </c>
      <c r="L119" s="3">
        <f>+dataMercanciaGeneral[[#This Row],[Mercancía general desembarcada en cabotaje]]+dataMercanciaGeneral[[#This Row],[Mercancía general desembarcada en exterior]]</f>
        <v>0</v>
      </c>
      <c r="M119" s="3">
        <f>+dataMercanciaGeneral[[#This Row],[TOTAL mercancía general embarcada en cabotaje y exterior]]+dataMercanciaGeneral[[#This Row],[TOTAL mercancía general desembarcada en cabotaje y exterior]]</f>
        <v>0</v>
      </c>
    </row>
    <row r="120" spans="1:13" hidden="1" x14ac:dyDescent="0.25">
      <c r="A120" s="1">
        <v>1963</v>
      </c>
      <c r="B120" s="1" t="s">
        <v>29</v>
      </c>
      <c r="C120" s="1" t="s">
        <v>32</v>
      </c>
      <c r="D120" s="1" t="s">
        <v>33</v>
      </c>
      <c r="E120" s="2">
        <v>77777</v>
      </c>
      <c r="F120" s="2">
        <v>21267</v>
      </c>
      <c r="G120" s="3">
        <f>+dataMercanciaGeneral[[#This Row],[Mercancía general embarcada en cabotaje]]+dataMercanciaGeneral[[#This Row],[Mercancía general desembarcada en cabotaje]]</f>
        <v>99044</v>
      </c>
      <c r="H120" s="2">
        <v>6606</v>
      </c>
      <c r="I120" s="2">
        <v>12608</v>
      </c>
      <c r="J120" s="3">
        <f>+dataMercanciaGeneral[[#This Row],[Mercancía general embarcada en exterior]]+dataMercanciaGeneral[[#This Row],[Mercancía general desembarcada en exterior]]</f>
        <v>19214</v>
      </c>
      <c r="K120" s="3">
        <f>+dataMercanciaGeneral[[#This Row],[Mercancía general embarcada en cabotaje]]+dataMercanciaGeneral[[#This Row],[Mercancía general embarcada en exterior]]</f>
        <v>84383</v>
      </c>
      <c r="L120" s="3">
        <f>+dataMercanciaGeneral[[#This Row],[Mercancía general desembarcada en cabotaje]]+dataMercanciaGeneral[[#This Row],[Mercancía general desembarcada en exterior]]</f>
        <v>33875</v>
      </c>
      <c r="M120" s="3">
        <f>+dataMercanciaGeneral[[#This Row],[TOTAL mercancía general embarcada en cabotaje y exterior]]+dataMercanciaGeneral[[#This Row],[TOTAL mercancía general desembarcada en cabotaje y exterior]]</f>
        <v>118258</v>
      </c>
    </row>
    <row r="121" spans="1:13" hidden="1" x14ac:dyDescent="0.25">
      <c r="A121" s="1">
        <v>1963</v>
      </c>
      <c r="B121" s="1" t="s">
        <v>29</v>
      </c>
      <c r="C121" s="1" t="s">
        <v>32</v>
      </c>
      <c r="D121" s="1" t="s">
        <v>42</v>
      </c>
      <c r="E121" s="2">
        <v>0</v>
      </c>
      <c r="F121" s="2">
        <v>0</v>
      </c>
      <c r="G121" s="3">
        <f>+dataMercanciaGeneral[[#This Row],[Mercancía general embarcada en cabotaje]]+dataMercanciaGeneral[[#This Row],[Mercancía general desembarcada en cabotaje]]</f>
        <v>0</v>
      </c>
      <c r="H121" s="2">
        <v>0</v>
      </c>
      <c r="I121" s="2">
        <v>0</v>
      </c>
      <c r="J121" s="3">
        <f>+dataMercanciaGeneral[[#This Row],[Mercancía general embarcada en exterior]]+dataMercanciaGeneral[[#This Row],[Mercancía general desembarcada en exterior]]</f>
        <v>0</v>
      </c>
      <c r="K121" s="3">
        <f>+dataMercanciaGeneral[[#This Row],[Mercancía general embarcada en cabotaje]]+dataMercanciaGeneral[[#This Row],[Mercancía general embarcada en exterior]]</f>
        <v>0</v>
      </c>
      <c r="L121" s="3">
        <f>+dataMercanciaGeneral[[#This Row],[Mercancía general desembarcada en cabotaje]]+dataMercanciaGeneral[[#This Row],[Mercancía general desembarcada en exterior]]</f>
        <v>0</v>
      </c>
      <c r="M121" s="3">
        <f>+dataMercanciaGeneral[[#This Row],[TOTAL mercancía general embarcada en cabotaje y exterior]]+dataMercanciaGeneral[[#This Row],[TOTAL mercancía general desembarcada en cabotaje y exterior]]</f>
        <v>0</v>
      </c>
    </row>
    <row r="122" spans="1:13" hidden="1" x14ac:dyDescent="0.25">
      <c r="A122" s="1">
        <v>1964</v>
      </c>
      <c r="B122" s="1" t="s">
        <v>0</v>
      </c>
      <c r="C122" s="1" t="s">
        <v>32</v>
      </c>
      <c r="D122" s="1" t="s">
        <v>33</v>
      </c>
      <c r="E122" s="2">
        <v>33196</v>
      </c>
      <c r="F122" s="2">
        <v>111706</v>
      </c>
      <c r="G122" s="3">
        <f>+dataMercanciaGeneral[[#This Row],[Mercancía general embarcada en cabotaje]]+dataMercanciaGeneral[[#This Row],[Mercancía general desembarcada en cabotaje]]</f>
        <v>144902</v>
      </c>
      <c r="H122" s="2">
        <v>7131</v>
      </c>
      <c r="I122" s="2">
        <v>27319</v>
      </c>
      <c r="J122" s="3">
        <f>+dataMercanciaGeneral[[#This Row],[Mercancía general embarcada en exterior]]+dataMercanciaGeneral[[#This Row],[Mercancía general desembarcada en exterior]]</f>
        <v>34450</v>
      </c>
      <c r="K122" s="3">
        <f>+dataMercanciaGeneral[[#This Row],[Mercancía general embarcada en cabotaje]]+dataMercanciaGeneral[[#This Row],[Mercancía general embarcada en exterior]]</f>
        <v>40327</v>
      </c>
      <c r="L122" s="3">
        <f>+dataMercanciaGeneral[[#This Row],[Mercancía general desembarcada en cabotaje]]+dataMercanciaGeneral[[#This Row],[Mercancía general desembarcada en exterior]]</f>
        <v>139025</v>
      </c>
      <c r="M122" s="3">
        <f>+dataMercanciaGeneral[[#This Row],[TOTAL mercancía general embarcada en cabotaje y exterior]]+dataMercanciaGeneral[[#This Row],[TOTAL mercancía general desembarcada en cabotaje y exterior]]</f>
        <v>179352</v>
      </c>
    </row>
    <row r="123" spans="1:13" hidden="1" x14ac:dyDescent="0.25">
      <c r="A123" s="1">
        <v>1964</v>
      </c>
      <c r="B123" s="1" t="s">
        <v>0</v>
      </c>
      <c r="C123" s="1" t="s">
        <v>32</v>
      </c>
      <c r="D123" s="1" t="s">
        <v>42</v>
      </c>
      <c r="E123" s="2">
        <v>0</v>
      </c>
      <c r="F123" s="2">
        <v>0</v>
      </c>
      <c r="G123" s="3">
        <f>+dataMercanciaGeneral[[#This Row],[Mercancía general embarcada en cabotaje]]+dataMercanciaGeneral[[#This Row],[Mercancía general desembarcada en cabotaje]]</f>
        <v>0</v>
      </c>
      <c r="H123" s="2">
        <v>0</v>
      </c>
      <c r="I123" s="2">
        <v>0</v>
      </c>
      <c r="J123" s="3">
        <f>+dataMercanciaGeneral[[#This Row],[Mercancía general embarcada en exterior]]+dataMercanciaGeneral[[#This Row],[Mercancía general desembarcada en exterior]]</f>
        <v>0</v>
      </c>
      <c r="K123" s="3">
        <f>+dataMercanciaGeneral[[#This Row],[Mercancía general embarcada en cabotaje]]+dataMercanciaGeneral[[#This Row],[Mercancía general embarcada en exterior]]</f>
        <v>0</v>
      </c>
      <c r="L123" s="3">
        <f>+dataMercanciaGeneral[[#This Row],[Mercancía general desembarcada en cabotaje]]+dataMercanciaGeneral[[#This Row],[Mercancía general desembarcada en exterior]]</f>
        <v>0</v>
      </c>
      <c r="M123" s="3">
        <f>+dataMercanciaGeneral[[#This Row],[TOTAL mercancía general embarcada en cabotaje y exterior]]+dataMercanciaGeneral[[#This Row],[TOTAL mercancía general desembarcada en cabotaje y exterior]]</f>
        <v>0</v>
      </c>
    </row>
    <row r="124" spans="1:13" hidden="1" x14ac:dyDescent="0.25">
      <c r="A124" s="1">
        <v>1964</v>
      </c>
      <c r="B124" s="1" t="s">
        <v>1</v>
      </c>
      <c r="C124" s="1" t="s">
        <v>32</v>
      </c>
      <c r="D124" s="1" t="s">
        <v>33</v>
      </c>
      <c r="E124" s="2">
        <v>114990</v>
      </c>
      <c r="F124" s="2">
        <v>102983</v>
      </c>
      <c r="G124" s="3">
        <f>+dataMercanciaGeneral[[#This Row],[Mercancía general embarcada en cabotaje]]+dataMercanciaGeneral[[#This Row],[Mercancía general desembarcada en cabotaje]]</f>
        <v>217973</v>
      </c>
      <c r="H124" s="2">
        <v>76626</v>
      </c>
      <c r="I124" s="2">
        <v>184301</v>
      </c>
      <c r="J124" s="3">
        <f>+dataMercanciaGeneral[[#This Row],[Mercancía general embarcada en exterior]]+dataMercanciaGeneral[[#This Row],[Mercancía general desembarcada en exterior]]</f>
        <v>260927</v>
      </c>
      <c r="K124" s="3">
        <f>+dataMercanciaGeneral[[#This Row],[Mercancía general embarcada en cabotaje]]+dataMercanciaGeneral[[#This Row],[Mercancía general embarcada en exterior]]</f>
        <v>191616</v>
      </c>
      <c r="L124" s="3">
        <f>+dataMercanciaGeneral[[#This Row],[Mercancía general desembarcada en cabotaje]]+dataMercanciaGeneral[[#This Row],[Mercancía general desembarcada en exterior]]</f>
        <v>287284</v>
      </c>
      <c r="M124" s="3">
        <f>+dataMercanciaGeneral[[#This Row],[TOTAL mercancía general embarcada en cabotaje y exterior]]+dataMercanciaGeneral[[#This Row],[TOTAL mercancía general desembarcada en cabotaje y exterior]]</f>
        <v>478900</v>
      </c>
    </row>
    <row r="125" spans="1:13" hidden="1" x14ac:dyDescent="0.25">
      <c r="A125" s="1">
        <v>1964</v>
      </c>
      <c r="B125" s="1" t="s">
        <v>1</v>
      </c>
      <c r="C125" s="1" t="s">
        <v>32</v>
      </c>
      <c r="D125" s="1" t="s">
        <v>42</v>
      </c>
      <c r="E125" s="2">
        <v>0</v>
      </c>
      <c r="F125" s="2">
        <v>0</v>
      </c>
      <c r="G125" s="3">
        <f>+dataMercanciaGeneral[[#This Row],[Mercancía general embarcada en cabotaje]]+dataMercanciaGeneral[[#This Row],[Mercancía general desembarcada en cabotaje]]</f>
        <v>0</v>
      </c>
      <c r="H125" s="2">
        <v>0</v>
      </c>
      <c r="I125" s="2">
        <v>0</v>
      </c>
      <c r="J125" s="3">
        <f>+dataMercanciaGeneral[[#This Row],[Mercancía general embarcada en exterior]]+dataMercanciaGeneral[[#This Row],[Mercancía general desembarcada en exterior]]</f>
        <v>0</v>
      </c>
      <c r="K125" s="3">
        <f>+dataMercanciaGeneral[[#This Row],[Mercancía general embarcada en cabotaje]]+dataMercanciaGeneral[[#This Row],[Mercancía general embarcada en exterior]]</f>
        <v>0</v>
      </c>
      <c r="L125" s="3">
        <f>+dataMercanciaGeneral[[#This Row],[Mercancía general desembarcada en cabotaje]]+dataMercanciaGeneral[[#This Row],[Mercancía general desembarcada en exterior]]</f>
        <v>0</v>
      </c>
      <c r="M125" s="3">
        <f>+dataMercanciaGeneral[[#This Row],[TOTAL mercancía general embarcada en cabotaje y exterior]]+dataMercanciaGeneral[[#This Row],[TOTAL mercancía general desembarcada en cabotaje y exterior]]</f>
        <v>0</v>
      </c>
    </row>
    <row r="126" spans="1:13" hidden="1" x14ac:dyDescent="0.25">
      <c r="A126" s="1">
        <v>1964</v>
      </c>
      <c r="B126" s="1" t="s">
        <v>2</v>
      </c>
      <c r="C126" s="1" t="s">
        <v>32</v>
      </c>
      <c r="D126" s="1" t="s">
        <v>33</v>
      </c>
      <c r="E126" s="2">
        <v>5637</v>
      </c>
      <c r="F126" s="2">
        <v>11358</v>
      </c>
      <c r="G126" s="3">
        <f>+dataMercanciaGeneral[[#This Row],[Mercancía general embarcada en cabotaje]]+dataMercanciaGeneral[[#This Row],[Mercancía general desembarcada en cabotaje]]</f>
        <v>16995</v>
      </c>
      <c r="H126" s="2">
        <v>29854</v>
      </c>
      <c r="I126" s="2">
        <v>40561</v>
      </c>
      <c r="J126" s="3">
        <f>+dataMercanciaGeneral[[#This Row],[Mercancía general embarcada en exterior]]+dataMercanciaGeneral[[#This Row],[Mercancía general desembarcada en exterior]]</f>
        <v>70415</v>
      </c>
      <c r="K126" s="3">
        <f>+dataMercanciaGeneral[[#This Row],[Mercancía general embarcada en cabotaje]]+dataMercanciaGeneral[[#This Row],[Mercancía general embarcada en exterior]]</f>
        <v>35491</v>
      </c>
      <c r="L126" s="3">
        <f>+dataMercanciaGeneral[[#This Row],[Mercancía general desembarcada en cabotaje]]+dataMercanciaGeneral[[#This Row],[Mercancía general desembarcada en exterior]]</f>
        <v>51919</v>
      </c>
      <c r="M126" s="3">
        <f>+dataMercanciaGeneral[[#This Row],[TOTAL mercancía general embarcada en cabotaje y exterior]]+dataMercanciaGeneral[[#This Row],[TOTAL mercancía general desembarcada en cabotaje y exterior]]</f>
        <v>87410</v>
      </c>
    </row>
    <row r="127" spans="1:13" hidden="1" x14ac:dyDescent="0.25">
      <c r="A127" s="1">
        <v>1964</v>
      </c>
      <c r="B127" s="1" t="s">
        <v>2</v>
      </c>
      <c r="C127" s="1" t="s">
        <v>32</v>
      </c>
      <c r="D127" s="1" t="s">
        <v>42</v>
      </c>
      <c r="E127" s="2">
        <v>0</v>
      </c>
      <c r="F127" s="2">
        <v>0</v>
      </c>
      <c r="G127" s="3">
        <f>+dataMercanciaGeneral[[#This Row],[Mercancía general embarcada en cabotaje]]+dataMercanciaGeneral[[#This Row],[Mercancía general desembarcada en cabotaje]]</f>
        <v>0</v>
      </c>
      <c r="H127" s="2">
        <v>0</v>
      </c>
      <c r="I127" s="2">
        <v>0</v>
      </c>
      <c r="J127" s="3">
        <f>+dataMercanciaGeneral[[#This Row],[Mercancía general embarcada en exterior]]+dataMercanciaGeneral[[#This Row],[Mercancía general desembarcada en exterior]]</f>
        <v>0</v>
      </c>
      <c r="K127" s="3">
        <f>+dataMercanciaGeneral[[#This Row],[Mercancía general embarcada en cabotaje]]+dataMercanciaGeneral[[#This Row],[Mercancía general embarcada en exterior]]</f>
        <v>0</v>
      </c>
      <c r="L127" s="3">
        <f>+dataMercanciaGeneral[[#This Row],[Mercancía general desembarcada en cabotaje]]+dataMercanciaGeneral[[#This Row],[Mercancía general desembarcada en exterior]]</f>
        <v>0</v>
      </c>
      <c r="M127" s="3">
        <f>+dataMercanciaGeneral[[#This Row],[TOTAL mercancía general embarcada en cabotaje y exterior]]+dataMercanciaGeneral[[#This Row],[TOTAL mercancía general desembarcada en cabotaje y exterior]]</f>
        <v>0</v>
      </c>
    </row>
    <row r="128" spans="1:13" hidden="1" x14ac:dyDescent="0.25">
      <c r="A128" s="1">
        <v>1964</v>
      </c>
      <c r="B128" s="1" t="s">
        <v>3</v>
      </c>
      <c r="C128" s="1" t="s">
        <v>32</v>
      </c>
      <c r="D128" s="1" t="s">
        <v>33</v>
      </c>
      <c r="E128" s="2">
        <v>493639</v>
      </c>
      <c r="F128" s="2">
        <v>23855</v>
      </c>
      <c r="G128" s="3">
        <f>+dataMercanciaGeneral[[#This Row],[Mercancía general embarcada en cabotaje]]+dataMercanciaGeneral[[#This Row],[Mercancía general desembarcada en cabotaje]]</f>
        <v>517494</v>
      </c>
      <c r="H128" s="2">
        <v>160811</v>
      </c>
      <c r="I128" s="2">
        <v>260647</v>
      </c>
      <c r="J128" s="3">
        <f>+dataMercanciaGeneral[[#This Row],[Mercancía general embarcada en exterior]]+dataMercanciaGeneral[[#This Row],[Mercancía general desembarcada en exterior]]</f>
        <v>421458</v>
      </c>
      <c r="K128" s="3">
        <f>+dataMercanciaGeneral[[#This Row],[Mercancía general embarcada en cabotaje]]+dataMercanciaGeneral[[#This Row],[Mercancía general embarcada en exterior]]</f>
        <v>654450</v>
      </c>
      <c r="L128" s="3">
        <f>+dataMercanciaGeneral[[#This Row],[Mercancía general desembarcada en cabotaje]]+dataMercanciaGeneral[[#This Row],[Mercancía general desembarcada en exterior]]</f>
        <v>284502</v>
      </c>
      <c r="M128" s="3">
        <f>+dataMercanciaGeneral[[#This Row],[TOTAL mercancía general embarcada en cabotaje y exterior]]+dataMercanciaGeneral[[#This Row],[TOTAL mercancía general desembarcada en cabotaje y exterior]]</f>
        <v>938952</v>
      </c>
    </row>
    <row r="129" spans="1:13" hidden="1" x14ac:dyDescent="0.25">
      <c r="A129" s="1">
        <v>1964</v>
      </c>
      <c r="B129" s="1" t="s">
        <v>3</v>
      </c>
      <c r="C129" s="1" t="s">
        <v>32</v>
      </c>
      <c r="D129" s="1" t="s">
        <v>42</v>
      </c>
      <c r="E129" s="2">
        <v>0</v>
      </c>
      <c r="F129" s="2">
        <v>0</v>
      </c>
      <c r="G129" s="3">
        <f>+dataMercanciaGeneral[[#This Row],[Mercancía general embarcada en cabotaje]]+dataMercanciaGeneral[[#This Row],[Mercancía general desembarcada en cabotaje]]</f>
        <v>0</v>
      </c>
      <c r="H129" s="2">
        <v>0</v>
      </c>
      <c r="I129" s="2">
        <v>0</v>
      </c>
      <c r="J129" s="3">
        <f>+dataMercanciaGeneral[[#This Row],[Mercancía general embarcada en exterior]]+dataMercanciaGeneral[[#This Row],[Mercancía general desembarcada en exterior]]</f>
        <v>0</v>
      </c>
      <c r="K129" s="3">
        <f>+dataMercanciaGeneral[[#This Row],[Mercancía general embarcada en cabotaje]]+dataMercanciaGeneral[[#This Row],[Mercancía general embarcada en exterior]]</f>
        <v>0</v>
      </c>
      <c r="L129" s="3">
        <f>+dataMercanciaGeneral[[#This Row],[Mercancía general desembarcada en cabotaje]]+dataMercanciaGeneral[[#This Row],[Mercancía general desembarcada en exterior]]</f>
        <v>0</v>
      </c>
      <c r="M129" s="3">
        <f>+dataMercanciaGeneral[[#This Row],[TOTAL mercancía general embarcada en cabotaje y exterior]]+dataMercanciaGeneral[[#This Row],[TOTAL mercancía general desembarcada en cabotaje y exterior]]</f>
        <v>0</v>
      </c>
    </row>
    <row r="130" spans="1:13" hidden="1" x14ac:dyDescent="0.25">
      <c r="A130" s="1">
        <v>1964</v>
      </c>
      <c r="B130" s="1" t="s">
        <v>4</v>
      </c>
      <c r="C130" s="1" t="s">
        <v>32</v>
      </c>
      <c r="D130" s="1" t="s">
        <v>33</v>
      </c>
      <c r="E130" s="2">
        <v>29651</v>
      </c>
      <c r="F130" s="2">
        <v>17369</v>
      </c>
      <c r="G130" s="3">
        <f>+dataMercanciaGeneral[[#This Row],[Mercancía general embarcada en cabotaje]]+dataMercanciaGeneral[[#This Row],[Mercancía general desembarcada en cabotaje]]</f>
        <v>47020</v>
      </c>
      <c r="H130" s="2">
        <v>37339</v>
      </c>
      <c r="I130" s="2">
        <v>48190</v>
      </c>
      <c r="J130" s="3">
        <f>+dataMercanciaGeneral[[#This Row],[Mercancía general embarcada en exterior]]+dataMercanciaGeneral[[#This Row],[Mercancía general desembarcada en exterior]]</f>
        <v>85529</v>
      </c>
      <c r="K130" s="3">
        <f>+dataMercanciaGeneral[[#This Row],[Mercancía general embarcada en cabotaje]]+dataMercanciaGeneral[[#This Row],[Mercancía general embarcada en exterior]]</f>
        <v>66990</v>
      </c>
      <c r="L130" s="3">
        <f>+dataMercanciaGeneral[[#This Row],[Mercancía general desembarcada en cabotaje]]+dataMercanciaGeneral[[#This Row],[Mercancía general desembarcada en exterior]]</f>
        <v>65559</v>
      </c>
      <c r="M130" s="3">
        <f>+dataMercanciaGeneral[[#This Row],[TOTAL mercancía general embarcada en cabotaje y exterior]]+dataMercanciaGeneral[[#This Row],[TOTAL mercancía general desembarcada en cabotaje y exterior]]</f>
        <v>132549</v>
      </c>
    </row>
    <row r="131" spans="1:13" hidden="1" x14ac:dyDescent="0.25">
      <c r="A131" s="1">
        <v>1964</v>
      </c>
      <c r="B131" s="1" t="s">
        <v>4</v>
      </c>
      <c r="C131" s="1" t="s">
        <v>32</v>
      </c>
      <c r="D131" s="1" t="s">
        <v>42</v>
      </c>
      <c r="E131" s="2">
        <v>0</v>
      </c>
      <c r="F131" s="2">
        <v>0</v>
      </c>
      <c r="G131" s="3">
        <f>+dataMercanciaGeneral[[#This Row],[Mercancía general embarcada en cabotaje]]+dataMercanciaGeneral[[#This Row],[Mercancía general desembarcada en cabotaje]]</f>
        <v>0</v>
      </c>
      <c r="H131" s="2">
        <v>0</v>
      </c>
      <c r="I131" s="2">
        <v>0</v>
      </c>
      <c r="J131" s="3">
        <f>+dataMercanciaGeneral[[#This Row],[Mercancía general embarcada en exterior]]+dataMercanciaGeneral[[#This Row],[Mercancía general desembarcada en exterior]]</f>
        <v>0</v>
      </c>
      <c r="K131" s="3">
        <f>+dataMercanciaGeneral[[#This Row],[Mercancía general embarcada en cabotaje]]+dataMercanciaGeneral[[#This Row],[Mercancía general embarcada en exterior]]</f>
        <v>0</v>
      </c>
      <c r="L131" s="3">
        <f>+dataMercanciaGeneral[[#This Row],[Mercancía general desembarcada en cabotaje]]+dataMercanciaGeneral[[#This Row],[Mercancía general desembarcada en exterior]]</f>
        <v>0</v>
      </c>
      <c r="M131" s="3">
        <f>+dataMercanciaGeneral[[#This Row],[TOTAL mercancía general embarcada en cabotaje y exterior]]+dataMercanciaGeneral[[#This Row],[TOTAL mercancía general desembarcada en cabotaje y exterior]]</f>
        <v>0</v>
      </c>
    </row>
    <row r="132" spans="1:13" hidden="1" x14ac:dyDescent="0.25">
      <c r="A132" s="1">
        <v>1964</v>
      </c>
      <c r="B132" s="1" t="s">
        <v>5</v>
      </c>
      <c r="C132" s="1" t="s">
        <v>32</v>
      </c>
      <c r="D132" s="1" t="s">
        <v>33</v>
      </c>
      <c r="E132" s="2">
        <v>33767</v>
      </c>
      <c r="F132" s="2">
        <v>46354</v>
      </c>
      <c r="G132" s="3">
        <f>+dataMercanciaGeneral[[#This Row],[Mercancía general embarcada en cabotaje]]+dataMercanciaGeneral[[#This Row],[Mercancía general desembarcada en cabotaje]]</f>
        <v>80121</v>
      </c>
      <c r="H132" s="2">
        <v>102462</v>
      </c>
      <c r="I132" s="2">
        <v>104583</v>
      </c>
      <c r="J132" s="3">
        <f>+dataMercanciaGeneral[[#This Row],[Mercancía general embarcada en exterior]]+dataMercanciaGeneral[[#This Row],[Mercancía general desembarcada en exterior]]</f>
        <v>207045</v>
      </c>
      <c r="K132" s="3">
        <f>+dataMercanciaGeneral[[#This Row],[Mercancía general embarcada en cabotaje]]+dataMercanciaGeneral[[#This Row],[Mercancía general embarcada en exterior]]</f>
        <v>136229</v>
      </c>
      <c r="L132" s="3">
        <f>+dataMercanciaGeneral[[#This Row],[Mercancía general desembarcada en cabotaje]]+dataMercanciaGeneral[[#This Row],[Mercancía general desembarcada en exterior]]</f>
        <v>150937</v>
      </c>
      <c r="M132" s="3">
        <f>+dataMercanciaGeneral[[#This Row],[TOTAL mercancía general embarcada en cabotaje y exterior]]+dataMercanciaGeneral[[#This Row],[TOTAL mercancía general desembarcada en cabotaje y exterior]]</f>
        <v>287166</v>
      </c>
    </row>
    <row r="133" spans="1:13" hidden="1" x14ac:dyDescent="0.25">
      <c r="A133" s="1">
        <v>1964</v>
      </c>
      <c r="B133" s="1" t="s">
        <v>5</v>
      </c>
      <c r="C133" s="1" t="s">
        <v>32</v>
      </c>
      <c r="D133" s="1" t="s">
        <v>42</v>
      </c>
      <c r="E133" s="2">
        <v>0</v>
      </c>
      <c r="F133" s="2">
        <v>0</v>
      </c>
      <c r="G133" s="3">
        <f>+dataMercanciaGeneral[[#This Row],[Mercancía general embarcada en cabotaje]]+dataMercanciaGeneral[[#This Row],[Mercancía general desembarcada en cabotaje]]</f>
        <v>0</v>
      </c>
      <c r="H133" s="2">
        <v>0</v>
      </c>
      <c r="I133" s="2">
        <v>0</v>
      </c>
      <c r="J133" s="3">
        <f>+dataMercanciaGeneral[[#This Row],[Mercancía general embarcada en exterior]]+dataMercanciaGeneral[[#This Row],[Mercancía general desembarcada en exterior]]</f>
        <v>0</v>
      </c>
      <c r="K133" s="3">
        <f>+dataMercanciaGeneral[[#This Row],[Mercancía general embarcada en cabotaje]]+dataMercanciaGeneral[[#This Row],[Mercancía general embarcada en exterior]]</f>
        <v>0</v>
      </c>
      <c r="L133" s="3">
        <f>+dataMercanciaGeneral[[#This Row],[Mercancía general desembarcada en cabotaje]]+dataMercanciaGeneral[[#This Row],[Mercancía general desembarcada en exterior]]</f>
        <v>0</v>
      </c>
      <c r="M133" s="3">
        <f>+dataMercanciaGeneral[[#This Row],[TOTAL mercancía general embarcada en cabotaje y exterior]]+dataMercanciaGeneral[[#This Row],[TOTAL mercancía general desembarcada en cabotaje y exterior]]</f>
        <v>0</v>
      </c>
    </row>
    <row r="134" spans="1:13" hidden="1" x14ac:dyDescent="0.25">
      <c r="A134" s="1">
        <v>1964</v>
      </c>
      <c r="B134" s="1" t="s">
        <v>10</v>
      </c>
      <c r="C134" s="1" t="s">
        <v>32</v>
      </c>
      <c r="D134" s="1" t="s">
        <v>33</v>
      </c>
      <c r="E134" s="2">
        <v>107311</v>
      </c>
      <c r="F134" s="2">
        <v>331148</v>
      </c>
      <c r="G134" s="3">
        <f>+dataMercanciaGeneral[[#This Row],[Mercancía general embarcada en cabotaje]]+dataMercanciaGeneral[[#This Row],[Mercancía general desembarcada en cabotaje]]</f>
        <v>438459</v>
      </c>
      <c r="H134" s="2">
        <v>41477</v>
      </c>
      <c r="I134" s="2">
        <v>31157</v>
      </c>
      <c r="J134" s="3">
        <f>+dataMercanciaGeneral[[#This Row],[Mercancía general embarcada en exterior]]+dataMercanciaGeneral[[#This Row],[Mercancía general desembarcada en exterior]]</f>
        <v>72634</v>
      </c>
      <c r="K134" s="3">
        <f>+dataMercanciaGeneral[[#This Row],[Mercancía general embarcada en cabotaje]]+dataMercanciaGeneral[[#This Row],[Mercancía general embarcada en exterior]]</f>
        <v>148788</v>
      </c>
      <c r="L134" s="3">
        <f>+dataMercanciaGeneral[[#This Row],[Mercancía general desembarcada en cabotaje]]+dataMercanciaGeneral[[#This Row],[Mercancía general desembarcada en exterior]]</f>
        <v>362305</v>
      </c>
      <c r="M134" s="3">
        <f>+dataMercanciaGeneral[[#This Row],[TOTAL mercancía general embarcada en cabotaje y exterior]]+dataMercanciaGeneral[[#This Row],[TOTAL mercancía general desembarcada en cabotaje y exterior]]</f>
        <v>511093</v>
      </c>
    </row>
    <row r="135" spans="1:13" hidden="1" x14ac:dyDescent="0.25">
      <c r="A135" s="1">
        <v>1964</v>
      </c>
      <c r="B135" s="1" t="s">
        <v>10</v>
      </c>
      <c r="C135" s="1" t="s">
        <v>32</v>
      </c>
      <c r="D135" s="1" t="s">
        <v>42</v>
      </c>
      <c r="E135" s="2">
        <v>0</v>
      </c>
      <c r="F135" s="2">
        <v>0</v>
      </c>
      <c r="G135" s="3">
        <f>+dataMercanciaGeneral[[#This Row],[Mercancía general embarcada en cabotaje]]+dataMercanciaGeneral[[#This Row],[Mercancía general desembarcada en cabotaje]]</f>
        <v>0</v>
      </c>
      <c r="H135" s="2">
        <v>0</v>
      </c>
      <c r="I135" s="2">
        <v>0</v>
      </c>
      <c r="J135" s="3">
        <f>+dataMercanciaGeneral[[#This Row],[Mercancía general embarcada en exterior]]+dataMercanciaGeneral[[#This Row],[Mercancía general desembarcada en exterior]]</f>
        <v>0</v>
      </c>
      <c r="K135" s="3">
        <f>+dataMercanciaGeneral[[#This Row],[Mercancía general embarcada en cabotaje]]+dataMercanciaGeneral[[#This Row],[Mercancía general embarcada en exterior]]</f>
        <v>0</v>
      </c>
      <c r="L135" s="3">
        <f>+dataMercanciaGeneral[[#This Row],[Mercancía general desembarcada en cabotaje]]+dataMercanciaGeneral[[#This Row],[Mercancía general desembarcada en exterior]]</f>
        <v>0</v>
      </c>
      <c r="M135" s="3">
        <f>+dataMercanciaGeneral[[#This Row],[TOTAL mercancía general embarcada en cabotaje y exterior]]+dataMercanciaGeneral[[#This Row],[TOTAL mercancía general desembarcada en cabotaje y exterior]]</f>
        <v>0</v>
      </c>
    </row>
    <row r="136" spans="1:13" hidden="1" x14ac:dyDescent="0.25">
      <c r="A136" s="1">
        <v>1964</v>
      </c>
      <c r="B136" s="1" t="s">
        <v>11</v>
      </c>
      <c r="C136" s="1" t="s">
        <v>32</v>
      </c>
      <c r="D136" s="1" t="s">
        <v>33</v>
      </c>
      <c r="E136" s="2">
        <v>265151</v>
      </c>
      <c r="F136" s="2">
        <v>516746</v>
      </c>
      <c r="G136" s="3">
        <f>+dataMercanciaGeneral[[#This Row],[Mercancía general embarcada en cabotaje]]+dataMercanciaGeneral[[#This Row],[Mercancía general desembarcada en cabotaje]]</f>
        <v>781897</v>
      </c>
      <c r="H136" s="2">
        <v>108862</v>
      </c>
      <c r="I136" s="2">
        <v>1422162</v>
      </c>
      <c r="J136" s="3">
        <f>+dataMercanciaGeneral[[#This Row],[Mercancía general embarcada en exterior]]+dataMercanciaGeneral[[#This Row],[Mercancía general desembarcada en exterior]]</f>
        <v>1531024</v>
      </c>
      <c r="K136" s="3">
        <f>+dataMercanciaGeneral[[#This Row],[Mercancía general embarcada en cabotaje]]+dataMercanciaGeneral[[#This Row],[Mercancía general embarcada en exterior]]</f>
        <v>374013</v>
      </c>
      <c r="L136" s="3">
        <f>+dataMercanciaGeneral[[#This Row],[Mercancía general desembarcada en cabotaje]]+dataMercanciaGeneral[[#This Row],[Mercancía general desembarcada en exterior]]</f>
        <v>1938908</v>
      </c>
      <c r="M136" s="3">
        <f>+dataMercanciaGeneral[[#This Row],[TOTAL mercancía general embarcada en cabotaje y exterior]]+dataMercanciaGeneral[[#This Row],[TOTAL mercancía general desembarcada en cabotaje y exterior]]</f>
        <v>2312921</v>
      </c>
    </row>
    <row r="137" spans="1:13" hidden="1" x14ac:dyDescent="0.25">
      <c r="A137" s="1">
        <v>1964</v>
      </c>
      <c r="B137" s="1" t="s">
        <v>11</v>
      </c>
      <c r="C137" s="1" t="s">
        <v>32</v>
      </c>
      <c r="D137" s="1" t="s">
        <v>42</v>
      </c>
      <c r="E137" s="2">
        <v>0</v>
      </c>
      <c r="F137" s="2">
        <v>0</v>
      </c>
      <c r="G137" s="3">
        <f>+dataMercanciaGeneral[[#This Row],[Mercancía general embarcada en cabotaje]]+dataMercanciaGeneral[[#This Row],[Mercancía general desembarcada en cabotaje]]</f>
        <v>0</v>
      </c>
      <c r="H137" s="2">
        <v>0</v>
      </c>
      <c r="I137" s="2">
        <v>0</v>
      </c>
      <c r="J137" s="3">
        <f>+dataMercanciaGeneral[[#This Row],[Mercancía general embarcada en exterior]]+dataMercanciaGeneral[[#This Row],[Mercancía general desembarcada en exterior]]</f>
        <v>0</v>
      </c>
      <c r="K137" s="3">
        <f>+dataMercanciaGeneral[[#This Row],[Mercancía general embarcada en cabotaje]]+dataMercanciaGeneral[[#This Row],[Mercancía general embarcada en exterior]]</f>
        <v>0</v>
      </c>
      <c r="L137" s="3">
        <f>+dataMercanciaGeneral[[#This Row],[Mercancía general desembarcada en cabotaje]]+dataMercanciaGeneral[[#This Row],[Mercancía general desembarcada en exterior]]</f>
        <v>0</v>
      </c>
      <c r="M137" s="3">
        <f>+dataMercanciaGeneral[[#This Row],[TOTAL mercancía general embarcada en cabotaje y exterior]]+dataMercanciaGeneral[[#This Row],[TOTAL mercancía general desembarcada en cabotaje y exterior]]</f>
        <v>0</v>
      </c>
    </row>
    <row r="138" spans="1:13" hidden="1" x14ac:dyDescent="0.25">
      <c r="A138" s="1">
        <v>1964</v>
      </c>
      <c r="B138" s="1" t="s">
        <v>12</v>
      </c>
      <c r="C138" s="1" t="s">
        <v>32</v>
      </c>
      <c r="D138" s="1" t="s">
        <v>33</v>
      </c>
      <c r="E138" s="2">
        <v>146615</v>
      </c>
      <c r="F138" s="2">
        <v>310478</v>
      </c>
      <c r="G138" s="3">
        <f>+dataMercanciaGeneral[[#This Row],[Mercancía general embarcada en cabotaje]]+dataMercanciaGeneral[[#This Row],[Mercancía general desembarcada en cabotaje]]</f>
        <v>457093</v>
      </c>
      <c r="H138" s="2">
        <v>149308</v>
      </c>
      <c r="I138" s="2">
        <v>817206</v>
      </c>
      <c r="J138" s="3">
        <f>+dataMercanciaGeneral[[#This Row],[Mercancía general embarcada en exterior]]+dataMercanciaGeneral[[#This Row],[Mercancía general desembarcada en exterior]]</f>
        <v>966514</v>
      </c>
      <c r="K138" s="3">
        <f>+dataMercanciaGeneral[[#This Row],[Mercancía general embarcada en cabotaje]]+dataMercanciaGeneral[[#This Row],[Mercancía general embarcada en exterior]]</f>
        <v>295923</v>
      </c>
      <c r="L138" s="3">
        <f>+dataMercanciaGeneral[[#This Row],[Mercancía general desembarcada en cabotaje]]+dataMercanciaGeneral[[#This Row],[Mercancía general desembarcada en exterior]]</f>
        <v>1127684</v>
      </c>
      <c r="M138" s="3">
        <f>+dataMercanciaGeneral[[#This Row],[TOTAL mercancía general embarcada en cabotaje y exterior]]+dataMercanciaGeneral[[#This Row],[TOTAL mercancía general desembarcada en cabotaje y exterior]]</f>
        <v>1423607</v>
      </c>
    </row>
    <row r="139" spans="1:13" hidden="1" x14ac:dyDescent="0.25">
      <c r="A139" s="1">
        <v>1964</v>
      </c>
      <c r="B139" s="1" t="s">
        <v>12</v>
      </c>
      <c r="C139" s="1" t="s">
        <v>32</v>
      </c>
      <c r="D139" s="1" t="s">
        <v>42</v>
      </c>
      <c r="E139" s="2">
        <v>0</v>
      </c>
      <c r="F139" s="2">
        <v>0</v>
      </c>
      <c r="G139" s="3">
        <f>+dataMercanciaGeneral[[#This Row],[Mercancía general embarcada en cabotaje]]+dataMercanciaGeneral[[#This Row],[Mercancía general desembarcada en cabotaje]]</f>
        <v>0</v>
      </c>
      <c r="H139" s="2">
        <v>0</v>
      </c>
      <c r="I139" s="2">
        <v>0</v>
      </c>
      <c r="J139" s="3">
        <f>+dataMercanciaGeneral[[#This Row],[Mercancía general embarcada en exterior]]+dataMercanciaGeneral[[#This Row],[Mercancía general desembarcada en exterior]]</f>
        <v>0</v>
      </c>
      <c r="K139" s="3">
        <f>+dataMercanciaGeneral[[#This Row],[Mercancía general embarcada en cabotaje]]+dataMercanciaGeneral[[#This Row],[Mercancía general embarcada en exterior]]</f>
        <v>0</v>
      </c>
      <c r="L139" s="3">
        <f>+dataMercanciaGeneral[[#This Row],[Mercancía general desembarcada en cabotaje]]+dataMercanciaGeneral[[#This Row],[Mercancía general desembarcada en exterior]]</f>
        <v>0</v>
      </c>
      <c r="M139" s="3">
        <f>+dataMercanciaGeneral[[#This Row],[TOTAL mercancía general embarcada en cabotaje y exterior]]+dataMercanciaGeneral[[#This Row],[TOTAL mercancía general desembarcada en cabotaje y exterior]]</f>
        <v>0</v>
      </c>
    </row>
    <row r="140" spans="1:13" hidden="1" x14ac:dyDescent="0.25">
      <c r="A140" s="1">
        <v>1964</v>
      </c>
      <c r="B140" s="1" t="s">
        <v>34</v>
      </c>
      <c r="C140" s="1" t="s">
        <v>32</v>
      </c>
      <c r="D140" s="1" t="s">
        <v>33</v>
      </c>
      <c r="E140" s="2">
        <v>554947</v>
      </c>
      <c r="F140" s="2">
        <v>436945</v>
      </c>
      <c r="G140" s="3">
        <f>+dataMercanciaGeneral[[#This Row],[Mercancía general embarcada en cabotaje]]+dataMercanciaGeneral[[#This Row],[Mercancía general desembarcada en cabotaje]]</f>
        <v>991892</v>
      </c>
      <c r="H140" s="2">
        <v>284201</v>
      </c>
      <c r="I140" s="2">
        <v>166501</v>
      </c>
      <c r="J140" s="3">
        <f>+dataMercanciaGeneral[[#This Row],[Mercancía general embarcada en exterior]]+dataMercanciaGeneral[[#This Row],[Mercancía general desembarcada en exterior]]</f>
        <v>450702</v>
      </c>
      <c r="K140" s="3">
        <f>+dataMercanciaGeneral[[#This Row],[Mercancía general embarcada en cabotaje]]+dataMercanciaGeneral[[#This Row],[Mercancía general embarcada en exterior]]</f>
        <v>839148</v>
      </c>
      <c r="L140" s="3">
        <f>+dataMercanciaGeneral[[#This Row],[Mercancía general desembarcada en cabotaje]]+dataMercanciaGeneral[[#This Row],[Mercancía general desembarcada en exterior]]</f>
        <v>603446</v>
      </c>
      <c r="M140" s="3">
        <f>+dataMercanciaGeneral[[#This Row],[TOTAL mercancía general embarcada en cabotaje y exterior]]+dataMercanciaGeneral[[#This Row],[TOTAL mercancía general desembarcada en cabotaje y exterior]]</f>
        <v>1442594</v>
      </c>
    </row>
    <row r="141" spans="1:13" hidden="1" x14ac:dyDescent="0.25">
      <c r="A141" s="1">
        <v>1964</v>
      </c>
      <c r="B141" s="1" t="s">
        <v>34</v>
      </c>
      <c r="C141" s="1" t="s">
        <v>32</v>
      </c>
      <c r="D141" s="1" t="s">
        <v>42</v>
      </c>
      <c r="E141" s="2">
        <v>0</v>
      </c>
      <c r="F141" s="2">
        <v>0</v>
      </c>
      <c r="G141" s="3">
        <f>+dataMercanciaGeneral[[#This Row],[Mercancía general embarcada en cabotaje]]+dataMercanciaGeneral[[#This Row],[Mercancía general desembarcada en cabotaje]]</f>
        <v>0</v>
      </c>
      <c r="H141" s="2">
        <v>0</v>
      </c>
      <c r="I141" s="2">
        <v>0</v>
      </c>
      <c r="J141" s="3">
        <f>+dataMercanciaGeneral[[#This Row],[Mercancía general embarcada en exterior]]+dataMercanciaGeneral[[#This Row],[Mercancía general desembarcada en exterior]]</f>
        <v>0</v>
      </c>
      <c r="K141" s="3">
        <f>+dataMercanciaGeneral[[#This Row],[Mercancía general embarcada en cabotaje]]+dataMercanciaGeneral[[#This Row],[Mercancía general embarcada en exterior]]</f>
        <v>0</v>
      </c>
      <c r="L141" s="3">
        <f>+dataMercanciaGeneral[[#This Row],[Mercancía general desembarcada en cabotaje]]+dataMercanciaGeneral[[#This Row],[Mercancía general desembarcada en exterior]]</f>
        <v>0</v>
      </c>
      <c r="M141" s="3">
        <f>+dataMercanciaGeneral[[#This Row],[TOTAL mercancía general embarcada en cabotaje y exterior]]+dataMercanciaGeneral[[#This Row],[TOTAL mercancía general desembarcada en cabotaje y exterior]]</f>
        <v>0</v>
      </c>
    </row>
    <row r="142" spans="1:13" hidden="1" x14ac:dyDescent="0.25">
      <c r="A142" s="1">
        <v>1964</v>
      </c>
      <c r="B142" s="1" t="s">
        <v>13</v>
      </c>
      <c r="C142" s="1" t="s">
        <v>32</v>
      </c>
      <c r="D142" s="1" t="s">
        <v>33</v>
      </c>
      <c r="E142" s="2">
        <v>34668</v>
      </c>
      <c r="F142" s="2">
        <v>15829</v>
      </c>
      <c r="G142" s="3">
        <f>+dataMercanciaGeneral[[#This Row],[Mercancía general embarcada en cabotaje]]+dataMercanciaGeneral[[#This Row],[Mercancía general desembarcada en cabotaje]]</f>
        <v>50497</v>
      </c>
      <c r="H142" s="2">
        <v>208569</v>
      </c>
      <c r="I142" s="2">
        <v>71828</v>
      </c>
      <c r="J142" s="3">
        <f>+dataMercanciaGeneral[[#This Row],[Mercancía general embarcada en exterior]]+dataMercanciaGeneral[[#This Row],[Mercancía general desembarcada en exterior]]</f>
        <v>280397</v>
      </c>
      <c r="K142" s="3">
        <f>+dataMercanciaGeneral[[#This Row],[Mercancía general embarcada en cabotaje]]+dataMercanciaGeneral[[#This Row],[Mercancía general embarcada en exterior]]</f>
        <v>243237</v>
      </c>
      <c r="L142" s="3">
        <f>+dataMercanciaGeneral[[#This Row],[Mercancía general desembarcada en cabotaje]]+dataMercanciaGeneral[[#This Row],[Mercancía general desembarcada en exterior]]</f>
        <v>87657</v>
      </c>
      <c r="M142" s="3">
        <f>+dataMercanciaGeneral[[#This Row],[TOTAL mercancía general embarcada en cabotaje y exterior]]+dataMercanciaGeneral[[#This Row],[TOTAL mercancía general desembarcada en cabotaje y exterior]]</f>
        <v>330894</v>
      </c>
    </row>
    <row r="143" spans="1:13" hidden="1" x14ac:dyDescent="0.25">
      <c r="A143" s="1">
        <v>1964</v>
      </c>
      <c r="B143" s="1" t="s">
        <v>13</v>
      </c>
      <c r="C143" s="1" t="s">
        <v>32</v>
      </c>
      <c r="D143" s="1" t="s">
        <v>42</v>
      </c>
      <c r="E143" s="2">
        <v>0</v>
      </c>
      <c r="F143" s="2">
        <v>0</v>
      </c>
      <c r="G143" s="3">
        <f>+dataMercanciaGeneral[[#This Row],[Mercancía general embarcada en cabotaje]]+dataMercanciaGeneral[[#This Row],[Mercancía general desembarcada en cabotaje]]</f>
        <v>0</v>
      </c>
      <c r="H143" s="2">
        <v>0</v>
      </c>
      <c r="I143" s="2">
        <v>0</v>
      </c>
      <c r="J143" s="3">
        <f>+dataMercanciaGeneral[[#This Row],[Mercancía general embarcada en exterior]]+dataMercanciaGeneral[[#This Row],[Mercancía general desembarcada en exterior]]</f>
        <v>0</v>
      </c>
      <c r="K143" s="3">
        <f>+dataMercanciaGeneral[[#This Row],[Mercancía general embarcada en cabotaje]]+dataMercanciaGeneral[[#This Row],[Mercancía general embarcada en exterior]]</f>
        <v>0</v>
      </c>
      <c r="L143" s="3">
        <f>+dataMercanciaGeneral[[#This Row],[Mercancía general desembarcada en cabotaje]]+dataMercanciaGeneral[[#This Row],[Mercancía general desembarcada en exterior]]</f>
        <v>0</v>
      </c>
      <c r="M143" s="3">
        <f>+dataMercanciaGeneral[[#This Row],[TOTAL mercancía general embarcada en cabotaje y exterior]]+dataMercanciaGeneral[[#This Row],[TOTAL mercancía general desembarcada en cabotaje y exterior]]</f>
        <v>0</v>
      </c>
    </row>
    <row r="144" spans="1:13" hidden="1" x14ac:dyDescent="0.25">
      <c r="A144" s="1">
        <v>1964</v>
      </c>
      <c r="B144" s="1" t="s">
        <v>14</v>
      </c>
      <c r="C144" s="1" t="s">
        <v>32</v>
      </c>
      <c r="D144" s="1" t="s">
        <v>33</v>
      </c>
      <c r="E144" s="2">
        <v>15370</v>
      </c>
      <c r="F144" s="2">
        <v>11623</v>
      </c>
      <c r="G144" s="3">
        <f>+dataMercanciaGeneral[[#This Row],[Mercancía general embarcada en cabotaje]]+dataMercanciaGeneral[[#This Row],[Mercancía general desembarcada en cabotaje]]</f>
        <v>26993</v>
      </c>
      <c r="H144" s="2">
        <v>2306</v>
      </c>
      <c r="I144" s="2">
        <v>36766</v>
      </c>
      <c r="J144" s="3">
        <f>+dataMercanciaGeneral[[#This Row],[Mercancía general embarcada en exterior]]+dataMercanciaGeneral[[#This Row],[Mercancía general desembarcada en exterior]]</f>
        <v>39072</v>
      </c>
      <c r="K144" s="3">
        <f>+dataMercanciaGeneral[[#This Row],[Mercancía general embarcada en cabotaje]]+dataMercanciaGeneral[[#This Row],[Mercancía general embarcada en exterior]]</f>
        <v>17676</v>
      </c>
      <c r="L144" s="3">
        <f>+dataMercanciaGeneral[[#This Row],[Mercancía general desembarcada en cabotaje]]+dataMercanciaGeneral[[#This Row],[Mercancía general desembarcada en exterior]]</f>
        <v>48389</v>
      </c>
      <c r="M144" s="3">
        <f>+dataMercanciaGeneral[[#This Row],[TOTAL mercancía general embarcada en cabotaje y exterior]]+dataMercanciaGeneral[[#This Row],[TOTAL mercancía general desembarcada en cabotaje y exterior]]</f>
        <v>66065</v>
      </c>
    </row>
    <row r="145" spans="1:13" hidden="1" x14ac:dyDescent="0.25">
      <c r="A145" s="1">
        <v>1964</v>
      </c>
      <c r="B145" s="1" t="s">
        <v>14</v>
      </c>
      <c r="C145" s="1" t="s">
        <v>32</v>
      </c>
      <c r="D145" s="1" t="s">
        <v>42</v>
      </c>
      <c r="E145" s="2">
        <v>0</v>
      </c>
      <c r="F145" s="2">
        <v>0</v>
      </c>
      <c r="G145" s="3">
        <f>+dataMercanciaGeneral[[#This Row],[Mercancía general embarcada en cabotaje]]+dataMercanciaGeneral[[#This Row],[Mercancía general desembarcada en cabotaje]]</f>
        <v>0</v>
      </c>
      <c r="H145" s="2">
        <v>0</v>
      </c>
      <c r="I145" s="2">
        <v>0</v>
      </c>
      <c r="J145" s="3">
        <f>+dataMercanciaGeneral[[#This Row],[Mercancía general embarcada en exterior]]+dataMercanciaGeneral[[#This Row],[Mercancía general desembarcada en exterior]]</f>
        <v>0</v>
      </c>
      <c r="K145" s="3">
        <f>+dataMercanciaGeneral[[#This Row],[Mercancía general embarcada en cabotaje]]+dataMercanciaGeneral[[#This Row],[Mercancía general embarcada en exterior]]</f>
        <v>0</v>
      </c>
      <c r="L145" s="3">
        <f>+dataMercanciaGeneral[[#This Row],[Mercancía general desembarcada en cabotaje]]+dataMercanciaGeneral[[#This Row],[Mercancía general desembarcada en exterior]]</f>
        <v>0</v>
      </c>
      <c r="M145" s="3">
        <f>+dataMercanciaGeneral[[#This Row],[TOTAL mercancía general embarcada en cabotaje y exterior]]+dataMercanciaGeneral[[#This Row],[TOTAL mercancía general desembarcada en cabotaje y exterior]]</f>
        <v>0</v>
      </c>
    </row>
    <row r="146" spans="1:13" hidden="1" x14ac:dyDescent="0.25">
      <c r="A146" s="1">
        <v>1964</v>
      </c>
      <c r="B146" s="1" t="s">
        <v>15</v>
      </c>
      <c r="C146" s="1" t="s">
        <v>32</v>
      </c>
      <c r="D146" s="1" t="s">
        <v>33</v>
      </c>
      <c r="E146" s="2">
        <v>42885</v>
      </c>
      <c r="F146" s="2">
        <v>54542</v>
      </c>
      <c r="G146" s="3">
        <f>+dataMercanciaGeneral[[#This Row],[Mercancía general embarcada en cabotaje]]+dataMercanciaGeneral[[#This Row],[Mercancía general desembarcada en cabotaje]]</f>
        <v>97427</v>
      </c>
      <c r="H146" s="2">
        <v>2700</v>
      </c>
      <c r="I146" s="2">
        <v>21237</v>
      </c>
      <c r="J146" s="3">
        <f>+dataMercanciaGeneral[[#This Row],[Mercancía general embarcada en exterior]]+dataMercanciaGeneral[[#This Row],[Mercancía general desembarcada en exterior]]</f>
        <v>23937</v>
      </c>
      <c r="K146" s="3">
        <f>+dataMercanciaGeneral[[#This Row],[Mercancía general embarcada en cabotaje]]+dataMercanciaGeneral[[#This Row],[Mercancía general embarcada en exterior]]</f>
        <v>45585</v>
      </c>
      <c r="L146" s="3">
        <f>+dataMercanciaGeneral[[#This Row],[Mercancía general desembarcada en cabotaje]]+dataMercanciaGeneral[[#This Row],[Mercancía general desembarcada en exterior]]</f>
        <v>75779</v>
      </c>
      <c r="M146" s="3">
        <f>+dataMercanciaGeneral[[#This Row],[TOTAL mercancía general embarcada en cabotaje y exterior]]+dataMercanciaGeneral[[#This Row],[TOTAL mercancía general desembarcada en cabotaje y exterior]]</f>
        <v>121364</v>
      </c>
    </row>
    <row r="147" spans="1:13" hidden="1" x14ac:dyDescent="0.25">
      <c r="A147" s="1">
        <v>1964</v>
      </c>
      <c r="B147" s="1" t="s">
        <v>15</v>
      </c>
      <c r="C147" s="1" t="s">
        <v>32</v>
      </c>
      <c r="D147" s="1" t="s">
        <v>42</v>
      </c>
      <c r="E147" s="2">
        <v>0</v>
      </c>
      <c r="F147" s="2">
        <v>0</v>
      </c>
      <c r="G147" s="3">
        <f>+dataMercanciaGeneral[[#This Row],[Mercancía general embarcada en cabotaje]]+dataMercanciaGeneral[[#This Row],[Mercancía general desembarcada en cabotaje]]</f>
        <v>0</v>
      </c>
      <c r="H147" s="2">
        <v>0</v>
      </c>
      <c r="I147" s="2">
        <v>0</v>
      </c>
      <c r="J147" s="3">
        <f>+dataMercanciaGeneral[[#This Row],[Mercancía general embarcada en exterior]]+dataMercanciaGeneral[[#This Row],[Mercancía general desembarcada en exterior]]</f>
        <v>0</v>
      </c>
      <c r="K147" s="3">
        <f>+dataMercanciaGeneral[[#This Row],[Mercancía general embarcada en cabotaje]]+dataMercanciaGeneral[[#This Row],[Mercancía general embarcada en exterior]]</f>
        <v>0</v>
      </c>
      <c r="L147" s="3">
        <f>+dataMercanciaGeneral[[#This Row],[Mercancía general desembarcada en cabotaje]]+dataMercanciaGeneral[[#This Row],[Mercancía general desembarcada en exterior]]</f>
        <v>0</v>
      </c>
      <c r="M147" s="3">
        <f>+dataMercanciaGeneral[[#This Row],[TOTAL mercancía general embarcada en cabotaje y exterior]]+dataMercanciaGeneral[[#This Row],[TOTAL mercancía general desembarcada en cabotaje y exterior]]</f>
        <v>0</v>
      </c>
    </row>
    <row r="148" spans="1:13" hidden="1" x14ac:dyDescent="0.25">
      <c r="A148" s="1">
        <v>1964</v>
      </c>
      <c r="B148" s="1" t="s">
        <v>35</v>
      </c>
      <c r="C148" s="1" t="s">
        <v>32</v>
      </c>
      <c r="D148" s="1" t="s">
        <v>33</v>
      </c>
      <c r="E148" s="2">
        <v>61587</v>
      </c>
      <c r="F148" s="2">
        <v>77604</v>
      </c>
      <c r="G148" s="3">
        <f>+dataMercanciaGeneral[[#This Row],[Mercancía general embarcada en cabotaje]]+dataMercanciaGeneral[[#This Row],[Mercancía general desembarcada en cabotaje]]</f>
        <v>139191</v>
      </c>
      <c r="H148" s="2">
        <v>7012</v>
      </c>
      <c r="I148" s="2">
        <v>14787</v>
      </c>
      <c r="J148" s="3">
        <f>+dataMercanciaGeneral[[#This Row],[Mercancía general embarcada en exterior]]+dataMercanciaGeneral[[#This Row],[Mercancía general desembarcada en exterior]]</f>
        <v>21799</v>
      </c>
      <c r="K148" s="3">
        <f>+dataMercanciaGeneral[[#This Row],[Mercancía general embarcada en cabotaje]]+dataMercanciaGeneral[[#This Row],[Mercancía general embarcada en exterior]]</f>
        <v>68599</v>
      </c>
      <c r="L148" s="3">
        <f>+dataMercanciaGeneral[[#This Row],[Mercancía general desembarcada en cabotaje]]+dataMercanciaGeneral[[#This Row],[Mercancía general desembarcada en exterior]]</f>
        <v>92391</v>
      </c>
      <c r="M148" s="3">
        <f>+dataMercanciaGeneral[[#This Row],[TOTAL mercancía general embarcada en cabotaje y exterior]]+dataMercanciaGeneral[[#This Row],[TOTAL mercancía general desembarcada en cabotaje y exterior]]</f>
        <v>160990</v>
      </c>
    </row>
    <row r="149" spans="1:13" hidden="1" x14ac:dyDescent="0.25">
      <c r="A149" s="1">
        <v>1964</v>
      </c>
      <c r="B149" s="1" t="s">
        <v>35</v>
      </c>
      <c r="C149" s="1" t="s">
        <v>32</v>
      </c>
      <c r="D149" s="1" t="s">
        <v>42</v>
      </c>
      <c r="E149" s="2">
        <v>0</v>
      </c>
      <c r="F149" s="2">
        <v>0</v>
      </c>
      <c r="G149" s="3">
        <f>+dataMercanciaGeneral[[#This Row],[Mercancía general embarcada en cabotaje]]+dataMercanciaGeneral[[#This Row],[Mercancía general desembarcada en cabotaje]]</f>
        <v>0</v>
      </c>
      <c r="H149" s="2">
        <v>0</v>
      </c>
      <c r="I149" s="2">
        <v>0</v>
      </c>
      <c r="J149" s="3">
        <f>+dataMercanciaGeneral[[#This Row],[Mercancía general embarcada en exterior]]+dataMercanciaGeneral[[#This Row],[Mercancía general desembarcada en exterior]]</f>
        <v>0</v>
      </c>
      <c r="K149" s="3">
        <f>+dataMercanciaGeneral[[#This Row],[Mercancía general embarcada en cabotaje]]+dataMercanciaGeneral[[#This Row],[Mercancía general embarcada en exterior]]</f>
        <v>0</v>
      </c>
      <c r="L149" s="3">
        <f>+dataMercanciaGeneral[[#This Row],[Mercancía general desembarcada en cabotaje]]+dataMercanciaGeneral[[#This Row],[Mercancía general desembarcada en exterior]]</f>
        <v>0</v>
      </c>
      <c r="M149" s="3">
        <f>+dataMercanciaGeneral[[#This Row],[TOTAL mercancía general embarcada en cabotaje y exterior]]+dataMercanciaGeneral[[#This Row],[TOTAL mercancía general desembarcada en cabotaje y exterior]]</f>
        <v>0</v>
      </c>
    </row>
    <row r="150" spans="1:13" hidden="1" x14ac:dyDescent="0.25">
      <c r="A150" s="1">
        <v>1964</v>
      </c>
      <c r="B150" s="1" t="s">
        <v>17</v>
      </c>
      <c r="C150" s="1" t="s">
        <v>32</v>
      </c>
      <c r="D150" s="1" t="s">
        <v>33</v>
      </c>
      <c r="E150" s="2">
        <v>205150</v>
      </c>
      <c r="F150" s="2">
        <v>83550</v>
      </c>
      <c r="G150" s="3">
        <f>+dataMercanciaGeneral[[#This Row],[Mercancía general embarcada en cabotaje]]+dataMercanciaGeneral[[#This Row],[Mercancía general desembarcada en cabotaje]]</f>
        <v>288700</v>
      </c>
      <c r="H150" s="2">
        <v>22718</v>
      </c>
      <c r="I150" s="2">
        <v>108909</v>
      </c>
      <c r="J150" s="3">
        <f>+dataMercanciaGeneral[[#This Row],[Mercancía general embarcada en exterior]]+dataMercanciaGeneral[[#This Row],[Mercancía general desembarcada en exterior]]</f>
        <v>131627</v>
      </c>
      <c r="K150" s="3">
        <f>+dataMercanciaGeneral[[#This Row],[Mercancía general embarcada en cabotaje]]+dataMercanciaGeneral[[#This Row],[Mercancía general embarcada en exterior]]</f>
        <v>227868</v>
      </c>
      <c r="L150" s="3">
        <f>+dataMercanciaGeneral[[#This Row],[Mercancía general desembarcada en cabotaje]]+dataMercanciaGeneral[[#This Row],[Mercancía general desembarcada en exterior]]</f>
        <v>192459</v>
      </c>
      <c r="M150" s="3">
        <f>+dataMercanciaGeneral[[#This Row],[TOTAL mercancía general embarcada en cabotaje y exterior]]+dataMercanciaGeneral[[#This Row],[TOTAL mercancía general desembarcada en cabotaje y exterior]]</f>
        <v>420327</v>
      </c>
    </row>
    <row r="151" spans="1:13" hidden="1" x14ac:dyDescent="0.25">
      <c r="A151" s="1">
        <v>1964</v>
      </c>
      <c r="B151" s="1" t="s">
        <v>17</v>
      </c>
      <c r="C151" s="1" t="s">
        <v>32</v>
      </c>
      <c r="D151" s="1" t="s">
        <v>42</v>
      </c>
      <c r="E151" s="2">
        <v>0</v>
      </c>
      <c r="F151" s="2">
        <v>0</v>
      </c>
      <c r="G151" s="3">
        <f>+dataMercanciaGeneral[[#This Row],[Mercancía general embarcada en cabotaje]]+dataMercanciaGeneral[[#This Row],[Mercancía general desembarcada en cabotaje]]</f>
        <v>0</v>
      </c>
      <c r="H151" s="2">
        <v>0</v>
      </c>
      <c r="I151" s="2">
        <v>0</v>
      </c>
      <c r="J151" s="3">
        <f>+dataMercanciaGeneral[[#This Row],[Mercancía general embarcada en exterior]]+dataMercanciaGeneral[[#This Row],[Mercancía general desembarcada en exterior]]</f>
        <v>0</v>
      </c>
      <c r="K151" s="3">
        <f>+dataMercanciaGeneral[[#This Row],[Mercancía general embarcada en cabotaje]]+dataMercanciaGeneral[[#This Row],[Mercancía general embarcada en exterior]]</f>
        <v>0</v>
      </c>
      <c r="L151" s="3">
        <f>+dataMercanciaGeneral[[#This Row],[Mercancía general desembarcada en cabotaje]]+dataMercanciaGeneral[[#This Row],[Mercancía general desembarcada en exterior]]</f>
        <v>0</v>
      </c>
      <c r="M151" s="3">
        <f>+dataMercanciaGeneral[[#This Row],[TOTAL mercancía general embarcada en cabotaje y exterior]]+dataMercanciaGeneral[[#This Row],[TOTAL mercancía general desembarcada en cabotaje y exterior]]</f>
        <v>0</v>
      </c>
    </row>
    <row r="152" spans="1:13" hidden="1" x14ac:dyDescent="0.25">
      <c r="A152" s="1">
        <v>1964</v>
      </c>
      <c r="B152" s="1" t="s">
        <v>18</v>
      </c>
      <c r="C152" s="1" t="s">
        <v>32</v>
      </c>
      <c r="D152" s="1" t="s">
        <v>33</v>
      </c>
      <c r="E152" s="2">
        <v>16176</v>
      </c>
      <c r="F152" s="2">
        <v>3616</v>
      </c>
      <c r="G152" s="3">
        <f>+dataMercanciaGeneral[[#This Row],[Mercancía general embarcada en cabotaje]]+dataMercanciaGeneral[[#This Row],[Mercancía general desembarcada en cabotaje]]</f>
        <v>19792</v>
      </c>
      <c r="H152" s="2">
        <v>3139</v>
      </c>
      <c r="I152" s="2">
        <v>36486</v>
      </c>
      <c r="J152" s="3">
        <f>+dataMercanciaGeneral[[#This Row],[Mercancía general embarcada en exterior]]+dataMercanciaGeneral[[#This Row],[Mercancía general desembarcada en exterior]]</f>
        <v>39625</v>
      </c>
      <c r="K152" s="3">
        <f>+dataMercanciaGeneral[[#This Row],[Mercancía general embarcada en cabotaje]]+dataMercanciaGeneral[[#This Row],[Mercancía general embarcada en exterior]]</f>
        <v>19315</v>
      </c>
      <c r="L152" s="3">
        <f>+dataMercanciaGeneral[[#This Row],[Mercancía general desembarcada en cabotaje]]+dataMercanciaGeneral[[#This Row],[Mercancía general desembarcada en exterior]]</f>
        <v>40102</v>
      </c>
      <c r="M152" s="3">
        <f>+dataMercanciaGeneral[[#This Row],[TOTAL mercancía general embarcada en cabotaje y exterior]]+dataMercanciaGeneral[[#This Row],[TOTAL mercancía general desembarcada en cabotaje y exterior]]</f>
        <v>59417</v>
      </c>
    </row>
    <row r="153" spans="1:13" hidden="1" x14ac:dyDescent="0.25">
      <c r="A153" s="1">
        <v>1964</v>
      </c>
      <c r="B153" s="1" t="s">
        <v>18</v>
      </c>
      <c r="C153" s="1" t="s">
        <v>32</v>
      </c>
      <c r="D153" s="1" t="s">
        <v>42</v>
      </c>
      <c r="E153" s="2">
        <v>0</v>
      </c>
      <c r="F153" s="2">
        <v>0</v>
      </c>
      <c r="G153" s="3">
        <f>+dataMercanciaGeneral[[#This Row],[Mercancía general embarcada en cabotaje]]+dataMercanciaGeneral[[#This Row],[Mercancía general desembarcada en cabotaje]]</f>
        <v>0</v>
      </c>
      <c r="H153" s="2">
        <v>0</v>
      </c>
      <c r="I153" s="2">
        <v>0</v>
      </c>
      <c r="J153" s="3">
        <f>+dataMercanciaGeneral[[#This Row],[Mercancía general embarcada en exterior]]+dataMercanciaGeneral[[#This Row],[Mercancía general desembarcada en exterior]]</f>
        <v>0</v>
      </c>
      <c r="K153" s="3">
        <f>+dataMercanciaGeneral[[#This Row],[Mercancía general embarcada en cabotaje]]+dataMercanciaGeneral[[#This Row],[Mercancía general embarcada en exterior]]</f>
        <v>0</v>
      </c>
      <c r="L153" s="3">
        <f>+dataMercanciaGeneral[[#This Row],[Mercancía general desembarcada en cabotaje]]+dataMercanciaGeneral[[#This Row],[Mercancía general desembarcada en exterior]]</f>
        <v>0</v>
      </c>
      <c r="M153" s="3">
        <f>+dataMercanciaGeneral[[#This Row],[TOTAL mercancía general embarcada en cabotaje y exterior]]+dataMercanciaGeneral[[#This Row],[TOTAL mercancía general desembarcada en cabotaje y exterior]]</f>
        <v>0</v>
      </c>
    </row>
    <row r="154" spans="1:13" hidden="1" x14ac:dyDescent="0.25">
      <c r="A154" s="1">
        <v>1964</v>
      </c>
      <c r="B154" s="1" t="s">
        <v>19</v>
      </c>
      <c r="C154" s="1" t="s">
        <v>32</v>
      </c>
      <c r="D154" s="1" t="s">
        <v>33</v>
      </c>
      <c r="E154" s="2">
        <v>234583</v>
      </c>
      <c r="F154" s="2">
        <v>331757</v>
      </c>
      <c r="G154" s="3">
        <f>+dataMercanciaGeneral[[#This Row],[Mercancía general embarcada en cabotaje]]+dataMercanciaGeneral[[#This Row],[Mercancía general desembarcada en cabotaje]]</f>
        <v>566340</v>
      </c>
      <c r="H154" s="2">
        <v>259328</v>
      </c>
      <c r="I154" s="2">
        <v>260253</v>
      </c>
      <c r="J154" s="3">
        <f>+dataMercanciaGeneral[[#This Row],[Mercancía general embarcada en exterior]]+dataMercanciaGeneral[[#This Row],[Mercancía general desembarcada en exterior]]</f>
        <v>519581</v>
      </c>
      <c r="K154" s="3">
        <f>+dataMercanciaGeneral[[#This Row],[Mercancía general embarcada en cabotaje]]+dataMercanciaGeneral[[#This Row],[Mercancía general embarcada en exterior]]</f>
        <v>493911</v>
      </c>
      <c r="L154" s="3">
        <f>+dataMercanciaGeneral[[#This Row],[Mercancía general desembarcada en cabotaje]]+dataMercanciaGeneral[[#This Row],[Mercancía general desembarcada en exterior]]</f>
        <v>592010</v>
      </c>
      <c r="M154" s="3">
        <f>+dataMercanciaGeneral[[#This Row],[TOTAL mercancía general embarcada en cabotaje y exterior]]+dataMercanciaGeneral[[#This Row],[TOTAL mercancía general desembarcada en cabotaje y exterior]]</f>
        <v>1085921</v>
      </c>
    </row>
    <row r="155" spans="1:13" hidden="1" x14ac:dyDescent="0.25">
      <c r="A155" s="1">
        <v>1964</v>
      </c>
      <c r="B155" s="1" t="s">
        <v>19</v>
      </c>
      <c r="C155" s="1" t="s">
        <v>32</v>
      </c>
      <c r="D155" s="1" t="s">
        <v>42</v>
      </c>
      <c r="E155" s="2">
        <v>0</v>
      </c>
      <c r="F155" s="2">
        <v>0</v>
      </c>
      <c r="G155" s="3">
        <f>+dataMercanciaGeneral[[#This Row],[Mercancía general embarcada en cabotaje]]+dataMercanciaGeneral[[#This Row],[Mercancía general desembarcada en cabotaje]]</f>
        <v>0</v>
      </c>
      <c r="H155" s="2">
        <v>0</v>
      </c>
      <c r="I155" s="2">
        <v>0</v>
      </c>
      <c r="J155" s="3">
        <f>+dataMercanciaGeneral[[#This Row],[Mercancía general embarcada en exterior]]+dataMercanciaGeneral[[#This Row],[Mercancía general desembarcada en exterior]]</f>
        <v>0</v>
      </c>
      <c r="K155" s="3">
        <f>+dataMercanciaGeneral[[#This Row],[Mercancía general embarcada en cabotaje]]+dataMercanciaGeneral[[#This Row],[Mercancía general embarcada en exterior]]</f>
        <v>0</v>
      </c>
      <c r="L155" s="3">
        <f>+dataMercanciaGeneral[[#This Row],[Mercancía general desembarcada en cabotaje]]+dataMercanciaGeneral[[#This Row],[Mercancía general desembarcada en exterior]]</f>
        <v>0</v>
      </c>
      <c r="M155" s="3">
        <f>+dataMercanciaGeneral[[#This Row],[TOTAL mercancía general embarcada en cabotaje y exterior]]+dataMercanciaGeneral[[#This Row],[TOTAL mercancía general desembarcada en cabotaje y exterior]]</f>
        <v>0</v>
      </c>
    </row>
    <row r="156" spans="1:13" hidden="1" x14ac:dyDescent="0.25">
      <c r="A156" s="1">
        <v>1964</v>
      </c>
      <c r="B156" s="1" t="s">
        <v>20</v>
      </c>
      <c r="C156" s="1" t="s">
        <v>32</v>
      </c>
      <c r="D156" s="1" t="s">
        <v>33</v>
      </c>
      <c r="E156" s="2">
        <v>45548</v>
      </c>
      <c r="F156" s="2">
        <v>82973</v>
      </c>
      <c r="G156" s="3">
        <f>+dataMercanciaGeneral[[#This Row],[Mercancía general embarcada en cabotaje]]+dataMercanciaGeneral[[#This Row],[Mercancía general desembarcada en cabotaje]]</f>
        <v>128521</v>
      </c>
      <c r="H156" s="2">
        <v>104980</v>
      </c>
      <c r="I156" s="2">
        <v>240459</v>
      </c>
      <c r="J156" s="3">
        <f>+dataMercanciaGeneral[[#This Row],[Mercancía general embarcada en exterior]]+dataMercanciaGeneral[[#This Row],[Mercancía general desembarcada en exterior]]</f>
        <v>345439</v>
      </c>
      <c r="K156" s="3">
        <f>+dataMercanciaGeneral[[#This Row],[Mercancía general embarcada en cabotaje]]+dataMercanciaGeneral[[#This Row],[Mercancía general embarcada en exterior]]</f>
        <v>150528</v>
      </c>
      <c r="L156" s="3">
        <f>+dataMercanciaGeneral[[#This Row],[Mercancía general desembarcada en cabotaje]]+dataMercanciaGeneral[[#This Row],[Mercancía general desembarcada en exterior]]</f>
        <v>323432</v>
      </c>
      <c r="M156" s="3">
        <f>+dataMercanciaGeneral[[#This Row],[TOTAL mercancía general embarcada en cabotaje y exterior]]+dataMercanciaGeneral[[#This Row],[TOTAL mercancía general desembarcada en cabotaje y exterior]]</f>
        <v>473960</v>
      </c>
    </row>
    <row r="157" spans="1:13" hidden="1" x14ac:dyDescent="0.25">
      <c r="A157" s="1">
        <v>1964</v>
      </c>
      <c r="B157" s="1" t="s">
        <v>20</v>
      </c>
      <c r="C157" s="1" t="s">
        <v>32</v>
      </c>
      <c r="D157" s="1" t="s">
        <v>42</v>
      </c>
      <c r="E157" s="2">
        <v>0</v>
      </c>
      <c r="F157" s="2">
        <v>0</v>
      </c>
      <c r="G157" s="3">
        <f>+dataMercanciaGeneral[[#This Row],[Mercancía general embarcada en cabotaje]]+dataMercanciaGeneral[[#This Row],[Mercancía general desembarcada en cabotaje]]</f>
        <v>0</v>
      </c>
      <c r="H157" s="2">
        <v>0</v>
      </c>
      <c r="I157" s="2">
        <v>0</v>
      </c>
      <c r="J157" s="3">
        <f>+dataMercanciaGeneral[[#This Row],[Mercancía general embarcada en exterior]]+dataMercanciaGeneral[[#This Row],[Mercancía general desembarcada en exterior]]</f>
        <v>0</v>
      </c>
      <c r="K157" s="3">
        <f>+dataMercanciaGeneral[[#This Row],[Mercancía general embarcada en cabotaje]]+dataMercanciaGeneral[[#This Row],[Mercancía general embarcada en exterior]]</f>
        <v>0</v>
      </c>
      <c r="L157" s="3">
        <f>+dataMercanciaGeneral[[#This Row],[Mercancía general desembarcada en cabotaje]]+dataMercanciaGeneral[[#This Row],[Mercancía general desembarcada en exterior]]</f>
        <v>0</v>
      </c>
      <c r="M157" s="3">
        <f>+dataMercanciaGeneral[[#This Row],[TOTAL mercancía general embarcada en cabotaje y exterior]]+dataMercanciaGeneral[[#This Row],[TOTAL mercancía general desembarcada en cabotaje y exterior]]</f>
        <v>0</v>
      </c>
    </row>
    <row r="158" spans="1:13" hidden="1" x14ac:dyDescent="0.25">
      <c r="A158" s="1">
        <v>1964</v>
      </c>
      <c r="B158" s="1" t="s">
        <v>21</v>
      </c>
      <c r="C158" s="1" t="s">
        <v>32</v>
      </c>
      <c r="D158" s="1" t="s">
        <v>33</v>
      </c>
      <c r="E158" s="2">
        <v>58646</v>
      </c>
      <c r="F158" s="2">
        <v>31385</v>
      </c>
      <c r="G158" s="3">
        <f>+dataMercanciaGeneral[[#This Row],[Mercancía general embarcada en cabotaje]]+dataMercanciaGeneral[[#This Row],[Mercancía general desembarcada en cabotaje]]</f>
        <v>90031</v>
      </c>
      <c r="H158" s="2">
        <v>1718</v>
      </c>
      <c r="I158" s="2">
        <v>6663</v>
      </c>
      <c r="J158" s="3">
        <f>+dataMercanciaGeneral[[#This Row],[Mercancía general embarcada en exterior]]+dataMercanciaGeneral[[#This Row],[Mercancía general desembarcada en exterior]]</f>
        <v>8381</v>
      </c>
      <c r="K158" s="3">
        <f>+dataMercanciaGeneral[[#This Row],[Mercancía general embarcada en cabotaje]]+dataMercanciaGeneral[[#This Row],[Mercancía general embarcada en exterior]]</f>
        <v>60364</v>
      </c>
      <c r="L158" s="3">
        <f>+dataMercanciaGeneral[[#This Row],[Mercancía general desembarcada en cabotaje]]+dataMercanciaGeneral[[#This Row],[Mercancía general desembarcada en exterior]]</f>
        <v>38048</v>
      </c>
      <c r="M158" s="3">
        <f>+dataMercanciaGeneral[[#This Row],[TOTAL mercancía general embarcada en cabotaje y exterior]]+dataMercanciaGeneral[[#This Row],[TOTAL mercancía general desembarcada en cabotaje y exterior]]</f>
        <v>98412</v>
      </c>
    </row>
    <row r="159" spans="1:13" hidden="1" x14ac:dyDescent="0.25">
      <c r="A159" s="1">
        <v>1964</v>
      </c>
      <c r="B159" s="1" t="s">
        <v>21</v>
      </c>
      <c r="C159" s="1" t="s">
        <v>32</v>
      </c>
      <c r="D159" s="1" t="s">
        <v>42</v>
      </c>
      <c r="E159" s="2">
        <v>0</v>
      </c>
      <c r="F159" s="2">
        <v>0</v>
      </c>
      <c r="G159" s="3">
        <f>+dataMercanciaGeneral[[#This Row],[Mercancía general embarcada en cabotaje]]+dataMercanciaGeneral[[#This Row],[Mercancía general desembarcada en cabotaje]]</f>
        <v>0</v>
      </c>
      <c r="H159" s="2">
        <v>0</v>
      </c>
      <c r="I159" s="2">
        <v>0</v>
      </c>
      <c r="J159" s="3">
        <f>+dataMercanciaGeneral[[#This Row],[Mercancía general embarcada en exterior]]+dataMercanciaGeneral[[#This Row],[Mercancía general desembarcada en exterior]]</f>
        <v>0</v>
      </c>
      <c r="K159" s="3">
        <f>+dataMercanciaGeneral[[#This Row],[Mercancía general embarcada en cabotaje]]+dataMercanciaGeneral[[#This Row],[Mercancía general embarcada en exterior]]</f>
        <v>0</v>
      </c>
      <c r="L159" s="3">
        <f>+dataMercanciaGeneral[[#This Row],[Mercancía general desembarcada en cabotaje]]+dataMercanciaGeneral[[#This Row],[Mercancía general desembarcada en exterior]]</f>
        <v>0</v>
      </c>
      <c r="M159" s="3">
        <f>+dataMercanciaGeneral[[#This Row],[TOTAL mercancía general embarcada en cabotaje y exterior]]+dataMercanciaGeneral[[#This Row],[TOTAL mercancía general desembarcada en cabotaje y exterior]]</f>
        <v>0</v>
      </c>
    </row>
    <row r="160" spans="1:13" hidden="1" x14ac:dyDescent="0.25">
      <c r="A160" s="1">
        <v>1964</v>
      </c>
      <c r="B160" s="1" t="s">
        <v>22</v>
      </c>
      <c r="C160" s="1" t="s">
        <v>32</v>
      </c>
      <c r="D160" s="1" t="s">
        <v>33</v>
      </c>
      <c r="E160" s="2">
        <v>16862</v>
      </c>
      <c r="F160" s="2">
        <v>57759</v>
      </c>
      <c r="G160" s="3">
        <f>+dataMercanciaGeneral[[#This Row],[Mercancía general embarcada en cabotaje]]+dataMercanciaGeneral[[#This Row],[Mercancía general desembarcada en cabotaje]]</f>
        <v>74621</v>
      </c>
      <c r="H160" s="2">
        <v>28656</v>
      </c>
      <c r="I160" s="2">
        <v>18223</v>
      </c>
      <c r="J160" s="3">
        <f>+dataMercanciaGeneral[[#This Row],[Mercancía general embarcada en exterior]]+dataMercanciaGeneral[[#This Row],[Mercancía general desembarcada en exterior]]</f>
        <v>46879</v>
      </c>
      <c r="K160" s="3">
        <f>+dataMercanciaGeneral[[#This Row],[Mercancía general embarcada en cabotaje]]+dataMercanciaGeneral[[#This Row],[Mercancía general embarcada en exterior]]</f>
        <v>45518</v>
      </c>
      <c r="L160" s="3">
        <f>+dataMercanciaGeneral[[#This Row],[Mercancía general desembarcada en cabotaje]]+dataMercanciaGeneral[[#This Row],[Mercancía general desembarcada en exterior]]</f>
        <v>75982</v>
      </c>
      <c r="M160" s="3">
        <f>+dataMercanciaGeneral[[#This Row],[TOTAL mercancía general embarcada en cabotaje y exterior]]+dataMercanciaGeneral[[#This Row],[TOTAL mercancía general desembarcada en cabotaje y exterior]]</f>
        <v>121500</v>
      </c>
    </row>
    <row r="161" spans="1:13" hidden="1" x14ac:dyDescent="0.25">
      <c r="A161" s="1">
        <v>1964</v>
      </c>
      <c r="B161" s="1" t="s">
        <v>22</v>
      </c>
      <c r="C161" s="1" t="s">
        <v>32</v>
      </c>
      <c r="D161" s="1" t="s">
        <v>42</v>
      </c>
      <c r="E161" s="2">
        <v>0</v>
      </c>
      <c r="F161" s="2">
        <v>0</v>
      </c>
      <c r="G161" s="3">
        <f>+dataMercanciaGeneral[[#This Row],[Mercancía general embarcada en cabotaje]]+dataMercanciaGeneral[[#This Row],[Mercancía general desembarcada en cabotaje]]</f>
        <v>0</v>
      </c>
      <c r="H161" s="2">
        <v>0</v>
      </c>
      <c r="I161" s="2">
        <v>0</v>
      </c>
      <c r="J161" s="3">
        <f>+dataMercanciaGeneral[[#This Row],[Mercancía general embarcada en exterior]]+dataMercanciaGeneral[[#This Row],[Mercancía general desembarcada en exterior]]</f>
        <v>0</v>
      </c>
      <c r="K161" s="3">
        <f>+dataMercanciaGeneral[[#This Row],[Mercancía general embarcada en cabotaje]]+dataMercanciaGeneral[[#This Row],[Mercancía general embarcada en exterior]]</f>
        <v>0</v>
      </c>
      <c r="L161" s="3">
        <f>+dataMercanciaGeneral[[#This Row],[Mercancía general desembarcada en cabotaje]]+dataMercanciaGeneral[[#This Row],[Mercancía general desembarcada en exterior]]</f>
        <v>0</v>
      </c>
      <c r="M161" s="3">
        <f>+dataMercanciaGeneral[[#This Row],[TOTAL mercancía general embarcada en cabotaje y exterior]]+dataMercanciaGeneral[[#This Row],[TOTAL mercancía general desembarcada en cabotaje y exterior]]</f>
        <v>0</v>
      </c>
    </row>
    <row r="162" spans="1:13" hidden="1" x14ac:dyDescent="0.25">
      <c r="A162" s="1">
        <v>1964</v>
      </c>
      <c r="B162" s="1" t="s">
        <v>23</v>
      </c>
      <c r="C162" s="1" t="s">
        <v>32</v>
      </c>
      <c r="D162" s="1" t="s">
        <v>33</v>
      </c>
      <c r="E162" s="2">
        <v>121208</v>
      </c>
      <c r="F162" s="2">
        <v>182994</v>
      </c>
      <c r="G162" s="3">
        <f>+dataMercanciaGeneral[[#This Row],[Mercancía general embarcada en cabotaje]]+dataMercanciaGeneral[[#This Row],[Mercancía general desembarcada en cabotaje]]</f>
        <v>304202</v>
      </c>
      <c r="H162" s="2">
        <v>50391</v>
      </c>
      <c r="I162" s="2">
        <v>430928</v>
      </c>
      <c r="J162" s="3">
        <f>+dataMercanciaGeneral[[#This Row],[Mercancía general embarcada en exterior]]+dataMercanciaGeneral[[#This Row],[Mercancía general desembarcada en exterior]]</f>
        <v>481319</v>
      </c>
      <c r="K162" s="3">
        <f>+dataMercanciaGeneral[[#This Row],[Mercancía general embarcada en cabotaje]]+dataMercanciaGeneral[[#This Row],[Mercancía general embarcada en exterior]]</f>
        <v>171599</v>
      </c>
      <c r="L162" s="3">
        <f>+dataMercanciaGeneral[[#This Row],[Mercancía general desembarcada en cabotaje]]+dataMercanciaGeneral[[#This Row],[Mercancía general desembarcada en exterior]]</f>
        <v>613922</v>
      </c>
      <c r="M162" s="3">
        <f>+dataMercanciaGeneral[[#This Row],[TOTAL mercancía general embarcada en cabotaje y exterior]]+dataMercanciaGeneral[[#This Row],[TOTAL mercancía general desembarcada en cabotaje y exterior]]</f>
        <v>785521</v>
      </c>
    </row>
    <row r="163" spans="1:13" hidden="1" x14ac:dyDescent="0.25">
      <c r="A163" s="1">
        <v>1964</v>
      </c>
      <c r="B163" s="1" t="s">
        <v>23</v>
      </c>
      <c r="C163" s="1" t="s">
        <v>32</v>
      </c>
      <c r="D163" s="1" t="s">
        <v>42</v>
      </c>
      <c r="E163" s="2">
        <v>0</v>
      </c>
      <c r="F163" s="2">
        <v>0</v>
      </c>
      <c r="G163" s="3">
        <f>+dataMercanciaGeneral[[#This Row],[Mercancía general embarcada en cabotaje]]+dataMercanciaGeneral[[#This Row],[Mercancía general desembarcada en cabotaje]]</f>
        <v>0</v>
      </c>
      <c r="H163" s="2">
        <v>0</v>
      </c>
      <c r="I163" s="2">
        <v>0</v>
      </c>
      <c r="J163" s="3">
        <f>+dataMercanciaGeneral[[#This Row],[Mercancía general embarcada en exterior]]+dataMercanciaGeneral[[#This Row],[Mercancía general desembarcada en exterior]]</f>
        <v>0</v>
      </c>
      <c r="K163" s="3">
        <f>+dataMercanciaGeneral[[#This Row],[Mercancía general embarcada en cabotaje]]+dataMercanciaGeneral[[#This Row],[Mercancía general embarcada en exterior]]</f>
        <v>0</v>
      </c>
      <c r="L163" s="3">
        <f>+dataMercanciaGeneral[[#This Row],[Mercancía general desembarcada en cabotaje]]+dataMercanciaGeneral[[#This Row],[Mercancía general desembarcada en exterior]]</f>
        <v>0</v>
      </c>
      <c r="M163" s="3">
        <f>+dataMercanciaGeneral[[#This Row],[TOTAL mercancía general embarcada en cabotaje y exterior]]+dataMercanciaGeneral[[#This Row],[TOTAL mercancía general desembarcada en cabotaje y exterior]]</f>
        <v>0</v>
      </c>
    </row>
    <row r="164" spans="1:13" hidden="1" x14ac:dyDescent="0.25">
      <c r="A164" s="1">
        <v>1964</v>
      </c>
      <c r="B164" s="1" t="s">
        <v>36</v>
      </c>
      <c r="C164" s="1" t="s">
        <v>32</v>
      </c>
      <c r="D164" s="1" t="s">
        <v>33</v>
      </c>
      <c r="E164" s="2">
        <v>21998</v>
      </c>
      <c r="F164" s="2">
        <v>14862</v>
      </c>
      <c r="G164" s="3">
        <f>+dataMercanciaGeneral[[#This Row],[Mercancía general embarcada en cabotaje]]+dataMercanciaGeneral[[#This Row],[Mercancía general desembarcada en cabotaje]]</f>
        <v>36860</v>
      </c>
      <c r="H164" s="2">
        <v>15830</v>
      </c>
      <c r="I164" s="2">
        <v>165</v>
      </c>
      <c r="J164" s="3">
        <f>+dataMercanciaGeneral[[#This Row],[Mercancía general embarcada en exterior]]+dataMercanciaGeneral[[#This Row],[Mercancía general desembarcada en exterior]]</f>
        <v>15995</v>
      </c>
      <c r="K164" s="3">
        <f>+dataMercanciaGeneral[[#This Row],[Mercancía general embarcada en cabotaje]]+dataMercanciaGeneral[[#This Row],[Mercancía general embarcada en exterior]]</f>
        <v>37828</v>
      </c>
      <c r="L164" s="3">
        <f>+dataMercanciaGeneral[[#This Row],[Mercancía general desembarcada en cabotaje]]+dataMercanciaGeneral[[#This Row],[Mercancía general desembarcada en exterior]]</f>
        <v>15027</v>
      </c>
      <c r="M164" s="3">
        <f>+dataMercanciaGeneral[[#This Row],[TOTAL mercancía general embarcada en cabotaje y exterior]]+dataMercanciaGeneral[[#This Row],[TOTAL mercancía general desembarcada en cabotaje y exterior]]</f>
        <v>52855</v>
      </c>
    </row>
    <row r="165" spans="1:13" hidden="1" x14ac:dyDescent="0.25">
      <c r="A165" s="1">
        <v>1964</v>
      </c>
      <c r="B165" s="1" t="s">
        <v>36</v>
      </c>
      <c r="C165" s="1" t="s">
        <v>32</v>
      </c>
      <c r="D165" s="1" t="s">
        <v>42</v>
      </c>
      <c r="E165" s="2">
        <v>0</v>
      </c>
      <c r="F165" s="2">
        <v>0</v>
      </c>
      <c r="G165" s="3">
        <f>+dataMercanciaGeneral[[#This Row],[Mercancía general embarcada en cabotaje]]+dataMercanciaGeneral[[#This Row],[Mercancía general desembarcada en cabotaje]]</f>
        <v>0</v>
      </c>
      <c r="H165" s="2">
        <v>0</v>
      </c>
      <c r="I165" s="2">
        <v>0</v>
      </c>
      <c r="J165" s="3">
        <f>+dataMercanciaGeneral[[#This Row],[Mercancía general embarcada en exterior]]+dataMercanciaGeneral[[#This Row],[Mercancía general desembarcada en exterior]]</f>
        <v>0</v>
      </c>
      <c r="K165" s="3">
        <f>+dataMercanciaGeneral[[#This Row],[Mercancía general embarcada en cabotaje]]+dataMercanciaGeneral[[#This Row],[Mercancía general embarcada en exterior]]</f>
        <v>0</v>
      </c>
      <c r="L165" s="3">
        <f>+dataMercanciaGeneral[[#This Row],[Mercancía general desembarcada en cabotaje]]+dataMercanciaGeneral[[#This Row],[Mercancía general desembarcada en exterior]]</f>
        <v>0</v>
      </c>
      <c r="M165" s="3">
        <f>+dataMercanciaGeneral[[#This Row],[TOTAL mercancía general embarcada en cabotaje y exterior]]+dataMercanciaGeneral[[#This Row],[TOTAL mercancía general desembarcada en cabotaje y exterior]]</f>
        <v>0</v>
      </c>
    </row>
    <row r="166" spans="1:13" hidden="1" x14ac:dyDescent="0.25">
      <c r="A166" s="1">
        <v>1964</v>
      </c>
      <c r="B166" s="1" t="s">
        <v>37</v>
      </c>
      <c r="C166" s="1" t="s">
        <v>32</v>
      </c>
      <c r="D166" s="1" t="s">
        <v>33</v>
      </c>
      <c r="E166" s="2">
        <v>496</v>
      </c>
      <c r="F166" s="2">
        <v>4170</v>
      </c>
      <c r="G166" s="3">
        <f>+dataMercanciaGeneral[[#This Row],[Mercancía general embarcada en cabotaje]]+dataMercanciaGeneral[[#This Row],[Mercancía general desembarcada en cabotaje]]</f>
        <v>4666</v>
      </c>
      <c r="H166" s="2">
        <v>0</v>
      </c>
      <c r="I166" s="2">
        <v>0</v>
      </c>
      <c r="J166" s="3">
        <f>+dataMercanciaGeneral[[#This Row],[Mercancía general embarcada en exterior]]+dataMercanciaGeneral[[#This Row],[Mercancía general desembarcada en exterior]]</f>
        <v>0</v>
      </c>
      <c r="K166" s="3">
        <f>+dataMercanciaGeneral[[#This Row],[Mercancía general embarcada en cabotaje]]+dataMercanciaGeneral[[#This Row],[Mercancía general embarcada en exterior]]</f>
        <v>496</v>
      </c>
      <c r="L166" s="3">
        <f>+dataMercanciaGeneral[[#This Row],[Mercancía general desembarcada en cabotaje]]+dataMercanciaGeneral[[#This Row],[Mercancía general desembarcada en exterior]]</f>
        <v>4170</v>
      </c>
      <c r="M166" s="3">
        <f>+dataMercanciaGeneral[[#This Row],[TOTAL mercancía general embarcada en cabotaje y exterior]]+dataMercanciaGeneral[[#This Row],[TOTAL mercancía general desembarcada en cabotaje y exterior]]</f>
        <v>4666</v>
      </c>
    </row>
    <row r="167" spans="1:13" hidden="1" x14ac:dyDescent="0.25">
      <c r="A167" s="1">
        <v>1964</v>
      </c>
      <c r="B167" s="1" t="s">
        <v>37</v>
      </c>
      <c r="C167" s="1" t="s">
        <v>32</v>
      </c>
      <c r="D167" s="1" t="s">
        <v>42</v>
      </c>
      <c r="E167" s="2">
        <v>0</v>
      </c>
      <c r="F167" s="2">
        <v>0</v>
      </c>
      <c r="G167" s="3">
        <f>+dataMercanciaGeneral[[#This Row],[Mercancía general embarcada en cabotaje]]+dataMercanciaGeneral[[#This Row],[Mercancía general desembarcada en cabotaje]]</f>
        <v>0</v>
      </c>
      <c r="H167" s="2">
        <v>0</v>
      </c>
      <c r="I167" s="2">
        <v>0</v>
      </c>
      <c r="J167" s="3">
        <f>+dataMercanciaGeneral[[#This Row],[Mercancía general embarcada en exterior]]+dataMercanciaGeneral[[#This Row],[Mercancía general desembarcada en exterior]]</f>
        <v>0</v>
      </c>
      <c r="K167" s="3">
        <f>+dataMercanciaGeneral[[#This Row],[Mercancía general embarcada en cabotaje]]+dataMercanciaGeneral[[#This Row],[Mercancía general embarcada en exterior]]</f>
        <v>0</v>
      </c>
      <c r="L167" s="3">
        <f>+dataMercanciaGeneral[[#This Row],[Mercancía general desembarcada en cabotaje]]+dataMercanciaGeneral[[#This Row],[Mercancía general desembarcada en exterior]]</f>
        <v>0</v>
      </c>
      <c r="M167" s="3">
        <f>+dataMercanciaGeneral[[#This Row],[TOTAL mercancía general embarcada en cabotaje y exterior]]+dataMercanciaGeneral[[#This Row],[TOTAL mercancía general desembarcada en cabotaje y exterior]]</f>
        <v>0</v>
      </c>
    </row>
    <row r="168" spans="1:13" hidden="1" x14ac:dyDescent="0.25">
      <c r="A168" s="1">
        <v>1964</v>
      </c>
      <c r="B168" s="1" t="s">
        <v>7</v>
      </c>
      <c r="C168" s="1" t="s">
        <v>32</v>
      </c>
      <c r="D168" s="1" t="s">
        <v>33</v>
      </c>
      <c r="E168" s="2">
        <v>532662</v>
      </c>
      <c r="F168" s="2">
        <v>202642</v>
      </c>
      <c r="G168" s="3">
        <f>+dataMercanciaGeneral[[#This Row],[Mercancía general embarcada en cabotaje]]+dataMercanciaGeneral[[#This Row],[Mercancía general desembarcada en cabotaje]]</f>
        <v>735304</v>
      </c>
      <c r="H168" s="2">
        <v>157781</v>
      </c>
      <c r="I168" s="2">
        <v>238928</v>
      </c>
      <c r="J168" s="3">
        <f>+dataMercanciaGeneral[[#This Row],[Mercancía general embarcada en exterior]]+dataMercanciaGeneral[[#This Row],[Mercancía general desembarcada en exterior]]</f>
        <v>396709</v>
      </c>
      <c r="K168" s="3">
        <f>+dataMercanciaGeneral[[#This Row],[Mercancía general embarcada en cabotaje]]+dataMercanciaGeneral[[#This Row],[Mercancía general embarcada en exterior]]</f>
        <v>690443</v>
      </c>
      <c r="L168" s="3">
        <f>+dataMercanciaGeneral[[#This Row],[Mercancía general desembarcada en cabotaje]]+dataMercanciaGeneral[[#This Row],[Mercancía general desembarcada en exterior]]</f>
        <v>441570</v>
      </c>
      <c r="M168" s="3">
        <f>+dataMercanciaGeneral[[#This Row],[TOTAL mercancía general embarcada en cabotaje y exterior]]+dataMercanciaGeneral[[#This Row],[TOTAL mercancía general desembarcada en cabotaje y exterior]]</f>
        <v>1132013</v>
      </c>
    </row>
    <row r="169" spans="1:13" hidden="1" x14ac:dyDescent="0.25">
      <c r="A169" s="1">
        <v>1964</v>
      </c>
      <c r="B169" s="1" t="s">
        <v>7</v>
      </c>
      <c r="C169" s="1" t="s">
        <v>32</v>
      </c>
      <c r="D169" s="1" t="s">
        <v>42</v>
      </c>
      <c r="E169" s="2">
        <v>0</v>
      </c>
      <c r="F169" s="2">
        <v>0</v>
      </c>
      <c r="G169" s="3">
        <f>+dataMercanciaGeneral[[#This Row],[Mercancía general embarcada en cabotaje]]+dataMercanciaGeneral[[#This Row],[Mercancía general desembarcada en cabotaje]]</f>
        <v>0</v>
      </c>
      <c r="H169" s="2">
        <v>0</v>
      </c>
      <c r="I169" s="2">
        <v>0</v>
      </c>
      <c r="J169" s="3">
        <f>+dataMercanciaGeneral[[#This Row],[Mercancía general embarcada en exterior]]+dataMercanciaGeneral[[#This Row],[Mercancía general desembarcada en exterior]]</f>
        <v>0</v>
      </c>
      <c r="K169" s="3">
        <f>+dataMercanciaGeneral[[#This Row],[Mercancía general embarcada en cabotaje]]+dataMercanciaGeneral[[#This Row],[Mercancía general embarcada en exterior]]</f>
        <v>0</v>
      </c>
      <c r="L169" s="3">
        <f>+dataMercanciaGeneral[[#This Row],[Mercancía general desembarcada en cabotaje]]+dataMercanciaGeneral[[#This Row],[Mercancía general desembarcada en exterior]]</f>
        <v>0</v>
      </c>
      <c r="M169" s="3">
        <f>+dataMercanciaGeneral[[#This Row],[TOTAL mercancía general embarcada en cabotaje y exterior]]+dataMercanciaGeneral[[#This Row],[TOTAL mercancía general desembarcada en cabotaje y exterior]]</f>
        <v>0</v>
      </c>
    </row>
    <row r="170" spans="1:13" hidden="1" x14ac:dyDescent="0.25">
      <c r="A170" s="1">
        <v>1964</v>
      </c>
      <c r="B170" s="1" t="s">
        <v>24</v>
      </c>
      <c r="C170" s="1" t="s">
        <v>32</v>
      </c>
      <c r="D170" s="1" t="s">
        <v>33</v>
      </c>
      <c r="E170" s="2">
        <v>116070</v>
      </c>
      <c r="F170" s="2">
        <v>104261</v>
      </c>
      <c r="G170" s="3">
        <f>+dataMercanciaGeneral[[#This Row],[Mercancía general embarcada en cabotaje]]+dataMercanciaGeneral[[#This Row],[Mercancía general desembarcada en cabotaje]]</f>
        <v>220331</v>
      </c>
      <c r="H170" s="2">
        <v>22964</v>
      </c>
      <c r="I170" s="2">
        <v>195739</v>
      </c>
      <c r="J170" s="3">
        <f>+dataMercanciaGeneral[[#This Row],[Mercancía general embarcada en exterior]]+dataMercanciaGeneral[[#This Row],[Mercancía general desembarcada en exterior]]</f>
        <v>218703</v>
      </c>
      <c r="K170" s="3">
        <f>+dataMercanciaGeneral[[#This Row],[Mercancía general embarcada en cabotaje]]+dataMercanciaGeneral[[#This Row],[Mercancía general embarcada en exterior]]</f>
        <v>139034</v>
      </c>
      <c r="L170" s="3">
        <f>+dataMercanciaGeneral[[#This Row],[Mercancía general desembarcada en cabotaje]]+dataMercanciaGeneral[[#This Row],[Mercancía general desembarcada en exterior]]</f>
        <v>300000</v>
      </c>
      <c r="M170" s="3">
        <f>+dataMercanciaGeneral[[#This Row],[TOTAL mercancía general embarcada en cabotaje y exterior]]+dataMercanciaGeneral[[#This Row],[TOTAL mercancía general desembarcada en cabotaje y exterior]]</f>
        <v>439034</v>
      </c>
    </row>
    <row r="171" spans="1:13" hidden="1" x14ac:dyDescent="0.25">
      <c r="A171" s="1">
        <v>1964</v>
      </c>
      <c r="B171" s="1" t="s">
        <v>24</v>
      </c>
      <c r="C171" s="1" t="s">
        <v>32</v>
      </c>
      <c r="D171" s="1" t="s">
        <v>42</v>
      </c>
      <c r="E171" s="2">
        <v>0</v>
      </c>
      <c r="F171" s="2">
        <v>0</v>
      </c>
      <c r="G171" s="3">
        <f>+dataMercanciaGeneral[[#This Row],[Mercancía general embarcada en cabotaje]]+dataMercanciaGeneral[[#This Row],[Mercancía general desembarcada en cabotaje]]</f>
        <v>0</v>
      </c>
      <c r="H171" s="2">
        <v>0</v>
      </c>
      <c r="I171" s="2">
        <v>0</v>
      </c>
      <c r="J171" s="3">
        <f>+dataMercanciaGeneral[[#This Row],[Mercancía general embarcada en exterior]]+dataMercanciaGeneral[[#This Row],[Mercancía general desembarcada en exterior]]</f>
        <v>0</v>
      </c>
      <c r="K171" s="3">
        <f>+dataMercanciaGeneral[[#This Row],[Mercancía general embarcada en cabotaje]]+dataMercanciaGeneral[[#This Row],[Mercancía general embarcada en exterior]]</f>
        <v>0</v>
      </c>
      <c r="L171" s="3">
        <f>+dataMercanciaGeneral[[#This Row],[Mercancía general desembarcada en cabotaje]]+dataMercanciaGeneral[[#This Row],[Mercancía general desembarcada en exterior]]</f>
        <v>0</v>
      </c>
      <c r="M171" s="3">
        <f>+dataMercanciaGeneral[[#This Row],[TOTAL mercancía general embarcada en cabotaje y exterior]]+dataMercanciaGeneral[[#This Row],[TOTAL mercancía general desembarcada en cabotaje y exterior]]</f>
        <v>0</v>
      </c>
    </row>
    <row r="172" spans="1:13" hidden="1" x14ac:dyDescent="0.25">
      <c r="A172" s="1">
        <v>1964</v>
      </c>
      <c r="B172" s="1" t="s">
        <v>25</v>
      </c>
      <c r="C172" s="1" t="s">
        <v>32</v>
      </c>
      <c r="D172" s="1" t="s">
        <v>33</v>
      </c>
      <c r="E172" s="2">
        <v>46725</v>
      </c>
      <c r="F172" s="2">
        <v>115725</v>
      </c>
      <c r="G172" s="3">
        <f>+dataMercanciaGeneral[[#This Row],[Mercancía general embarcada en cabotaje]]+dataMercanciaGeneral[[#This Row],[Mercancía general desembarcada en cabotaje]]</f>
        <v>162450</v>
      </c>
      <c r="H172" s="2">
        <v>187292</v>
      </c>
      <c r="I172" s="2">
        <v>123272</v>
      </c>
      <c r="J172" s="3">
        <f>+dataMercanciaGeneral[[#This Row],[Mercancía general embarcada en exterior]]+dataMercanciaGeneral[[#This Row],[Mercancía general desembarcada en exterior]]</f>
        <v>310564</v>
      </c>
      <c r="K172" s="3">
        <f>+dataMercanciaGeneral[[#This Row],[Mercancía general embarcada en cabotaje]]+dataMercanciaGeneral[[#This Row],[Mercancía general embarcada en exterior]]</f>
        <v>234017</v>
      </c>
      <c r="L172" s="3">
        <f>+dataMercanciaGeneral[[#This Row],[Mercancía general desembarcada en cabotaje]]+dataMercanciaGeneral[[#This Row],[Mercancía general desembarcada en exterior]]</f>
        <v>238997</v>
      </c>
      <c r="M172" s="3">
        <f>+dataMercanciaGeneral[[#This Row],[TOTAL mercancía general embarcada en cabotaje y exterior]]+dataMercanciaGeneral[[#This Row],[TOTAL mercancía general desembarcada en cabotaje y exterior]]</f>
        <v>473014</v>
      </c>
    </row>
    <row r="173" spans="1:13" hidden="1" x14ac:dyDescent="0.25">
      <c r="A173" s="1">
        <v>1964</v>
      </c>
      <c r="B173" s="1" t="s">
        <v>25</v>
      </c>
      <c r="C173" s="1" t="s">
        <v>32</v>
      </c>
      <c r="D173" s="1" t="s">
        <v>42</v>
      </c>
      <c r="E173" s="2">
        <v>0</v>
      </c>
      <c r="F173" s="2">
        <v>0</v>
      </c>
      <c r="G173" s="3">
        <f>+dataMercanciaGeneral[[#This Row],[Mercancía general embarcada en cabotaje]]+dataMercanciaGeneral[[#This Row],[Mercancía general desembarcada en cabotaje]]</f>
        <v>0</v>
      </c>
      <c r="H173" s="2">
        <v>0</v>
      </c>
      <c r="I173" s="2">
        <v>0</v>
      </c>
      <c r="J173" s="3">
        <f>+dataMercanciaGeneral[[#This Row],[Mercancía general embarcada en exterior]]+dataMercanciaGeneral[[#This Row],[Mercancía general desembarcada en exterior]]</f>
        <v>0</v>
      </c>
      <c r="K173" s="3">
        <f>+dataMercanciaGeneral[[#This Row],[Mercancía general embarcada en cabotaje]]+dataMercanciaGeneral[[#This Row],[Mercancía general embarcada en exterior]]</f>
        <v>0</v>
      </c>
      <c r="L173" s="3">
        <f>+dataMercanciaGeneral[[#This Row],[Mercancía general desembarcada en cabotaje]]+dataMercanciaGeneral[[#This Row],[Mercancía general desembarcada en exterior]]</f>
        <v>0</v>
      </c>
      <c r="M173" s="3">
        <f>+dataMercanciaGeneral[[#This Row],[TOTAL mercancía general embarcada en cabotaje y exterior]]+dataMercanciaGeneral[[#This Row],[TOTAL mercancía general desembarcada en cabotaje y exterior]]</f>
        <v>0</v>
      </c>
    </row>
    <row r="174" spans="1:13" hidden="1" x14ac:dyDescent="0.25">
      <c r="A174" s="1">
        <v>1964</v>
      </c>
      <c r="B174" s="1" t="s">
        <v>26</v>
      </c>
      <c r="C174" s="1" t="s">
        <v>32</v>
      </c>
      <c r="D174" s="1" t="s">
        <v>33</v>
      </c>
      <c r="E174" s="2">
        <v>70496</v>
      </c>
      <c r="F174" s="2">
        <v>54092</v>
      </c>
      <c r="G174" s="3">
        <f>+dataMercanciaGeneral[[#This Row],[Mercancía general embarcada en cabotaje]]+dataMercanciaGeneral[[#This Row],[Mercancía general desembarcada en cabotaje]]</f>
        <v>124588</v>
      </c>
      <c r="H174" s="2">
        <v>82716</v>
      </c>
      <c r="I174" s="2">
        <v>103111</v>
      </c>
      <c r="J174" s="3">
        <f>+dataMercanciaGeneral[[#This Row],[Mercancía general embarcada en exterior]]+dataMercanciaGeneral[[#This Row],[Mercancía general desembarcada en exterior]]</f>
        <v>185827</v>
      </c>
      <c r="K174" s="3">
        <f>+dataMercanciaGeneral[[#This Row],[Mercancía general embarcada en cabotaje]]+dataMercanciaGeneral[[#This Row],[Mercancía general embarcada en exterior]]</f>
        <v>153212</v>
      </c>
      <c r="L174" s="3">
        <f>+dataMercanciaGeneral[[#This Row],[Mercancía general desembarcada en cabotaje]]+dataMercanciaGeneral[[#This Row],[Mercancía general desembarcada en exterior]]</f>
        <v>157203</v>
      </c>
      <c r="M174" s="3">
        <f>+dataMercanciaGeneral[[#This Row],[TOTAL mercancía general embarcada en cabotaje y exterior]]+dataMercanciaGeneral[[#This Row],[TOTAL mercancía general desembarcada en cabotaje y exterior]]</f>
        <v>310415</v>
      </c>
    </row>
    <row r="175" spans="1:13" hidden="1" x14ac:dyDescent="0.25">
      <c r="A175" s="1">
        <v>1964</v>
      </c>
      <c r="B175" s="1" t="s">
        <v>26</v>
      </c>
      <c r="C175" s="1" t="s">
        <v>32</v>
      </c>
      <c r="D175" s="1" t="s">
        <v>42</v>
      </c>
      <c r="E175" s="2">
        <v>0</v>
      </c>
      <c r="F175" s="2">
        <v>0</v>
      </c>
      <c r="G175" s="3">
        <f>+dataMercanciaGeneral[[#This Row],[Mercancía general embarcada en cabotaje]]+dataMercanciaGeneral[[#This Row],[Mercancía general desembarcada en cabotaje]]</f>
        <v>0</v>
      </c>
      <c r="H175" s="2">
        <v>0</v>
      </c>
      <c r="I175" s="2">
        <v>0</v>
      </c>
      <c r="J175" s="3">
        <f>+dataMercanciaGeneral[[#This Row],[Mercancía general embarcada en exterior]]+dataMercanciaGeneral[[#This Row],[Mercancía general desembarcada en exterior]]</f>
        <v>0</v>
      </c>
      <c r="K175" s="3">
        <f>+dataMercanciaGeneral[[#This Row],[Mercancía general embarcada en cabotaje]]+dataMercanciaGeneral[[#This Row],[Mercancía general embarcada en exterior]]</f>
        <v>0</v>
      </c>
      <c r="L175" s="3">
        <f>+dataMercanciaGeneral[[#This Row],[Mercancía general desembarcada en cabotaje]]+dataMercanciaGeneral[[#This Row],[Mercancía general desembarcada en exterior]]</f>
        <v>0</v>
      </c>
      <c r="M175" s="3">
        <f>+dataMercanciaGeneral[[#This Row],[TOTAL mercancía general embarcada en cabotaje y exterior]]+dataMercanciaGeneral[[#This Row],[TOTAL mercancía general desembarcada en cabotaje y exterior]]</f>
        <v>0</v>
      </c>
    </row>
    <row r="176" spans="1:13" hidden="1" x14ac:dyDescent="0.25">
      <c r="A176" s="1">
        <v>1964</v>
      </c>
      <c r="B176" s="1" t="s">
        <v>27</v>
      </c>
      <c r="C176" s="1" t="s">
        <v>32</v>
      </c>
      <c r="D176" s="1" t="s">
        <v>33</v>
      </c>
      <c r="E176" s="2">
        <v>196429</v>
      </c>
      <c r="F176" s="2">
        <v>168467</v>
      </c>
      <c r="G176" s="3">
        <f>+dataMercanciaGeneral[[#This Row],[Mercancía general embarcada en cabotaje]]+dataMercanciaGeneral[[#This Row],[Mercancía general desembarcada en cabotaje]]</f>
        <v>364896</v>
      </c>
      <c r="H176" s="2">
        <v>350093</v>
      </c>
      <c r="I176" s="2">
        <v>310804</v>
      </c>
      <c r="J176" s="3">
        <f>+dataMercanciaGeneral[[#This Row],[Mercancía general embarcada en exterior]]+dataMercanciaGeneral[[#This Row],[Mercancía general desembarcada en exterior]]</f>
        <v>660897</v>
      </c>
      <c r="K176" s="3">
        <f>+dataMercanciaGeneral[[#This Row],[Mercancía general embarcada en cabotaje]]+dataMercanciaGeneral[[#This Row],[Mercancía general embarcada en exterior]]</f>
        <v>546522</v>
      </c>
      <c r="L176" s="3">
        <f>+dataMercanciaGeneral[[#This Row],[Mercancía general desembarcada en cabotaje]]+dataMercanciaGeneral[[#This Row],[Mercancía general desembarcada en exterior]]</f>
        <v>479271</v>
      </c>
      <c r="M176" s="3">
        <f>+dataMercanciaGeneral[[#This Row],[TOTAL mercancía general embarcada en cabotaje y exterior]]+dataMercanciaGeneral[[#This Row],[TOTAL mercancía general desembarcada en cabotaje y exterior]]</f>
        <v>1025793</v>
      </c>
    </row>
    <row r="177" spans="1:13" hidden="1" x14ac:dyDescent="0.25">
      <c r="A177" s="1">
        <v>1964</v>
      </c>
      <c r="B177" s="1" t="s">
        <v>27</v>
      </c>
      <c r="C177" s="1" t="s">
        <v>32</v>
      </c>
      <c r="D177" s="1" t="s">
        <v>42</v>
      </c>
      <c r="E177" s="2">
        <v>0</v>
      </c>
      <c r="F177" s="2">
        <v>0</v>
      </c>
      <c r="G177" s="3">
        <f>+dataMercanciaGeneral[[#This Row],[Mercancía general embarcada en cabotaje]]+dataMercanciaGeneral[[#This Row],[Mercancía general desembarcada en cabotaje]]</f>
        <v>0</v>
      </c>
      <c r="H177" s="2">
        <v>0</v>
      </c>
      <c r="I177" s="2">
        <v>0</v>
      </c>
      <c r="J177" s="3">
        <f>+dataMercanciaGeneral[[#This Row],[Mercancía general embarcada en exterior]]+dataMercanciaGeneral[[#This Row],[Mercancía general desembarcada en exterior]]</f>
        <v>0</v>
      </c>
      <c r="K177" s="3">
        <f>+dataMercanciaGeneral[[#This Row],[Mercancía general embarcada en cabotaje]]+dataMercanciaGeneral[[#This Row],[Mercancía general embarcada en exterior]]</f>
        <v>0</v>
      </c>
      <c r="L177" s="3">
        <f>+dataMercanciaGeneral[[#This Row],[Mercancía general desembarcada en cabotaje]]+dataMercanciaGeneral[[#This Row],[Mercancía general desembarcada en exterior]]</f>
        <v>0</v>
      </c>
      <c r="M177" s="3">
        <f>+dataMercanciaGeneral[[#This Row],[TOTAL mercancía general embarcada en cabotaje y exterior]]+dataMercanciaGeneral[[#This Row],[TOTAL mercancía general desembarcada en cabotaje y exterior]]</f>
        <v>0</v>
      </c>
    </row>
    <row r="178" spans="1:13" hidden="1" x14ac:dyDescent="0.25">
      <c r="A178" s="1">
        <v>1964</v>
      </c>
      <c r="B178" s="1" t="s">
        <v>28</v>
      </c>
      <c r="C178" s="1" t="s">
        <v>32</v>
      </c>
      <c r="D178" s="1" t="s">
        <v>33</v>
      </c>
      <c r="E178" s="2">
        <v>28387</v>
      </c>
      <c r="F178" s="2">
        <v>132590</v>
      </c>
      <c r="G178" s="3">
        <f>+dataMercanciaGeneral[[#This Row],[Mercancía general embarcada en cabotaje]]+dataMercanciaGeneral[[#This Row],[Mercancía general desembarcada en cabotaje]]</f>
        <v>160977</v>
      </c>
      <c r="H178" s="2">
        <v>23712</v>
      </c>
      <c r="I178" s="2">
        <v>51838</v>
      </c>
      <c r="J178" s="3">
        <f>+dataMercanciaGeneral[[#This Row],[Mercancía general embarcada en exterior]]+dataMercanciaGeneral[[#This Row],[Mercancía general desembarcada en exterior]]</f>
        <v>75550</v>
      </c>
      <c r="K178" s="3">
        <f>+dataMercanciaGeneral[[#This Row],[Mercancía general embarcada en cabotaje]]+dataMercanciaGeneral[[#This Row],[Mercancía general embarcada en exterior]]</f>
        <v>52099</v>
      </c>
      <c r="L178" s="3">
        <f>+dataMercanciaGeneral[[#This Row],[Mercancía general desembarcada en cabotaje]]+dataMercanciaGeneral[[#This Row],[Mercancía general desembarcada en exterior]]</f>
        <v>184428</v>
      </c>
      <c r="M178" s="3">
        <f>+dataMercanciaGeneral[[#This Row],[TOTAL mercancía general embarcada en cabotaje y exterior]]+dataMercanciaGeneral[[#This Row],[TOTAL mercancía general desembarcada en cabotaje y exterior]]</f>
        <v>236527</v>
      </c>
    </row>
    <row r="179" spans="1:13" hidden="1" x14ac:dyDescent="0.25">
      <c r="A179" s="1">
        <v>1964</v>
      </c>
      <c r="B179" s="1" t="s">
        <v>28</v>
      </c>
      <c r="C179" s="1" t="s">
        <v>32</v>
      </c>
      <c r="D179" s="1" t="s">
        <v>42</v>
      </c>
      <c r="E179" s="2">
        <v>0</v>
      </c>
      <c r="F179" s="2">
        <v>0</v>
      </c>
      <c r="G179" s="3">
        <f>+dataMercanciaGeneral[[#This Row],[Mercancía general embarcada en cabotaje]]+dataMercanciaGeneral[[#This Row],[Mercancía general desembarcada en cabotaje]]</f>
        <v>0</v>
      </c>
      <c r="H179" s="2">
        <v>0</v>
      </c>
      <c r="I179" s="2">
        <v>0</v>
      </c>
      <c r="J179" s="3">
        <f>+dataMercanciaGeneral[[#This Row],[Mercancía general embarcada en exterior]]+dataMercanciaGeneral[[#This Row],[Mercancía general desembarcada en exterior]]</f>
        <v>0</v>
      </c>
      <c r="K179" s="3">
        <f>+dataMercanciaGeneral[[#This Row],[Mercancía general embarcada en cabotaje]]+dataMercanciaGeneral[[#This Row],[Mercancía general embarcada en exterior]]</f>
        <v>0</v>
      </c>
      <c r="L179" s="3">
        <f>+dataMercanciaGeneral[[#This Row],[Mercancía general desembarcada en cabotaje]]+dataMercanciaGeneral[[#This Row],[Mercancía general desembarcada en exterior]]</f>
        <v>0</v>
      </c>
      <c r="M179" s="3">
        <f>+dataMercanciaGeneral[[#This Row],[TOTAL mercancía general embarcada en cabotaje y exterior]]+dataMercanciaGeneral[[#This Row],[TOTAL mercancía general desembarcada en cabotaje y exterior]]</f>
        <v>0</v>
      </c>
    </row>
    <row r="180" spans="1:13" hidden="1" x14ac:dyDescent="0.25">
      <c r="A180" s="1">
        <v>1964</v>
      </c>
      <c r="B180" s="1" t="s">
        <v>29</v>
      </c>
      <c r="C180" s="1" t="s">
        <v>32</v>
      </c>
      <c r="D180" s="1" t="s">
        <v>33</v>
      </c>
      <c r="E180" s="2">
        <v>76493</v>
      </c>
      <c r="F180" s="2">
        <v>25459</v>
      </c>
      <c r="G180" s="3">
        <f>+dataMercanciaGeneral[[#This Row],[Mercancía general embarcada en cabotaje]]+dataMercanciaGeneral[[#This Row],[Mercancía general desembarcada en cabotaje]]</f>
        <v>101952</v>
      </c>
      <c r="H180" s="2">
        <v>15214</v>
      </c>
      <c r="I180" s="2">
        <v>6371</v>
      </c>
      <c r="J180" s="3">
        <f>+dataMercanciaGeneral[[#This Row],[Mercancía general embarcada en exterior]]+dataMercanciaGeneral[[#This Row],[Mercancía general desembarcada en exterior]]</f>
        <v>21585</v>
      </c>
      <c r="K180" s="3">
        <f>+dataMercanciaGeneral[[#This Row],[Mercancía general embarcada en cabotaje]]+dataMercanciaGeneral[[#This Row],[Mercancía general embarcada en exterior]]</f>
        <v>91707</v>
      </c>
      <c r="L180" s="3">
        <f>+dataMercanciaGeneral[[#This Row],[Mercancía general desembarcada en cabotaje]]+dataMercanciaGeneral[[#This Row],[Mercancía general desembarcada en exterior]]</f>
        <v>31830</v>
      </c>
      <c r="M180" s="3">
        <f>+dataMercanciaGeneral[[#This Row],[TOTAL mercancía general embarcada en cabotaje y exterior]]+dataMercanciaGeneral[[#This Row],[TOTAL mercancía general desembarcada en cabotaje y exterior]]</f>
        <v>123537</v>
      </c>
    </row>
    <row r="181" spans="1:13" hidden="1" x14ac:dyDescent="0.25">
      <c r="A181" s="1">
        <v>1964</v>
      </c>
      <c r="B181" s="1" t="s">
        <v>29</v>
      </c>
      <c r="C181" s="1" t="s">
        <v>32</v>
      </c>
      <c r="D181" s="1" t="s">
        <v>42</v>
      </c>
      <c r="E181" s="2">
        <v>0</v>
      </c>
      <c r="F181" s="2">
        <v>0</v>
      </c>
      <c r="G181" s="3">
        <f>+dataMercanciaGeneral[[#This Row],[Mercancía general embarcada en cabotaje]]+dataMercanciaGeneral[[#This Row],[Mercancía general desembarcada en cabotaje]]</f>
        <v>0</v>
      </c>
      <c r="H181" s="2">
        <v>0</v>
      </c>
      <c r="I181" s="2">
        <v>0</v>
      </c>
      <c r="J181" s="3">
        <f>+dataMercanciaGeneral[[#This Row],[Mercancía general embarcada en exterior]]+dataMercanciaGeneral[[#This Row],[Mercancía general desembarcada en exterior]]</f>
        <v>0</v>
      </c>
      <c r="K181" s="3">
        <f>+dataMercanciaGeneral[[#This Row],[Mercancía general embarcada en cabotaje]]+dataMercanciaGeneral[[#This Row],[Mercancía general embarcada en exterior]]</f>
        <v>0</v>
      </c>
      <c r="L181" s="3">
        <f>+dataMercanciaGeneral[[#This Row],[Mercancía general desembarcada en cabotaje]]+dataMercanciaGeneral[[#This Row],[Mercancía general desembarcada en exterior]]</f>
        <v>0</v>
      </c>
      <c r="M181" s="3">
        <f>+dataMercanciaGeneral[[#This Row],[TOTAL mercancía general embarcada en cabotaje y exterior]]+dataMercanciaGeneral[[#This Row],[TOTAL mercancía general desembarcada en cabotaje y exterior]]</f>
        <v>0</v>
      </c>
    </row>
    <row r="182" spans="1:13" hidden="1" x14ac:dyDescent="0.25">
      <c r="A182" s="1">
        <v>1965</v>
      </c>
      <c r="B182" s="1" t="s">
        <v>0</v>
      </c>
      <c r="C182" s="1" t="s">
        <v>32</v>
      </c>
      <c r="D182" s="1" t="s">
        <v>33</v>
      </c>
      <c r="E182" s="2">
        <v>14955</v>
      </c>
      <c r="F182" s="2">
        <v>84355</v>
      </c>
      <c r="G182" s="3">
        <f>+dataMercanciaGeneral[[#This Row],[Mercancía general embarcada en cabotaje]]+dataMercanciaGeneral[[#This Row],[Mercancía general desembarcada en cabotaje]]</f>
        <v>99310</v>
      </c>
      <c r="H182" s="2">
        <v>9047</v>
      </c>
      <c r="I182" s="2">
        <v>74366</v>
      </c>
      <c r="J182" s="3">
        <f>+dataMercanciaGeneral[[#This Row],[Mercancía general embarcada en exterior]]+dataMercanciaGeneral[[#This Row],[Mercancía general desembarcada en exterior]]</f>
        <v>83413</v>
      </c>
      <c r="K182" s="3">
        <f>+dataMercanciaGeneral[[#This Row],[Mercancía general embarcada en cabotaje]]+dataMercanciaGeneral[[#This Row],[Mercancía general embarcada en exterior]]</f>
        <v>24002</v>
      </c>
      <c r="L182" s="3">
        <f>+dataMercanciaGeneral[[#This Row],[Mercancía general desembarcada en cabotaje]]+dataMercanciaGeneral[[#This Row],[Mercancía general desembarcada en exterior]]</f>
        <v>158721</v>
      </c>
      <c r="M182" s="3">
        <f>+dataMercanciaGeneral[[#This Row],[TOTAL mercancía general embarcada en cabotaje y exterior]]+dataMercanciaGeneral[[#This Row],[TOTAL mercancía general desembarcada en cabotaje y exterior]]</f>
        <v>182723</v>
      </c>
    </row>
    <row r="183" spans="1:13" hidden="1" x14ac:dyDescent="0.25">
      <c r="A183" s="1">
        <v>1965</v>
      </c>
      <c r="B183" s="1" t="s">
        <v>0</v>
      </c>
      <c r="C183" s="1" t="s">
        <v>32</v>
      </c>
      <c r="D183" s="1" t="s">
        <v>42</v>
      </c>
      <c r="E183" s="2">
        <v>0</v>
      </c>
      <c r="F183" s="2">
        <v>0</v>
      </c>
      <c r="G183" s="3">
        <f>+dataMercanciaGeneral[[#This Row],[Mercancía general embarcada en cabotaje]]+dataMercanciaGeneral[[#This Row],[Mercancía general desembarcada en cabotaje]]</f>
        <v>0</v>
      </c>
      <c r="H183" s="2">
        <v>0</v>
      </c>
      <c r="I183" s="2">
        <v>0</v>
      </c>
      <c r="J183" s="3">
        <f>+dataMercanciaGeneral[[#This Row],[Mercancía general embarcada en exterior]]+dataMercanciaGeneral[[#This Row],[Mercancía general desembarcada en exterior]]</f>
        <v>0</v>
      </c>
      <c r="K183" s="3">
        <f>+dataMercanciaGeneral[[#This Row],[Mercancía general embarcada en cabotaje]]+dataMercanciaGeneral[[#This Row],[Mercancía general embarcada en exterior]]</f>
        <v>0</v>
      </c>
      <c r="L183" s="3">
        <f>+dataMercanciaGeneral[[#This Row],[Mercancía general desembarcada en cabotaje]]+dataMercanciaGeneral[[#This Row],[Mercancía general desembarcada en exterior]]</f>
        <v>0</v>
      </c>
      <c r="M183" s="3">
        <f>+dataMercanciaGeneral[[#This Row],[TOTAL mercancía general embarcada en cabotaje y exterior]]+dataMercanciaGeneral[[#This Row],[TOTAL mercancía general desembarcada en cabotaje y exterior]]</f>
        <v>0</v>
      </c>
    </row>
    <row r="184" spans="1:13" hidden="1" x14ac:dyDescent="0.25">
      <c r="A184" s="1">
        <v>1965</v>
      </c>
      <c r="B184" s="1" t="s">
        <v>1</v>
      </c>
      <c r="C184" s="1" t="s">
        <v>32</v>
      </c>
      <c r="D184" s="1" t="s">
        <v>33</v>
      </c>
      <c r="E184" s="2">
        <v>143866</v>
      </c>
      <c r="F184" s="2">
        <v>107625</v>
      </c>
      <c r="G184" s="3">
        <f>+dataMercanciaGeneral[[#This Row],[Mercancía general embarcada en cabotaje]]+dataMercanciaGeneral[[#This Row],[Mercancía general desembarcada en cabotaje]]</f>
        <v>251491</v>
      </c>
      <c r="H184" s="2">
        <v>88669</v>
      </c>
      <c r="I184" s="2">
        <v>378424</v>
      </c>
      <c r="J184" s="3">
        <f>+dataMercanciaGeneral[[#This Row],[Mercancía general embarcada en exterior]]+dataMercanciaGeneral[[#This Row],[Mercancía general desembarcada en exterior]]</f>
        <v>467093</v>
      </c>
      <c r="K184" s="3">
        <f>+dataMercanciaGeneral[[#This Row],[Mercancía general embarcada en cabotaje]]+dataMercanciaGeneral[[#This Row],[Mercancía general embarcada en exterior]]</f>
        <v>232535</v>
      </c>
      <c r="L184" s="3">
        <f>+dataMercanciaGeneral[[#This Row],[Mercancía general desembarcada en cabotaje]]+dataMercanciaGeneral[[#This Row],[Mercancía general desembarcada en exterior]]</f>
        <v>486049</v>
      </c>
      <c r="M184" s="3">
        <f>+dataMercanciaGeneral[[#This Row],[TOTAL mercancía general embarcada en cabotaje y exterior]]+dataMercanciaGeneral[[#This Row],[TOTAL mercancía general desembarcada en cabotaje y exterior]]</f>
        <v>718584</v>
      </c>
    </row>
    <row r="185" spans="1:13" hidden="1" x14ac:dyDescent="0.25">
      <c r="A185" s="1">
        <v>1965</v>
      </c>
      <c r="B185" s="1" t="s">
        <v>1</v>
      </c>
      <c r="C185" s="1" t="s">
        <v>32</v>
      </c>
      <c r="D185" s="1" t="s">
        <v>42</v>
      </c>
      <c r="E185" s="2">
        <v>0</v>
      </c>
      <c r="F185" s="2">
        <v>0</v>
      </c>
      <c r="G185" s="3">
        <f>+dataMercanciaGeneral[[#This Row],[Mercancía general embarcada en cabotaje]]+dataMercanciaGeneral[[#This Row],[Mercancía general desembarcada en cabotaje]]</f>
        <v>0</v>
      </c>
      <c r="H185" s="2">
        <v>0</v>
      </c>
      <c r="I185" s="2">
        <v>0</v>
      </c>
      <c r="J185" s="3">
        <f>+dataMercanciaGeneral[[#This Row],[Mercancía general embarcada en exterior]]+dataMercanciaGeneral[[#This Row],[Mercancía general desembarcada en exterior]]</f>
        <v>0</v>
      </c>
      <c r="K185" s="3">
        <f>+dataMercanciaGeneral[[#This Row],[Mercancía general embarcada en cabotaje]]+dataMercanciaGeneral[[#This Row],[Mercancía general embarcada en exterior]]</f>
        <v>0</v>
      </c>
      <c r="L185" s="3">
        <f>+dataMercanciaGeneral[[#This Row],[Mercancía general desembarcada en cabotaje]]+dataMercanciaGeneral[[#This Row],[Mercancía general desembarcada en exterior]]</f>
        <v>0</v>
      </c>
      <c r="M185" s="3">
        <f>+dataMercanciaGeneral[[#This Row],[TOTAL mercancía general embarcada en cabotaje y exterior]]+dataMercanciaGeneral[[#This Row],[TOTAL mercancía general desembarcada en cabotaje y exterior]]</f>
        <v>0</v>
      </c>
    </row>
    <row r="186" spans="1:13" hidden="1" x14ac:dyDescent="0.25">
      <c r="A186" s="1">
        <v>1965</v>
      </c>
      <c r="B186" s="1" t="s">
        <v>2</v>
      </c>
      <c r="C186" s="1" t="s">
        <v>32</v>
      </c>
      <c r="D186" s="1" t="s">
        <v>33</v>
      </c>
      <c r="E186" s="2">
        <v>3832</v>
      </c>
      <c r="F186" s="2">
        <v>8368</v>
      </c>
      <c r="G186" s="3">
        <f>+dataMercanciaGeneral[[#This Row],[Mercancía general embarcada en cabotaje]]+dataMercanciaGeneral[[#This Row],[Mercancía general desembarcada en cabotaje]]</f>
        <v>12200</v>
      </c>
      <c r="H186" s="2">
        <v>38672</v>
      </c>
      <c r="I186" s="2">
        <v>99125</v>
      </c>
      <c r="J186" s="3">
        <f>+dataMercanciaGeneral[[#This Row],[Mercancía general embarcada en exterior]]+dataMercanciaGeneral[[#This Row],[Mercancía general desembarcada en exterior]]</f>
        <v>137797</v>
      </c>
      <c r="K186" s="3">
        <f>+dataMercanciaGeneral[[#This Row],[Mercancía general embarcada en cabotaje]]+dataMercanciaGeneral[[#This Row],[Mercancía general embarcada en exterior]]</f>
        <v>42504</v>
      </c>
      <c r="L186" s="3">
        <f>+dataMercanciaGeneral[[#This Row],[Mercancía general desembarcada en cabotaje]]+dataMercanciaGeneral[[#This Row],[Mercancía general desembarcada en exterior]]</f>
        <v>107493</v>
      </c>
      <c r="M186" s="3">
        <f>+dataMercanciaGeneral[[#This Row],[TOTAL mercancía general embarcada en cabotaje y exterior]]+dataMercanciaGeneral[[#This Row],[TOTAL mercancía general desembarcada en cabotaje y exterior]]</f>
        <v>149997</v>
      </c>
    </row>
    <row r="187" spans="1:13" hidden="1" x14ac:dyDescent="0.25">
      <c r="A187" s="1">
        <v>1965</v>
      </c>
      <c r="B187" s="1" t="s">
        <v>2</v>
      </c>
      <c r="C187" s="1" t="s">
        <v>32</v>
      </c>
      <c r="D187" s="1" t="s">
        <v>42</v>
      </c>
      <c r="E187" s="2">
        <v>0</v>
      </c>
      <c r="F187" s="2">
        <v>0</v>
      </c>
      <c r="G187" s="3">
        <f>+dataMercanciaGeneral[[#This Row],[Mercancía general embarcada en cabotaje]]+dataMercanciaGeneral[[#This Row],[Mercancía general desembarcada en cabotaje]]</f>
        <v>0</v>
      </c>
      <c r="H187" s="2">
        <v>0</v>
      </c>
      <c r="I187" s="2">
        <v>0</v>
      </c>
      <c r="J187" s="3">
        <f>+dataMercanciaGeneral[[#This Row],[Mercancía general embarcada en exterior]]+dataMercanciaGeneral[[#This Row],[Mercancía general desembarcada en exterior]]</f>
        <v>0</v>
      </c>
      <c r="K187" s="3">
        <f>+dataMercanciaGeneral[[#This Row],[Mercancía general embarcada en cabotaje]]+dataMercanciaGeneral[[#This Row],[Mercancía general embarcada en exterior]]</f>
        <v>0</v>
      </c>
      <c r="L187" s="3">
        <f>+dataMercanciaGeneral[[#This Row],[Mercancía general desembarcada en cabotaje]]+dataMercanciaGeneral[[#This Row],[Mercancía general desembarcada en exterior]]</f>
        <v>0</v>
      </c>
      <c r="M187" s="3">
        <f>+dataMercanciaGeneral[[#This Row],[TOTAL mercancía general embarcada en cabotaje y exterior]]+dataMercanciaGeneral[[#This Row],[TOTAL mercancía general desembarcada en cabotaje y exterior]]</f>
        <v>0</v>
      </c>
    </row>
    <row r="188" spans="1:13" hidden="1" x14ac:dyDescent="0.25">
      <c r="A188" s="1">
        <v>1965</v>
      </c>
      <c r="B188" s="1" t="s">
        <v>3</v>
      </c>
      <c r="C188" s="1" t="s">
        <v>32</v>
      </c>
      <c r="D188" s="1" t="s">
        <v>33</v>
      </c>
      <c r="E188" s="2">
        <v>468157</v>
      </c>
      <c r="F188" s="2">
        <v>19181</v>
      </c>
      <c r="G188" s="3">
        <f>+dataMercanciaGeneral[[#This Row],[Mercancía general embarcada en cabotaje]]+dataMercanciaGeneral[[#This Row],[Mercancía general desembarcada en cabotaje]]</f>
        <v>487338</v>
      </c>
      <c r="H188" s="2">
        <v>94323</v>
      </c>
      <c r="I188" s="2">
        <v>444351</v>
      </c>
      <c r="J188" s="3">
        <f>+dataMercanciaGeneral[[#This Row],[Mercancía general embarcada en exterior]]+dataMercanciaGeneral[[#This Row],[Mercancía general desembarcada en exterior]]</f>
        <v>538674</v>
      </c>
      <c r="K188" s="3">
        <f>+dataMercanciaGeneral[[#This Row],[Mercancía general embarcada en cabotaje]]+dataMercanciaGeneral[[#This Row],[Mercancía general embarcada en exterior]]</f>
        <v>562480</v>
      </c>
      <c r="L188" s="3">
        <f>+dataMercanciaGeneral[[#This Row],[Mercancía general desembarcada en cabotaje]]+dataMercanciaGeneral[[#This Row],[Mercancía general desembarcada en exterior]]</f>
        <v>463532</v>
      </c>
      <c r="M188" s="3">
        <f>+dataMercanciaGeneral[[#This Row],[TOTAL mercancía general embarcada en cabotaje y exterior]]+dataMercanciaGeneral[[#This Row],[TOTAL mercancía general desembarcada en cabotaje y exterior]]</f>
        <v>1026012</v>
      </c>
    </row>
    <row r="189" spans="1:13" hidden="1" x14ac:dyDescent="0.25">
      <c r="A189" s="1">
        <v>1965</v>
      </c>
      <c r="B189" s="1" t="s">
        <v>3</v>
      </c>
      <c r="C189" s="1" t="s">
        <v>32</v>
      </c>
      <c r="D189" s="1" t="s">
        <v>42</v>
      </c>
      <c r="E189" s="2">
        <v>0</v>
      </c>
      <c r="F189" s="2">
        <v>0</v>
      </c>
      <c r="G189" s="3">
        <f>+dataMercanciaGeneral[[#This Row],[Mercancía general embarcada en cabotaje]]+dataMercanciaGeneral[[#This Row],[Mercancía general desembarcada en cabotaje]]</f>
        <v>0</v>
      </c>
      <c r="H189" s="2">
        <v>0</v>
      </c>
      <c r="I189" s="2">
        <v>0</v>
      </c>
      <c r="J189" s="3">
        <f>+dataMercanciaGeneral[[#This Row],[Mercancía general embarcada en exterior]]+dataMercanciaGeneral[[#This Row],[Mercancía general desembarcada en exterior]]</f>
        <v>0</v>
      </c>
      <c r="K189" s="3">
        <f>+dataMercanciaGeneral[[#This Row],[Mercancía general embarcada en cabotaje]]+dataMercanciaGeneral[[#This Row],[Mercancía general embarcada en exterior]]</f>
        <v>0</v>
      </c>
      <c r="L189" s="3">
        <f>+dataMercanciaGeneral[[#This Row],[Mercancía general desembarcada en cabotaje]]+dataMercanciaGeneral[[#This Row],[Mercancía general desembarcada en exterior]]</f>
        <v>0</v>
      </c>
      <c r="M189" s="3">
        <f>+dataMercanciaGeneral[[#This Row],[TOTAL mercancía general embarcada en cabotaje y exterior]]+dataMercanciaGeneral[[#This Row],[TOTAL mercancía general desembarcada en cabotaje y exterior]]</f>
        <v>0</v>
      </c>
    </row>
    <row r="190" spans="1:13" hidden="1" x14ac:dyDescent="0.25">
      <c r="A190" s="1">
        <v>1965</v>
      </c>
      <c r="B190" s="1" t="s">
        <v>4</v>
      </c>
      <c r="C190" s="1" t="s">
        <v>32</v>
      </c>
      <c r="D190" s="1" t="s">
        <v>33</v>
      </c>
      <c r="E190" s="2">
        <v>30936</v>
      </c>
      <c r="F190" s="2">
        <v>24032</v>
      </c>
      <c r="G190" s="3">
        <f>+dataMercanciaGeneral[[#This Row],[Mercancía general embarcada en cabotaje]]+dataMercanciaGeneral[[#This Row],[Mercancía general desembarcada en cabotaje]]</f>
        <v>54968</v>
      </c>
      <c r="H190" s="2">
        <v>36360</v>
      </c>
      <c r="I190" s="2">
        <v>79086</v>
      </c>
      <c r="J190" s="3">
        <f>+dataMercanciaGeneral[[#This Row],[Mercancía general embarcada en exterior]]+dataMercanciaGeneral[[#This Row],[Mercancía general desembarcada en exterior]]</f>
        <v>115446</v>
      </c>
      <c r="K190" s="3">
        <f>+dataMercanciaGeneral[[#This Row],[Mercancía general embarcada en cabotaje]]+dataMercanciaGeneral[[#This Row],[Mercancía general embarcada en exterior]]</f>
        <v>67296</v>
      </c>
      <c r="L190" s="3">
        <f>+dataMercanciaGeneral[[#This Row],[Mercancía general desembarcada en cabotaje]]+dataMercanciaGeneral[[#This Row],[Mercancía general desembarcada en exterior]]</f>
        <v>103118</v>
      </c>
      <c r="M190" s="3">
        <f>+dataMercanciaGeneral[[#This Row],[TOTAL mercancía general embarcada en cabotaje y exterior]]+dataMercanciaGeneral[[#This Row],[TOTAL mercancía general desembarcada en cabotaje y exterior]]</f>
        <v>170414</v>
      </c>
    </row>
    <row r="191" spans="1:13" hidden="1" x14ac:dyDescent="0.25">
      <c r="A191" s="1">
        <v>1965</v>
      </c>
      <c r="B191" s="1" t="s">
        <v>4</v>
      </c>
      <c r="C191" s="1" t="s">
        <v>32</v>
      </c>
      <c r="D191" s="1" t="s">
        <v>42</v>
      </c>
      <c r="E191" s="2">
        <v>0</v>
      </c>
      <c r="F191" s="2">
        <v>0</v>
      </c>
      <c r="G191" s="3">
        <f>+dataMercanciaGeneral[[#This Row],[Mercancía general embarcada en cabotaje]]+dataMercanciaGeneral[[#This Row],[Mercancía general desembarcada en cabotaje]]</f>
        <v>0</v>
      </c>
      <c r="H191" s="2">
        <v>0</v>
      </c>
      <c r="I191" s="2">
        <v>0</v>
      </c>
      <c r="J191" s="3">
        <f>+dataMercanciaGeneral[[#This Row],[Mercancía general embarcada en exterior]]+dataMercanciaGeneral[[#This Row],[Mercancía general desembarcada en exterior]]</f>
        <v>0</v>
      </c>
      <c r="K191" s="3">
        <f>+dataMercanciaGeneral[[#This Row],[Mercancía general embarcada en cabotaje]]+dataMercanciaGeneral[[#This Row],[Mercancía general embarcada en exterior]]</f>
        <v>0</v>
      </c>
      <c r="L191" s="3">
        <f>+dataMercanciaGeneral[[#This Row],[Mercancía general desembarcada en cabotaje]]+dataMercanciaGeneral[[#This Row],[Mercancía general desembarcada en exterior]]</f>
        <v>0</v>
      </c>
      <c r="M191" s="3">
        <f>+dataMercanciaGeneral[[#This Row],[TOTAL mercancía general embarcada en cabotaje y exterior]]+dataMercanciaGeneral[[#This Row],[TOTAL mercancía general desembarcada en cabotaje y exterior]]</f>
        <v>0</v>
      </c>
    </row>
    <row r="192" spans="1:13" hidden="1" x14ac:dyDescent="0.25">
      <c r="A192" s="1">
        <v>1965</v>
      </c>
      <c r="B192" s="1" t="s">
        <v>5</v>
      </c>
      <c r="C192" s="1" t="s">
        <v>32</v>
      </c>
      <c r="D192" s="1" t="s">
        <v>33</v>
      </c>
      <c r="E192" s="2">
        <v>30882</v>
      </c>
      <c r="F192" s="2">
        <v>56706</v>
      </c>
      <c r="G192" s="3">
        <f>+dataMercanciaGeneral[[#This Row],[Mercancía general embarcada en cabotaje]]+dataMercanciaGeneral[[#This Row],[Mercancía general desembarcada en cabotaje]]</f>
        <v>87588</v>
      </c>
      <c r="H192" s="2">
        <v>84497</v>
      </c>
      <c r="I192" s="2">
        <v>84885</v>
      </c>
      <c r="J192" s="3">
        <f>+dataMercanciaGeneral[[#This Row],[Mercancía general embarcada en exterior]]+dataMercanciaGeneral[[#This Row],[Mercancía general desembarcada en exterior]]</f>
        <v>169382</v>
      </c>
      <c r="K192" s="3">
        <f>+dataMercanciaGeneral[[#This Row],[Mercancía general embarcada en cabotaje]]+dataMercanciaGeneral[[#This Row],[Mercancía general embarcada en exterior]]</f>
        <v>115379</v>
      </c>
      <c r="L192" s="3">
        <f>+dataMercanciaGeneral[[#This Row],[Mercancía general desembarcada en cabotaje]]+dataMercanciaGeneral[[#This Row],[Mercancía general desembarcada en exterior]]</f>
        <v>141591</v>
      </c>
      <c r="M192" s="3">
        <f>+dataMercanciaGeneral[[#This Row],[TOTAL mercancía general embarcada en cabotaje y exterior]]+dataMercanciaGeneral[[#This Row],[TOTAL mercancía general desembarcada en cabotaje y exterior]]</f>
        <v>256970</v>
      </c>
    </row>
    <row r="193" spans="1:13" hidden="1" x14ac:dyDescent="0.25">
      <c r="A193" s="1">
        <v>1965</v>
      </c>
      <c r="B193" s="1" t="s">
        <v>5</v>
      </c>
      <c r="C193" s="1" t="s">
        <v>32</v>
      </c>
      <c r="D193" s="1" t="s">
        <v>42</v>
      </c>
      <c r="E193" s="2">
        <v>0</v>
      </c>
      <c r="F193" s="2">
        <v>0</v>
      </c>
      <c r="G193" s="3">
        <f>+dataMercanciaGeneral[[#This Row],[Mercancía general embarcada en cabotaje]]+dataMercanciaGeneral[[#This Row],[Mercancía general desembarcada en cabotaje]]</f>
        <v>0</v>
      </c>
      <c r="H193" s="2">
        <v>0</v>
      </c>
      <c r="I193" s="2">
        <v>0</v>
      </c>
      <c r="J193" s="3">
        <f>+dataMercanciaGeneral[[#This Row],[Mercancía general embarcada en exterior]]+dataMercanciaGeneral[[#This Row],[Mercancía general desembarcada en exterior]]</f>
        <v>0</v>
      </c>
      <c r="K193" s="3">
        <f>+dataMercanciaGeneral[[#This Row],[Mercancía general embarcada en cabotaje]]+dataMercanciaGeneral[[#This Row],[Mercancía general embarcada en exterior]]</f>
        <v>0</v>
      </c>
      <c r="L193" s="3">
        <f>+dataMercanciaGeneral[[#This Row],[Mercancía general desembarcada en cabotaje]]+dataMercanciaGeneral[[#This Row],[Mercancía general desembarcada en exterior]]</f>
        <v>0</v>
      </c>
      <c r="M193" s="3">
        <f>+dataMercanciaGeneral[[#This Row],[TOTAL mercancía general embarcada en cabotaje y exterior]]+dataMercanciaGeneral[[#This Row],[TOTAL mercancía general desembarcada en cabotaje y exterior]]</f>
        <v>0</v>
      </c>
    </row>
    <row r="194" spans="1:13" hidden="1" x14ac:dyDescent="0.25">
      <c r="A194" s="1">
        <v>1965</v>
      </c>
      <c r="B194" s="1" t="s">
        <v>10</v>
      </c>
      <c r="C194" s="1" t="s">
        <v>32</v>
      </c>
      <c r="D194" s="1" t="s">
        <v>33</v>
      </c>
      <c r="E194" s="2">
        <v>125994</v>
      </c>
      <c r="F194" s="2">
        <v>371962</v>
      </c>
      <c r="G194" s="3">
        <f>+dataMercanciaGeneral[[#This Row],[Mercancía general embarcada en cabotaje]]+dataMercanciaGeneral[[#This Row],[Mercancía general desembarcada en cabotaje]]</f>
        <v>497956</v>
      </c>
      <c r="H194" s="2">
        <v>39333</v>
      </c>
      <c r="I194" s="2">
        <v>30748</v>
      </c>
      <c r="J194" s="3">
        <f>+dataMercanciaGeneral[[#This Row],[Mercancía general embarcada en exterior]]+dataMercanciaGeneral[[#This Row],[Mercancía general desembarcada en exterior]]</f>
        <v>70081</v>
      </c>
      <c r="K194" s="3">
        <f>+dataMercanciaGeneral[[#This Row],[Mercancía general embarcada en cabotaje]]+dataMercanciaGeneral[[#This Row],[Mercancía general embarcada en exterior]]</f>
        <v>165327</v>
      </c>
      <c r="L194" s="3">
        <f>+dataMercanciaGeneral[[#This Row],[Mercancía general desembarcada en cabotaje]]+dataMercanciaGeneral[[#This Row],[Mercancía general desembarcada en exterior]]</f>
        <v>402710</v>
      </c>
      <c r="M194" s="3">
        <f>+dataMercanciaGeneral[[#This Row],[TOTAL mercancía general embarcada en cabotaje y exterior]]+dataMercanciaGeneral[[#This Row],[TOTAL mercancía general desembarcada en cabotaje y exterior]]</f>
        <v>568037</v>
      </c>
    </row>
    <row r="195" spans="1:13" hidden="1" x14ac:dyDescent="0.25">
      <c r="A195" s="1">
        <v>1965</v>
      </c>
      <c r="B195" s="1" t="s">
        <v>10</v>
      </c>
      <c r="C195" s="1" t="s">
        <v>32</v>
      </c>
      <c r="D195" s="1" t="s">
        <v>42</v>
      </c>
      <c r="E195" s="2">
        <v>0</v>
      </c>
      <c r="F195" s="2">
        <v>0</v>
      </c>
      <c r="G195" s="3">
        <f>+dataMercanciaGeneral[[#This Row],[Mercancía general embarcada en cabotaje]]+dataMercanciaGeneral[[#This Row],[Mercancía general desembarcada en cabotaje]]</f>
        <v>0</v>
      </c>
      <c r="H195" s="2">
        <v>0</v>
      </c>
      <c r="I195" s="2">
        <v>0</v>
      </c>
      <c r="J195" s="3">
        <f>+dataMercanciaGeneral[[#This Row],[Mercancía general embarcada en exterior]]+dataMercanciaGeneral[[#This Row],[Mercancía general desembarcada en exterior]]</f>
        <v>0</v>
      </c>
      <c r="K195" s="3">
        <f>+dataMercanciaGeneral[[#This Row],[Mercancía general embarcada en cabotaje]]+dataMercanciaGeneral[[#This Row],[Mercancía general embarcada en exterior]]</f>
        <v>0</v>
      </c>
      <c r="L195" s="3">
        <f>+dataMercanciaGeneral[[#This Row],[Mercancía general desembarcada en cabotaje]]+dataMercanciaGeneral[[#This Row],[Mercancía general desembarcada en exterior]]</f>
        <v>0</v>
      </c>
      <c r="M195" s="3">
        <f>+dataMercanciaGeneral[[#This Row],[TOTAL mercancía general embarcada en cabotaje y exterior]]+dataMercanciaGeneral[[#This Row],[TOTAL mercancía general desembarcada en cabotaje y exterior]]</f>
        <v>0</v>
      </c>
    </row>
    <row r="196" spans="1:13" hidden="1" x14ac:dyDescent="0.25">
      <c r="A196" s="1">
        <v>1965</v>
      </c>
      <c r="B196" s="1" t="s">
        <v>11</v>
      </c>
      <c r="C196" s="1" t="s">
        <v>32</v>
      </c>
      <c r="D196" s="1" t="s">
        <v>33</v>
      </c>
      <c r="E196" s="2">
        <v>301675</v>
      </c>
      <c r="F196" s="2">
        <v>466637</v>
      </c>
      <c r="G196" s="3">
        <f>+dataMercanciaGeneral[[#This Row],[Mercancía general embarcada en cabotaje]]+dataMercanciaGeneral[[#This Row],[Mercancía general desembarcada en cabotaje]]</f>
        <v>768312</v>
      </c>
      <c r="H196" s="2">
        <v>121146</v>
      </c>
      <c r="I196" s="2">
        <v>1489175</v>
      </c>
      <c r="J196" s="3">
        <f>+dataMercanciaGeneral[[#This Row],[Mercancía general embarcada en exterior]]+dataMercanciaGeneral[[#This Row],[Mercancía general desembarcada en exterior]]</f>
        <v>1610321</v>
      </c>
      <c r="K196" s="3">
        <f>+dataMercanciaGeneral[[#This Row],[Mercancía general embarcada en cabotaje]]+dataMercanciaGeneral[[#This Row],[Mercancía general embarcada en exterior]]</f>
        <v>422821</v>
      </c>
      <c r="L196" s="3">
        <f>+dataMercanciaGeneral[[#This Row],[Mercancía general desembarcada en cabotaje]]+dataMercanciaGeneral[[#This Row],[Mercancía general desembarcada en exterior]]</f>
        <v>1955812</v>
      </c>
      <c r="M196" s="3">
        <f>+dataMercanciaGeneral[[#This Row],[TOTAL mercancía general embarcada en cabotaje y exterior]]+dataMercanciaGeneral[[#This Row],[TOTAL mercancía general desembarcada en cabotaje y exterior]]</f>
        <v>2378633</v>
      </c>
    </row>
    <row r="197" spans="1:13" hidden="1" x14ac:dyDescent="0.25">
      <c r="A197" s="1">
        <v>1965</v>
      </c>
      <c r="B197" s="1" t="s">
        <v>11</v>
      </c>
      <c r="C197" s="1" t="s">
        <v>32</v>
      </c>
      <c r="D197" s="1" t="s">
        <v>42</v>
      </c>
      <c r="E197" s="2">
        <v>0</v>
      </c>
      <c r="F197" s="2">
        <v>0</v>
      </c>
      <c r="G197" s="3">
        <f>+dataMercanciaGeneral[[#This Row],[Mercancía general embarcada en cabotaje]]+dataMercanciaGeneral[[#This Row],[Mercancía general desembarcada en cabotaje]]</f>
        <v>0</v>
      </c>
      <c r="H197" s="2">
        <v>0</v>
      </c>
      <c r="I197" s="2">
        <v>0</v>
      </c>
      <c r="J197" s="3">
        <f>+dataMercanciaGeneral[[#This Row],[Mercancía general embarcada en exterior]]+dataMercanciaGeneral[[#This Row],[Mercancía general desembarcada en exterior]]</f>
        <v>0</v>
      </c>
      <c r="K197" s="3">
        <f>+dataMercanciaGeneral[[#This Row],[Mercancía general embarcada en cabotaje]]+dataMercanciaGeneral[[#This Row],[Mercancía general embarcada en exterior]]</f>
        <v>0</v>
      </c>
      <c r="L197" s="3">
        <f>+dataMercanciaGeneral[[#This Row],[Mercancía general desembarcada en cabotaje]]+dataMercanciaGeneral[[#This Row],[Mercancía general desembarcada en exterior]]</f>
        <v>0</v>
      </c>
      <c r="M197" s="3">
        <f>+dataMercanciaGeneral[[#This Row],[TOTAL mercancía general embarcada en cabotaje y exterior]]+dataMercanciaGeneral[[#This Row],[TOTAL mercancía general desembarcada en cabotaje y exterior]]</f>
        <v>0</v>
      </c>
    </row>
    <row r="198" spans="1:13" hidden="1" x14ac:dyDescent="0.25">
      <c r="A198" s="1">
        <v>1965</v>
      </c>
      <c r="B198" s="1" t="s">
        <v>12</v>
      </c>
      <c r="C198" s="1" t="s">
        <v>32</v>
      </c>
      <c r="D198" s="1" t="s">
        <v>33</v>
      </c>
      <c r="E198" s="2">
        <v>215533</v>
      </c>
      <c r="F198" s="2">
        <v>287100</v>
      </c>
      <c r="G198" s="3">
        <f>+dataMercanciaGeneral[[#This Row],[Mercancía general embarcada en cabotaje]]+dataMercanciaGeneral[[#This Row],[Mercancía general desembarcada en cabotaje]]</f>
        <v>502633</v>
      </c>
      <c r="H198" s="2">
        <v>111929</v>
      </c>
      <c r="I198" s="2">
        <v>1463867</v>
      </c>
      <c r="J198" s="3">
        <f>+dataMercanciaGeneral[[#This Row],[Mercancía general embarcada en exterior]]+dataMercanciaGeneral[[#This Row],[Mercancía general desembarcada en exterior]]</f>
        <v>1575796</v>
      </c>
      <c r="K198" s="3">
        <f>+dataMercanciaGeneral[[#This Row],[Mercancía general embarcada en cabotaje]]+dataMercanciaGeneral[[#This Row],[Mercancía general embarcada en exterior]]</f>
        <v>327462</v>
      </c>
      <c r="L198" s="3">
        <f>+dataMercanciaGeneral[[#This Row],[Mercancía general desembarcada en cabotaje]]+dataMercanciaGeneral[[#This Row],[Mercancía general desembarcada en exterior]]</f>
        <v>1750967</v>
      </c>
      <c r="M198" s="3">
        <f>+dataMercanciaGeneral[[#This Row],[TOTAL mercancía general embarcada en cabotaje y exterior]]+dataMercanciaGeneral[[#This Row],[TOTAL mercancía general desembarcada en cabotaje y exterior]]</f>
        <v>2078429</v>
      </c>
    </row>
    <row r="199" spans="1:13" hidden="1" x14ac:dyDescent="0.25">
      <c r="A199" s="1">
        <v>1965</v>
      </c>
      <c r="B199" s="1" t="s">
        <v>12</v>
      </c>
      <c r="C199" s="1" t="s">
        <v>32</v>
      </c>
      <c r="D199" s="1" t="s">
        <v>42</v>
      </c>
      <c r="E199" s="2">
        <v>0</v>
      </c>
      <c r="F199" s="2">
        <v>0</v>
      </c>
      <c r="G199" s="3">
        <f>+dataMercanciaGeneral[[#This Row],[Mercancía general embarcada en cabotaje]]+dataMercanciaGeneral[[#This Row],[Mercancía general desembarcada en cabotaje]]</f>
        <v>0</v>
      </c>
      <c r="H199" s="2">
        <v>0</v>
      </c>
      <c r="I199" s="2">
        <v>0</v>
      </c>
      <c r="J199" s="3">
        <f>+dataMercanciaGeneral[[#This Row],[Mercancía general embarcada en exterior]]+dataMercanciaGeneral[[#This Row],[Mercancía general desembarcada en exterior]]</f>
        <v>0</v>
      </c>
      <c r="K199" s="3">
        <f>+dataMercanciaGeneral[[#This Row],[Mercancía general embarcada en cabotaje]]+dataMercanciaGeneral[[#This Row],[Mercancía general embarcada en exterior]]</f>
        <v>0</v>
      </c>
      <c r="L199" s="3">
        <f>+dataMercanciaGeneral[[#This Row],[Mercancía general desembarcada en cabotaje]]+dataMercanciaGeneral[[#This Row],[Mercancía general desembarcada en exterior]]</f>
        <v>0</v>
      </c>
      <c r="M199" s="3">
        <f>+dataMercanciaGeneral[[#This Row],[TOTAL mercancía general embarcada en cabotaje y exterior]]+dataMercanciaGeneral[[#This Row],[TOTAL mercancía general desembarcada en cabotaje y exterior]]</f>
        <v>0</v>
      </c>
    </row>
    <row r="200" spans="1:13" hidden="1" x14ac:dyDescent="0.25">
      <c r="A200" s="1">
        <v>1965</v>
      </c>
      <c r="B200" s="1" t="s">
        <v>34</v>
      </c>
      <c r="C200" s="1" t="s">
        <v>32</v>
      </c>
      <c r="D200" s="1" t="s">
        <v>33</v>
      </c>
      <c r="E200" s="2">
        <v>501330</v>
      </c>
      <c r="F200" s="2">
        <v>540854</v>
      </c>
      <c r="G200" s="3">
        <f>+dataMercanciaGeneral[[#This Row],[Mercancía general embarcada en cabotaje]]+dataMercanciaGeneral[[#This Row],[Mercancía general desembarcada en cabotaje]]</f>
        <v>1042184</v>
      </c>
      <c r="H200" s="2">
        <v>371840</v>
      </c>
      <c r="I200" s="2">
        <v>264448</v>
      </c>
      <c r="J200" s="3">
        <f>+dataMercanciaGeneral[[#This Row],[Mercancía general embarcada en exterior]]+dataMercanciaGeneral[[#This Row],[Mercancía general desembarcada en exterior]]</f>
        <v>636288</v>
      </c>
      <c r="K200" s="3">
        <f>+dataMercanciaGeneral[[#This Row],[Mercancía general embarcada en cabotaje]]+dataMercanciaGeneral[[#This Row],[Mercancía general embarcada en exterior]]</f>
        <v>873170</v>
      </c>
      <c r="L200" s="3">
        <f>+dataMercanciaGeneral[[#This Row],[Mercancía general desembarcada en cabotaje]]+dataMercanciaGeneral[[#This Row],[Mercancía general desembarcada en exterior]]</f>
        <v>805302</v>
      </c>
      <c r="M200" s="3">
        <f>+dataMercanciaGeneral[[#This Row],[TOTAL mercancía general embarcada en cabotaje y exterior]]+dataMercanciaGeneral[[#This Row],[TOTAL mercancía general desembarcada en cabotaje y exterior]]</f>
        <v>1678472</v>
      </c>
    </row>
    <row r="201" spans="1:13" hidden="1" x14ac:dyDescent="0.25">
      <c r="A201" s="1">
        <v>1965</v>
      </c>
      <c r="B201" s="1" t="s">
        <v>34</v>
      </c>
      <c r="C201" s="1" t="s">
        <v>32</v>
      </c>
      <c r="D201" s="1" t="s">
        <v>42</v>
      </c>
      <c r="E201" s="2">
        <v>0</v>
      </c>
      <c r="F201" s="2">
        <v>0</v>
      </c>
      <c r="G201" s="3">
        <f>+dataMercanciaGeneral[[#This Row],[Mercancía general embarcada en cabotaje]]+dataMercanciaGeneral[[#This Row],[Mercancía general desembarcada en cabotaje]]</f>
        <v>0</v>
      </c>
      <c r="H201" s="2">
        <v>0</v>
      </c>
      <c r="I201" s="2">
        <v>0</v>
      </c>
      <c r="J201" s="3">
        <f>+dataMercanciaGeneral[[#This Row],[Mercancía general embarcada en exterior]]+dataMercanciaGeneral[[#This Row],[Mercancía general desembarcada en exterior]]</f>
        <v>0</v>
      </c>
      <c r="K201" s="3">
        <f>+dataMercanciaGeneral[[#This Row],[Mercancía general embarcada en cabotaje]]+dataMercanciaGeneral[[#This Row],[Mercancía general embarcada en exterior]]</f>
        <v>0</v>
      </c>
      <c r="L201" s="3">
        <f>+dataMercanciaGeneral[[#This Row],[Mercancía general desembarcada en cabotaje]]+dataMercanciaGeneral[[#This Row],[Mercancía general desembarcada en exterior]]</f>
        <v>0</v>
      </c>
      <c r="M201" s="3">
        <f>+dataMercanciaGeneral[[#This Row],[TOTAL mercancía general embarcada en cabotaje y exterior]]+dataMercanciaGeneral[[#This Row],[TOTAL mercancía general desembarcada en cabotaje y exterior]]</f>
        <v>0</v>
      </c>
    </row>
    <row r="202" spans="1:13" hidden="1" x14ac:dyDescent="0.25">
      <c r="A202" s="1">
        <v>1965</v>
      </c>
      <c r="B202" s="1" t="s">
        <v>13</v>
      </c>
      <c r="C202" s="1" t="s">
        <v>32</v>
      </c>
      <c r="D202" s="1" t="s">
        <v>33</v>
      </c>
      <c r="E202" s="2">
        <v>53934</v>
      </c>
      <c r="F202" s="2">
        <v>10604</v>
      </c>
      <c r="G202" s="3">
        <f>+dataMercanciaGeneral[[#This Row],[Mercancía general embarcada en cabotaje]]+dataMercanciaGeneral[[#This Row],[Mercancía general desembarcada en cabotaje]]</f>
        <v>64538</v>
      </c>
      <c r="H202" s="2">
        <v>207003</v>
      </c>
      <c r="I202" s="2">
        <v>207416</v>
      </c>
      <c r="J202" s="3">
        <f>+dataMercanciaGeneral[[#This Row],[Mercancía general embarcada en exterior]]+dataMercanciaGeneral[[#This Row],[Mercancía general desembarcada en exterior]]</f>
        <v>414419</v>
      </c>
      <c r="K202" s="3">
        <f>+dataMercanciaGeneral[[#This Row],[Mercancía general embarcada en cabotaje]]+dataMercanciaGeneral[[#This Row],[Mercancía general embarcada en exterior]]</f>
        <v>260937</v>
      </c>
      <c r="L202" s="3">
        <f>+dataMercanciaGeneral[[#This Row],[Mercancía general desembarcada en cabotaje]]+dataMercanciaGeneral[[#This Row],[Mercancía general desembarcada en exterior]]</f>
        <v>218020</v>
      </c>
      <c r="M202" s="3">
        <f>+dataMercanciaGeneral[[#This Row],[TOTAL mercancía general embarcada en cabotaje y exterior]]+dataMercanciaGeneral[[#This Row],[TOTAL mercancía general desembarcada en cabotaje y exterior]]</f>
        <v>478957</v>
      </c>
    </row>
    <row r="203" spans="1:13" hidden="1" x14ac:dyDescent="0.25">
      <c r="A203" s="1">
        <v>1965</v>
      </c>
      <c r="B203" s="1" t="s">
        <v>13</v>
      </c>
      <c r="C203" s="1" t="s">
        <v>32</v>
      </c>
      <c r="D203" s="1" t="s">
        <v>42</v>
      </c>
      <c r="E203" s="2">
        <v>0</v>
      </c>
      <c r="F203" s="2">
        <v>0</v>
      </c>
      <c r="G203" s="3">
        <f>+dataMercanciaGeneral[[#This Row],[Mercancía general embarcada en cabotaje]]+dataMercanciaGeneral[[#This Row],[Mercancía general desembarcada en cabotaje]]</f>
        <v>0</v>
      </c>
      <c r="H203" s="2">
        <v>0</v>
      </c>
      <c r="I203" s="2">
        <v>0</v>
      </c>
      <c r="J203" s="3">
        <f>+dataMercanciaGeneral[[#This Row],[Mercancía general embarcada en exterior]]+dataMercanciaGeneral[[#This Row],[Mercancía general desembarcada en exterior]]</f>
        <v>0</v>
      </c>
      <c r="K203" s="3">
        <f>+dataMercanciaGeneral[[#This Row],[Mercancía general embarcada en cabotaje]]+dataMercanciaGeneral[[#This Row],[Mercancía general embarcada en exterior]]</f>
        <v>0</v>
      </c>
      <c r="L203" s="3">
        <f>+dataMercanciaGeneral[[#This Row],[Mercancía general desembarcada en cabotaje]]+dataMercanciaGeneral[[#This Row],[Mercancía general desembarcada en exterior]]</f>
        <v>0</v>
      </c>
      <c r="M203" s="3">
        <f>+dataMercanciaGeneral[[#This Row],[TOTAL mercancía general embarcada en cabotaje y exterior]]+dataMercanciaGeneral[[#This Row],[TOTAL mercancía general desembarcada en cabotaje y exterior]]</f>
        <v>0</v>
      </c>
    </row>
    <row r="204" spans="1:13" hidden="1" x14ac:dyDescent="0.25">
      <c r="A204" s="1">
        <v>1965</v>
      </c>
      <c r="B204" s="1" t="s">
        <v>14</v>
      </c>
      <c r="C204" s="1" t="s">
        <v>32</v>
      </c>
      <c r="D204" s="1" t="s">
        <v>33</v>
      </c>
      <c r="E204" s="2">
        <v>17145</v>
      </c>
      <c r="F204" s="2">
        <v>8244</v>
      </c>
      <c r="G204" s="3">
        <f>+dataMercanciaGeneral[[#This Row],[Mercancía general embarcada en cabotaje]]+dataMercanciaGeneral[[#This Row],[Mercancía general desembarcada en cabotaje]]</f>
        <v>25389</v>
      </c>
      <c r="H204" s="2">
        <v>3375</v>
      </c>
      <c r="I204" s="2">
        <v>67488</v>
      </c>
      <c r="J204" s="3">
        <f>+dataMercanciaGeneral[[#This Row],[Mercancía general embarcada en exterior]]+dataMercanciaGeneral[[#This Row],[Mercancía general desembarcada en exterior]]</f>
        <v>70863</v>
      </c>
      <c r="K204" s="3">
        <f>+dataMercanciaGeneral[[#This Row],[Mercancía general embarcada en cabotaje]]+dataMercanciaGeneral[[#This Row],[Mercancía general embarcada en exterior]]</f>
        <v>20520</v>
      </c>
      <c r="L204" s="3">
        <f>+dataMercanciaGeneral[[#This Row],[Mercancía general desembarcada en cabotaje]]+dataMercanciaGeneral[[#This Row],[Mercancía general desembarcada en exterior]]</f>
        <v>75732</v>
      </c>
      <c r="M204" s="3">
        <f>+dataMercanciaGeneral[[#This Row],[TOTAL mercancía general embarcada en cabotaje y exterior]]+dataMercanciaGeneral[[#This Row],[TOTAL mercancía general desembarcada en cabotaje y exterior]]</f>
        <v>96252</v>
      </c>
    </row>
    <row r="205" spans="1:13" hidden="1" x14ac:dyDescent="0.25">
      <c r="A205" s="1">
        <v>1965</v>
      </c>
      <c r="B205" s="1" t="s">
        <v>14</v>
      </c>
      <c r="C205" s="1" t="s">
        <v>32</v>
      </c>
      <c r="D205" s="1" t="s">
        <v>42</v>
      </c>
      <c r="E205" s="2">
        <v>0</v>
      </c>
      <c r="F205" s="2">
        <v>0</v>
      </c>
      <c r="G205" s="3">
        <f>+dataMercanciaGeneral[[#This Row],[Mercancía general embarcada en cabotaje]]+dataMercanciaGeneral[[#This Row],[Mercancía general desembarcada en cabotaje]]</f>
        <v>0</v>
      </c>
      <c r="H205" s="2">
        <v>0</v>
      </c>
      <c r="I205" s="2">
        <v>0</v>
      </c>
      <c r="J205" s="3">
        <f>+dataMercanciaGeneral[[#This Row],[Mercancía general embarcada en exterior]]+dataMercanciaGeneral[[#This Row],[Mercancía general desembarcada en exterior]]</f>
        <v>0</v>
      </c>
      <c r="K205" s="3">
        <f>+dataMercanciaGeneral[[#This Row],[Mercancía general embarcada en cabotaje]]+dataMercanciaGeneral[[#This Row],[Mercancía general embarcada en exterior]]</f>
        <v>0</v>
      </c>
      <c r="L205" s="3">
        <f>+dataMercanciaGeneral[[#This Row],[Mercancía general desembarcada en cabotaje]]+dataMercanciaGeneral[[#This Row],[Mercancía general desembarcada en exterior]]</f>
        <v>0</v>
      </c>
      <c r="M205" s="3">
        <f>+dataMercanciaGeneral[[#This Row],[TOTAL mercancía general embarcada en cabotaje y exterior]]+dataMercanciaGeneral[[#This Row],[TOTAL mercancía general desembarcada en cabotaje y exterior]]</f>
        <v>0</v>
      </c>
    </row>
    <row r="206" spans="1:13" hidden="1" x14ac:dyDescent="0.25">
      <c r="A206" s="1">
        <v>1965</v>
      </c>
      <c r="B206" s="1" t="s">
        <v>15</v>
      </c>
      <c r="C206" s="1" t="s">
        <v>32</v>
      </c>
      <c r="D206" s="1" t="s">
        <v>33</v>
      </c>
      <c r="E206" s="2">
        <v>49606</v>
      </c>
      <c r="F206" s="2">
        <v>55368</v>
      </c>
      <c r="G206" s="3">
        <f>+dataMercanciaGeneral[[#This Row],[Mercancía general embarcada en cabotaje]]+dataMercanciaGeneral[[#This Row],[Mercancía general desembarcada en cabotaje]]</f>
        <v>104974</v>
      </c>
      <c r="H206" s="2">
        <v>819</v>
      </c>
      <c r="I206" s="2">
        <v>20963</v>
      </c>
      <c r="J206" s="3">
        <f>+dataMercanciaGeneral[[#This Row],[Mercancía general embarcada en exterior]]+dataMercanciaGeneral[[#This Row],[Mercancía general desembarcada en exterior]]</f>
        <v>21782</v>
      </c>
      <c r="K206" s="3">
        <f>+dataMercanciaGeneral[[#This Row],[Mercancía general embarcada en cabotaje]]+dataMercanciaGeneral[[#This Row],[Mercancía general embarcada en exterior]]</f>
        <v>50425</v>
      </c>
      <c r="L206" s="3">
        <f>+dataMercanciaGeneral[[#This Row],[Mercancía general desembarcada en cabotaje]]+dataMercanciaGeneral[[#This Row],[Mercancía general desembarcada en exterior]]</f>
        <v>76331</v>
      </c>
      <c r="M206" s="3">
        <f>+dataMercanciaGeneral[[#This Row],[TOTAL mercancía general embarcada en cabotaje y exterior]]+dataMercanciaGeneral[[#This Row],[TOTAL mercancía general desembarcada en cabotaje y exterior]]</f>
        <v>126756</v>
      </c>
    </row>
    <row r="207" spans="1:13" hidden="1" x14ac:dyDescent="0.25">
      <c r="A207" s="1">
        <v>1965</v>
      </c>
      <c r="B207" s="1" t="s">
        <v>15</v>
      </c>
      <c r="C207" s="1" t="s">
        <v>32</v>
      </c>
      <c r="D207" s="1" t="s">
        <v>42</v>
      </c>
      <c r="E207" s="2">
        <v>0</v>
      </c>
      <c r="F207" s="2">
        <v>0</v>
      </c>
      <c r="G207" s="3">
        <f>+dataMercanciaGeneral[[#This Row],[Mercancía general embarcada en cabotaje]]+dataMercanciaGeneral[[#This Row],[Mercancía general desembarcada en cabotaje]]</f>
        <v>0</v>
      </c>
      <c r="H207" s="2">
        <v>0</v>
      </c>
      <c r="I207" s="2">
        <v>0</v>
      </c>
      <c r="J207" s="3">
        <f>+dataMercanciaGeneral[[#This Row],[Mercancía general embarcada en exterior]]+dataMercanciaGeneral[[#This Row],[Mercancía general desembarcada en exterior]]</f>
        <v>0</v>
      </c>
      <c r="K207" s="3">
        <f>+dataMercanciaGeneral[[#This Row],[Mercancía general embarcada en cabotaje]]+dataMercanciaGeneral[[#This Row],[Mercancía general embarcada en exterior]]</f>
        <v>0</v>
      </c>
      <c r="L207" s="3">
        <f>+dataMercanciaGeneral[[#This Row],[Mercancía general desembarcada en cabotaje]]+dataMercanciaGeneral[[#This Row],[Mercancía general desembarcada en exterior]]</f>
        <v>0</v>
      </c>
      <c r="M207" s="3">
        <f>+dataMercanciaGeneral[[#This Row],[TOTAL mercancía general embarcada en cabotaje y exterior]]+dataMercanciaGeneral[[#This Row],[TOTAL mercancía general desembarcada en cabotaje y exterior]]</f>
        <v>0</v>
      </c>
    </row>
    <row r="208" spans="1:13" hidden="1" x14ac:dyDescent="0.25">
      <c r="A208" s="1">
        <v>1965</v>
      </c>
      <c r="B208" s="1" t="s">
        <v>35</v>
      </c>
      <c r="C208" s="1" t="s">
        <v>32</v>
      </c>
      <c r="D208" s="1" t="s">
        <v>33</v>
      </c>
      <c r="E208" s="2">
        <v>39914</v>
      </c>
      <c r="F208" s="2">
        <v>88488</v>
      </c>
      <c r="G208" s="3">
        <f>+dataMercanciaGeneral[[#This Row],[Mercancía general embarcada en cabotaje]]+dataMercanciaGeneral[[#This Row],[Mercancía general desembarcada en cabotaje]]</f>
        <v>128402</v>
      </c>
      <c r="H208" s="2">
        <v>6856</v>
      </c>
      <c r="I208" s="2">
        <v>30852</v>
      </c>
      <c r="J208" s="3">
        <f>+dataMercanciaGeneral[[#This Row],[Mercancía general embarcada en exterior]]+dataMercanciaGeneral[[#This Row],[Mercancía general desembarcada en exterior]]</f>
        <v>37708</v>
      </c>
      <c r="K208" s="3">
        <f>+dataMercanciaGeneral[[#This Row],[Mercancía general embarcada en cabotaje]]+dataMercanciaGeneral[[#This Row],[Mercancía general embarcada en exterior]]</f>
        <v>46770</v>
      </c>
      <c r="L208" s="3">
        <f>+dataMercanciaGeneral[[#This Row],[Mercancía general desembarcada en cabotaje]]+dataMercanciaGeneral[[#This Row],[Mercancía general desembarcada en exterior]]</f>
        <v>119340</v>
      </c>
      <c r="M208" s="3">
        <f>+dataMercanciaGeneral[[#This Row],[TOTAL mercancía general embarcada en cabotaje y exterior]]+dataMercanciaGeneral[[#This Row],[TOTAL mercancía general desembarcada en cabotaje y exterior]]</f>
        <v>166110</v>
      </c>
    </row>
    <row r="209" spans="1:13" hidden="1" x14ac:dyDescent="0.25">
      <c r="A209" s="1">
        <v>1965</v>
      </c>
      <c r="B209" s="1" t="s">
        <v>35</v>
      </c>
      <c r="C209" s="1" t="s">
        <v>32</v>
      </c>
      <c r="D209" s="1" t="s">
        <v>42</v>
      </c>
      <c r="E209" s="2">
        <v>0</v>
      </c>
      <c r="F209" s="2">
        <v>0</v>
      </c>
      <c r="G209" s="3">
        <f>+dataMercanciaGeneral[[#This Row],[Mercancía general embarcada en cabotaje]]+dataMercanciaGeneral[[#This Row],[Mercancía general desembarcada en cabotaje]]</f>
        <v>0</v>
      </c>
      <c r="H209" s="2">
        <v>0</v>
      </c>
      <c r="I209" s="2">
        <v>0</v>
      </c>
      <c r="J209" s="3">
        <f>+dataMercanciaGeneral[[#This Row],[Mercancía general embarcada en exterior]]+dataMercanciaGeneral[[#This Row],[Mercancía general desembarcada en exterior]]</f>
        <v>0</v>
      </c>
      <c r="K209" s="3">
        <f>+dataMercanciaGeneral[[#This Row],[Mercancía general embarcada en cabotaje]]+dataMercanciaGeneral[[#This Row],[Mercancía general embarcada en exterior]]</f>
        <v>0</v>
      </c>
      <c r="L209" s="3">
        <f>+dataMercanciaGeneral[[#This Row],[Mercancía general desembarcada en cabotaje]]+dataMercanciaGeneral[[#This Row],[Mercancía general desembarcada en exterior]]</f>
        <v>0</v>
      </c>
      <c r="M209" s="3">
        <f>+dataMercanciaGeneral[[#This Row],[TOTAL mercancía general embarcada en cabotaje y exterior]]+dataMercanciaGeneral[[#This Row],[TOTAL mercancía general desembarcada en cabotaje y exterior]]</f>
        <v>0</v>
      </c>
    </row>
    <row r="210" spans="1:13" hidden="1" x14ac:dyDescent="0.25">
      <c r="A210" s="1">
        <v>1965</v>
      </c>
      <c r="B210" s="1" t="s">
        <v>17</v>
      </c>
      <c r="C210" s="1" t="s">
        <v>32</v>
      </c>
      <c r="D210" s="1" t="s">
        <v>33</v>
      </c>
      <c r="E210" s="2">
        <v>118050</v>
      </c>
      <c r="F210" s="2">
        <v>59799</v>
      </c>
      <c r="G210" s="3">
        <f>+dataMercanciaGeneral[[#This Row],[Mercancía general embarcada en cabotaje]]+dataMercanciaGeneral[[#This Row],[Mercancía general desembarcada en cabotaje]]</f>
        <v>177849</v>
      </c>
      <c r="H210" s="2">
        <v>23127</v>
      </c>
      <c r="I210" s="2">
        <v>220518</v>
      </c>
      <c r="J210" s="3">
        <f>+dataMercanciaGeneral[[#This Row],[Mercancía general embarcada en exterior]]+dataMercanciaGeneral[[#This Row],[Mercancía general desembarcada en exterior]]</f>
        <v>243645</v>
      </c>
      <c r="K210" s="3">
        <f>+dataMercanciaGeneral[[#This Row],[Mercancía general embarcada en cabotaje]]+dataMercanciaGeneral[[#This Row],[Mercancía general embarcada en exterior]]</f>
        <v>141177</v>
      </c>
      <c r="L210" s="3">
        <f>+dataMercanciaGeneral[[#This Row],[Mercancía general desembarcada en cabotaje]]+dataMercanciaGeneral[[#This Row],[Mercancía general desembarcada en exterior]]</f>
        <v>280317</v>
      </c>
      <c r="M210" s="3">
        <f>+dataMercanciaGeneral[[#This Row],[TOTAL mercancía general embarcada en cabotaje y exterior]]+dataMercanciaGeneral[[#This Row],[TOTAL mercancía general desembarcada en cabotaje y exterior]]</f>
        <v>421494</v>
      </c>
    </row>
    <row r="211" spans="1:13" hidden="1" x14ac:dyDescent="0.25">
      <c r="A211" s="1">
        <v>1965</v>
      </c>
      <c r="B211" s="1" t="s">
        <v>17</v>
      </c>
      <c r="C211" s="1" t="s">
        <v>32</v>
      </c>
      <c r="D211" s="1" t="s">
        <v>42</v>
      </c>
      <c r="E211" s="2">
        <v>0</v>
      </c>
      <c r="F211" s="2">
        <v>0</v>
      </c>
      <c r="G211" s="3">
        <f>+dataMercanciaGeneral[[#This Row],[Mercancía general embarcada en cabotaje]]+dataMercanciaGeneral[[#This Row],[Mercancía general desembarcada en cabotaje]]</f>
        <v>0</v>
      </c>
      <c r="H211" s="2">
        <v>0</v>
      </c>
      <c r="I211" s="2">
        <v>0</v>
      </c>
      <c r="J211" s="3">
        <f>+dataMercanciaGeneral[[#This Row],[Mercancía general embarcada en exterior]]+dataMercanciaGeneral[[#This Row],[Mercancía general desembarcada en exterior]]</f>
        <v>0</v>
      </c>
      <c r="K211" s="3">
        <f>+dataMercanciaGeneral[[#This Row],[Mercancía general embarcada en cabotaje]]+dataMercanciaGeneral[[#This Row],[Mercancía general embarcada en exterior]]</f>
        <v>0</v>
      </c>
      <c r="L211" s="3">
        <f>+dataMercanciaGeneral[[#This Row],[Mercancía general desembarcada en cabotaje]]+dataMercanciaGeneral[[#This Row],[Mercancía general desembarcada en exterior]]</f>
        <v>0</v>
      </c>
      <c r="M211" s="3">
        <f>+dataMercanciaGeneral[[#This Row],[TOTAL mercancía general embarcada en cabotaje y exterior]]+dataMercanciaGeneral[[#This Row],[TOTAL mercancía general desembarcada en cabotaje y exterior]]</f>
        <v>0</v>
      </c>
    </row>
    <row r="212" spans="1:13" hidden="1" x14ac:dyDescent="0.25">
      <c r="A212" s="1">
        <v>1965</v>
      </c>
      <c r="B212" s="1" t="s">
        <v>18</v>
      </c>
      <c r="C212" s="1" t="s">
        <v>32</v>
      </c>
      <c r="D212" s="1" t="s">
        <v>33</v>
      </c>
      <c r="E212" s="2">
        <v>13964</v>
      </c>
      <c r="F212" s="2">
        <v>8183</v>
      </c>
      <c r="G212" s="3">
        <f>+dataMercanciaGeneral[[#This Row],[Mercancía general embarcada en cabotaje]]+dataMercanciaGeneral[[#This Row],[Mercancía general desembarcada en cabotaje]]</f>
        <v>22147</v>
      </c>
      <c r="H212" s="2">
        <v>2170</v>
      </c>
      <c r="I212" s="2">
        <v>60368</v>
      </c>
      <c r="J212" s="3">
        <f>+dataMercanciaGeneral[[#This Row],[Mercancía general embarcada en exterior]]+dataMercanciaGeneral[[#This Row],[Mercancía general desembarcada en exterior]]</f>
        <v>62538</v>
      </c>
      <c r="K212" s="3">
        <f>+dataMercanciaGeneral[[#This Row],[Mercancía general embarcada en cabotaje]]+dataMercanciaGeneral[[#This Row],[Mercancía general embarcada en exterior]]</f>
        <v>16134</v>
      </c>
      <c r="L212" s="3">
        <f>+dataMercanciaGeneral[[#This Row],[Mercancía general desembarcada en cabotaje]]+dataMercanciaGeneral[[#This Row],[Mercancía general desembarcada en exterior]]</f>
        <v>68551</v>
      </c>
      <c r="M212" s="3">
        <f>+dataMercanciaGeneral[[#This Row],[TOTAL mercancía general embarcada en cabotaje y exterior]]+dataMercanciaGeneral[[#This Row],[TOTAL mercancía general desembarcada en cabotaje y exterior]]</f>
        <v>84685</v>
      </c>
    </row>
    <row r="213" spans="1:13" hidden="1" x14ac:dyDescent="0.25">
      <c r="A213" s="1">
        <v>1965</v>
      </c>
      <c r="B213" s="1" t="s">
        <v>18</v>
      </c>
      <c r="C213" s="1" t="s">
        <v>32</v>
      </c>
      <c r="D213" s="1" t="s">
        <v>42</v>
      </c>
      <c r="E213" s="2">
        <v>0</v>
      </c>
      <c r="F213" s="2">
        <v>0</v>
      </c>
      <c r="G213" s="3">
        <f>+dataMercanciaGeneral[[#This Row],[Mercancía general embarcada en cabotaje]]+dataMercanciaGeneral[[#This Row],[Mercancía general desembarcada en cabotaje]]</f>
        <v>0</v>
      </c>
      <c r="H213" s="2">
        <v>0</v>
      </c>
      <c r="I213" s="2">
        <v>0</v>
      </c>
      <c r="J213" s="3">
        <f>+dataMercanciaGeneral[[#This Row],[Mercancía general embarcada en exterior]]+dataMercanciaGeneral[[#This Row],[Mercancía general desembarcada en exterior]]</f>
        <v>0</v>
      </c>
      <c r="K213" s="3">
        <f>+dataMercanciaGeneral[[#This Row],[Mercancía general embarcada en cabotaje]]+dataMercanciaGeneral[[#This Row],[Mercancía general embarcada en exterior]]</f>
        <v>0</v>
      </c>
      <c r="L213" s="3">
        <f>+dataMercanciaGeneral[[#This Row],[Mercancía general desembarcada en cabotaje]]+dataMercanciaGeneral[[#This Row],[Mercancía general desembarcada en exterior]]</f>
        <v>0</v>
      </c>
      <c r="M213" s="3">
        <f>+dataMercanciaGeneral[[#This Row],[TOTAL mercancía general embarcada en cabotaje y exterior]]+dataMercanciaGeneral[[#This Row],[TOTAL mercancía general desembarcada en cabotaje y exterior]]</f>
        <v>0</v>
      </c>
    </row>
    <row r="214" spans="1:13" hidden="1" x14ac:dyDescent="0.25">
      <c r="A214" s="1">
        <v>1965</v>
      </c>
      <c r="B214" s="1" t="s">
        <v>19</v>
      </c>
      <c r="C214" s="1" t="s">
        <v>32</v>
      </c>
      <c r="D214" s="1" t="s">
        <v>33</v>
      </c>
      <c r="E214" s="2">
        <v>265235</v>
      </c>
      <c r="F214" s="2">
        <v>281786</v>
      </c>
      <c r="G214" s="3">
        <f>+dataMercanciaGeneral[[#This Row],[Mercancía general embarcada en cabotaje]]+dataMercanciaGeneral[[#This Row],[Mercancía general desembarcada en cabotaje]]</f>
        <v>547021</v>
      </c>
      <c r="H214" s="2">
        <v>236135</v>
      </c>
      <c r="I214" s="2">
        <v>368738</v>
      </c>
      <c r="J214" s="3">
        <f>+dataMercanciaGeneral[[#This Row],[Mercancía general embarcada en exterior]]+dataMercanciaGeneral[[#This Row],[Mercancía general desembarcada en exterior]]</f>
        <v>604873</v>
      </c>
      <c r="K214" s="3">
        <f>+dataMercanciaGeneral[[#This Row],[Mercancía general embarcada en cabotaje]]+dataMercanciaGeneral[[#This Row],[Mercancía general embarcada en exterior]]</f>
        <v>501370</v>
      </c>
      <c r="L214" s="3">
        <f>+dataMercanciaGeneral[[#This Row],[Mercancía general desembarcada en cabotaje]]+dataMercanciaGeneral[[#This Row],[Mercancía general desembarcada en exterior]]</f>
        <v>650524</v>
      </c>
      <c r="M214" s="3">
        <f>+dataMercanciaGeneral[[#This Row],[TOTAL mercancía general embarcada en cabotaje y exterior]]+dataMercanciaGeneral[[#This Row],[TOTAL mercancía general desembarcada en cabotaje y exterior]]</f>
        <v>1151894</v>
      </c>
    </row>
    <row r="215" spans="1:13" hidden="1" x14ac:dyDescent="0.25">
      <c r="A215" s="1">
        <v>1965</v>
      </c>
      <c r="B215" s="1" t="s">
        <v>19</v>
      </c>
      <c r="C215" s="1" t="s">
        <v>32</v>
      </c>
      <c r="D215" s="1" t="s">
        <v>42</v>
      </c>
      <c r="E215" s="2">
        <v>0</v>
      </c>
      <c r="F215" s="2">
        <v>0</v>
      </c>
      <c r="G215" s="3">
        <f>+dataMercanciaGeneral[[#This Row],[Mercancía general embarcada en cabotaje]]+dataMercanciaGeneral[[#This Row],[Mercancía general desembarcada en cabotaje]]</f>
        <v>0</v>
      </c>
      <c r="H215" s="2">
        <v>0</v>
      </c>
      <c r="I215" s="2">
        <v>0</v>
      </c>
      <c r="J215" s="3">
        <f>+dataMercanciaGeneral[[#This Row],[Mercancía general embarcada en exterior]]+dataMercanciaGeneral[[#This Row],[Mercancía general desembarcada en exterior]]</f>
        <v>0</v>
      </c>
      <c r="K215" s="3">
        <f>+dataMercanciaGeneral[[#This Row],[Mercancía general embarcada en cabotaje]]+dataMercanciaGeneral[[#This Row],[Mercancía general embarcada en exterior]]</f>
        <v>0</v>
      </c>
      <c r="L215" s="3">
        <f>+dataMercanciaGeneral[[#This Row],[Mercancía general desembarcada en cabotaje]]+dataMercanciaGeneral[[#This Row],[Mercancía general desembarcada en exterior]]</f>
        <v>0</v>
      </c>
      <c r="M215" s="3">
        <f>+dataMercanciaGeneral[[#This Row],[TOTAL mercancía general embarcada en cabotaje y exterior]]+dataMercanciaGeneral[[#This Row],[TOTAL mercancía general desembarcada en cabotaje y exterior]]</f>
        <v>0</v>
      </c>
    </row>
    <row r="216" spans="1:13" hidden="1" x14ac:dyDescent="0.25">
      <c r="A216" s="1">
        <v>1965</v>
      </c>
      <c r="B216" s="1" t="s">
        <v>20</v>
      </c>
      <c r="C216" s="1" t="s">
        <v>32</v>
      </c>
      <c r="D216" s="1" t="s">
        <v>33</v>
      </c>
      <c r="E216" s="2">
        <v>47048</v>
      </c>
      <c r="F216" s="2">
        <v>59924</v>
      </c>
      <c r="G216" s="3">
        <f>+dataMercanciaGeneral[[#This Row],[Mercancía general embarcada en cabotaje]]+dataMercanciaGeneral[[#This Row],[Mercancía general desembarcada en cabotaje]]</f>
        <v>106972</v>
      </c>
      <c r="H216" s="2">
        <v>68939</v>
      </c>
      <c r="I216" s="2">
        <v>185349</v>
      </c>
      <c r="J216" s="3">
        <f>+dataMercanciaGeneral[[#This Row],[Mercancía general embarcada en exterior]]+dataMercanciaGeneral[[#This Row],[Mercancía general desembarcada en exterior]]</f>
        <v>254288</v>
      </c>
      <c r="K216" s="3">
        <f>+dataMercanciaGeneral[[#This Row],[Mercancía general embarcada en cabotaje]]+dataMercanciaGeneral[[#This Row],[Mercancía general embarcada en exterior]]</f>
        <v>115987</v>
      </c>
      <c r="L216" s="3">
        <f>+dataMercanciaGeneral[[#This Row],[Mercancía general desembarcada en cabotaje]]+dataMercanciaGeneral[[#This Row],[Mercancía general desembarcada en exterior]]</f>
        <v>245273</v>
      </c>
      <c r="M216" s="3">
        <f>+dataMercanciaGeneral[[#This Row],[TOTAL mercancía general embarcada en cabotaje y exterior]]+dataMercanciaGeneral[[#This Row],[TOTAL mercancía general desembarcada en cabotaje y exterior]]</f>
        <v>361260</v>
      </c>
    </row>
    <row r="217" spans="1:13" hidden="1" x14ac:dyDescent="0.25">
      <c r="A217" s="1">
        <v>1965</v>
      </c>
      <c r="B217" s="1" t="s">
        <v>20</v>
      </c>
      <c r="C217" s="1" t="s">
        <v>32</v>
      </c>
      <c r="D217" s="1" t="s">
        <v>42</v>
      </c>
      <c r="E217" s="2">
        <v>0</v>
      </c>
      <c r="F217" s="2">
        <v>0</v>
      </c>
      <c r="G217" s="3">
        <f>+dataMercanciaGeneral[[#This Row],[Mercancía general embarcada en cabotaje]]+dataMercanciaGeneral[[#This Row],[Mercancía general desembarcada en cabotaje]]</f>
        <v>0</v>
      </c>
      <c r="H217" s="2">
        <v>0</v>
      </c>
      <c r="I217" s="2">
        <v>0</v>
      </c>
      <c r="J217" s="3">
        <f>+dataMercanciaGeneral[[#This Row],[Mercancía general embarcada en exterior]]+dataMercanciaGeneral[[#This Row],[Mercancía general desembarcada en exterior]]</f>
        <v>0</v>
      </c>
      <c r="K217" s="3">
        <f>+dataMercanciaGeneral[[#This Row],[Mercancía general embarcada en cabotaje]]+dataMercanciaGeneral[[#This Row],[Mercancía general embarcada en exterior]]</f>
        <v>0</v>
      </c>
      <c r="L217" s="3">
        <f>+dataMercanciaGeneral[[#This Row],[Mercancía general desembarcada en cabotaje]]+dataMercanciaGeneral[[#This Row],[Mercancía general desembarcada en exterior]]</f>
        <v>0</v>
      </c>
      <c r="M217" s="3">
        <f>+dataMercanciaGeneral[[#This Row],[TOTAL mercancía general embarcada en cabotaje y exterior]]+dataMercanciaGeneral[[#This Row],[TOTAL mercancía general desembarcada en cabotaje y exterior]]</f>
        <v>0</v>
      </c>
    </row>
    <row r="218" spans="1:13" hidden="1" x14ac:dyDescent="0.25">
      <c r="A218" s="1">
        <v>1965</v>
      </c>
      <c r="B218" s="1" t="s">
        <v>21</v>
      </c>
      <c r="C218" s="1" t="s">
        <v>32</v>
      </c>
      <c r="D218" s="1" t="s">
        <v>33</v>
      </c>
      <c r="E218" s="2">
        <v>60563</v>
      </c>
      <c r="F218" s="2">
        <v>39047</v>
      </c>
      <c r="G218" s="3">
        <f>+dataMercanciaGeneral[[#This Row],[Mercancía general embarcada en cabotaje]]+dataMercanciaGeneral[[#This Row],[Mercancía general desembarcada en cabotaje]]</f>
        <v>99610</v>
      </c>
      <c r="H218" s="2">
        <v>3333</v>
      </c>
      <c r="I218" s="2">
        <v>20987</v>
      </c>
      <c r="J218" s="3">
        <f>+dataMercanciaGeneral[[#This Row],[Mercancía general embarcada en exterior]]+dataMercanciaGeneral[[#This Row],[Mercancía general desembarcada en exterior]]</f>
        <v>24320</v>
      </c>
      <c r="K218" s="3">
        <f>+dataMercanciaGeneral[[#This Row],[Mercancía general embarcada en cabotaje]]+dataMercanciaGeneral[[#This Row],[Mercancía general embarcada en exterior]]</f>
        <v>63896</v>
      </c>
      <c r="L218" s="3">
        <f>+dataMercanciaGeneral[[#This Row],[Mercancía general desembarcada en cabotaje]]+dataMercanciaGeneral[[#This Row],[Mercancía general desembarcada en exterior]]</f>
        <v>60034</v>
      </c>
      <c r="M218" s="3">
        <f>+dataMercanciaGeneral[[#This Row],[TOTAL mercancía general embarcada en cabotaje y exterior]]+dataMercanciaGeneral[[#This Row],[TOTAL mercancía general desembarcada en cabotaje y exterior]]</f>
        <v>123930</v>
      </c>
    </row>
    <row r="219" spans="1:13" hidden="1" x14ac:dyDescent="0.25">
      <c r="A219" s="1">
        <v>1965</v>
      </c>
      <c r="B219" s="1" t="s">
        <v>21</v>
      </c>
      <c r="C219" s="1" t="s">
        <v>32</v>
      </c>
      <c r="D219" s="1" t="s">
        <v>42</v>
      </c>
      <c r="E219" s="2">
        <v>0</v>
      </c>
      <c r="F219" s="2">
        <v>0</v>
      </c>
      <c r="G219" s="3">
        <f>+dataMercanciaGeneral[[#This Row],[Mercancía general embarcada en cabotaje]]+dataMercanciaGeneral[[#This Row],[Mercancía general desembarcada en cabotaje]]</f>
        <v>0</v>
      </c>
      <c r="H219" s="2">
        <v>0</v>
      </c>
      <c r="I219" s="2">
        <v>0</v>
      </c>
      <c r="J219" s="3">
        <f>+dataMercanciaGeneral[[#This Row],[Mercancía general embarcada en exterior]]+dataMercanciaGeneral[[#This Row],[Mercancía general desembarcada en exterior]]</f>
        <v>0</v>
      </c>
      <c r="K219" s="3">
        <f>+dataMercanciaGeneral[[#This Row],[Mercancía general embarcada en cabotaje]]+dataMercanciaGeneral[[#This Row],[Mercancía general embarcada en exterior]]</f>
        <v>0</v>
      </c>
      <c r="L219" s="3">
        <f>+dataMercanciaGeneral[[#This Row],[Mercancía general desembarcada en cabotaje]]+dataMercanciaGeneral[[#This Row],[Mercancía general desembarcada en exterior]]</f>
        <v>0</v>
      </c>
      <c r="M219" s="3">
        <f>+dataMercanciaGeneral[[#This Row],[TOTAL mercancía general embarcada en cabotaje y exterior]]+dataMercanciaGeneral[[#This Row],[TOTAL mercancía general desembarcada en cabotaje y exterior]]</f>
        <v>0</v>
      </c>
    </row>
    <row r="220" spans="1:13" hidden="1" x14ac:dyDescent="0.25">
      <c r="A220" s="1">
        <v>1965</v>
      </c>
      <c r="B220" s="1" t="s">
        <v>22</v>
      </c>
      <c r="C220" s="1" t="s">
        <v>32</v>
      </c>
      <c r="D220" s="1" t="s">
        <v>33</v>
      </c>
      <c r="E220" s="2">
        <v>19837</v>
      </c>
      <c r="F220" s="2">
        <v>58306</v>
      </c>
      <c r="G220" s="3">
        <f>+dataMercanciaGeneral[[#This Row],[Mercancía general embarcada en cabotaje]]+dataMercanciaGeneral[[#This Row],[Mercancía general desembarcada en cabotaje]]</f>
        <v>78143</v>
      </c>
      <c r="H220" s="2">
        <v>32617</v>
      </c>
      <c r="I220" s="2">
        <v>17263</v>
      </c>
      <c r="J220" s="3">
        <f>+dataMercanciaGeneral[[#This Row],[Mercancía general embarcada en exterior]]+dataMercanciaGeneral[[#This Row],[Mercancía general desembarcada en exterior]]</f>
        <v>49880</v>
      </c>
      <c r="K220" s="3">
        <f>+dataMercanciaGeneral[[#This Row],[Mercancía general embarcada en cabotaje]]+dataMercanciaGeneral[[#This Row],[Mercancía general embarcada en exterior]]</f>
        <v>52454</v>
      </c>
      <c r="L220" s="3">
        <f>+dataMercanciaGeneral[[#This Row],[Mercancía general desembarcada en cabotaje]]+dataMercanciaGeneral[[#This Row],[Mercancía general desembarcada en exterior]]</f>
        <v>75569</v>
      </c>
      <c r="M220" s="3">
        <f>+dataMercanciaGeneral[[#This Row],[TOTAL mercancía general embarcada en cabotaje y exterior]]+dataMercanciaGeneral[[#This Row],[TOTAL mercancía general desembarcada en cabotaje y exterior]]</f>
        <v>128023</v>
      </c>
    </row>
    <row r="221" spans="1:13" hidden="1" x14ac:dyDescent="0.25">
      <c r="A221" s="1">
        <v>1965</v>
      </c>
      <c r="B221" s="1" t="s">
        <v>22</v>
      </c>
      <c r="C221" s="1" t="s">
        <v>32</v>
      </c>
      <c r="D221" s="1" t="s">
        <v>42</v>
      </c>
      <c r="E221" s="2">
        <v>0</v>
      </c>
      <c r="F221" s="2">
        <v>0</v>
      </c>
      <c r="G221" s="3">
        <f>+dataMercanciaGeneral[[#This Row],[Mercancía general embarcada en cabotaje]]+dataMercanciaGeneral[[#This Row],[Mercancía general desembarcada en cabotaje]]</f>
        <v>0</v>
      </c>
      <c r="H221" s="2">
        <v>0</v>
      </c>
      <c r="I221" s="2">
        <v>0</v>
      </c>
      <c r="J221" s="3">
        <f>+dataMercanciaGeneral[[#This Row],[Mercancía general embarcada en exterior]]+dataMercanciaGeneral[[#This Row],[Mercancía general desembarcada en exterior]]</f>
        <v>0</v>
      </c>
      <c r="K221" s="3">
        <f>+dataMercanciaGeneral[[#This Row],[Mercancía general embarcada en cabotaje]]+dataMercanciaGeneral[[#This Row],[Mercancía general embarcada en exterior]]</f>
        <v>0</v>
      </c>
      <c r="L221" s="3">
        <f>+dataMercanciaGeneral[[#This Row],[Mercancía general desembarcada en cabotaje]]+dataMercanciaGeneral[[#This Row],[Mercancía general desembarcada en exterior]]</f>
        <v>0</v>
      </c>
      <c r="M221" s="3">
        <f>+dataMercanciaGeneral[[#This Row],[TOTAL mercancía general embarcada en cabotaje y exterior]]+dataMercanciaGeneral[[#This Row],[TOTAL mercancía general desembarcada en cabotaje y exterior]]</f>
        <v>0</v>
      </c>
    </row>
    <row r="222" spans="1:13" hidden="1" x14ac:dyDescent="0.25">
      <c r="A222" s="1">
        <v>1965</v>
      </c>
      <c r="B222" s="1" t="s">
        <v>23</v>
      </c>
      <c r="C222" s="1" t="s">
        <v>32</v>
      </c>
      <c r="D222" s="1" t="s">
        <v>33</v>
      </c>
      <c r="E222" s="2">
        <v>99225</v>
      </c>
      <c r="F222" s="2">
        <v>149137</v>
      </c>
      <c r="G222" s="3">
        <f>+dataMercanciaGeneral[[#This Row],[Mercancía general embarcada en cabotaje]]+dataMercanciaGeneral[[#This Row],[Mercancía general desembarcada en cabotaje]]</f>
        <v>248362</v>
      </c>
      <c r="H222" s="2">
        <v>50345</v>
      </c>
      <c r="I222" s="2">
        <v>775186</v>
      </c>
      <c r="J222" s="3">
        <f>+dataMercanciaGeneral[[#This Row],[Mercancía general embarcada en exterior]]+dataMercanciaGeneral[[#This Row],[Mercancía general desembarcada en exterior]]</f>
        <v>825531</v>
      </c>
      <c r="K222" s="3">
        <f>+dataMercanciaGeneral[[#This Row],[Mercancía general embarcada en cabotaje]]+dataMercanciaGeneral[[#This Row],[Mercancía general embarcada en exterior]]</f>
        <v>149570</v>
      </c>
      <c r="L222" s="3">
        <f>+dataMercanciaGeneral[[#This Row],[Mercancía general desembarcada en cabotaje]]+dataMercanciaGeneral[[#This Row],[Mercancía general desembarcada en exterior]]</f>
        <v>924323</v>
      </c>
      <c r="M222" s="3">
        <f>+dataMercanciaGeneral[[#This Row],[TOTAL mercancía general embarcada en cabotaje y exterior]]+dataMercanciaGeneral[[#This Row],[TOTAL mercancía general desembarcada en cabotaje y exterior]]</f>
        <v>1073893</v>
      </c>
    </row>
    <row r="223" spans="1:13" hidden="1" x14ac:dyDescent="0.25">
      <c r="A223" s="1">
        <v>1965</v>
      </c>
      <c r="B223" s="1" t="s">
        <v>23</v>
      </c>
      <c r="C223" s="1" t="s">
        <v>32</v>
      </c>
      <c r="D223" s="1" t="s">
        <v>42</v>
      </c>
      <c r="E223" s="2">
        <v>0</v>
      </c>
      <c r="F223" s="2">
        <v>0</v>
      </c>
      <c r="G223" s="3">
        <f>+dataMercanciaGeneral[[#This Row],[Mercancía general embarcada en cabotaje]]+dataMercanciaGeneral[[#This Row],[Mercancía general desembarcada en cabotaje]]</f>
        <v>0</v>
      </c>
      <c r="H223" s="2">
        <v>0</v>
      </c>
      <c r="I223" s="2">
        <v>0</v>
      </c>
      <c r="J223" s="3">
        <f>+dataMercanciaGeneral[[#This Row],[Mercancía general embarcada en exterior]]+dataMercanciaGeneral[[#This Row],[Mercancía general desembarcada en exterior]]</f>
        <v>0</v>
      </c>
      <c r="K223" s="3">
        <f>+dataMercanciaGeneral[[#This Row],[Mercancía general embarcada en cabotaje]]+dataMercanciaGeneral[[#This Row],[Mercancía general embarcada en exterior]]</f>
        <v>0</v>
      </c>
      <c r="L223" s="3">
        <f>+dataMercanciaGeneral[[#This Row],[Mercancía general desembarcada en cabotaje]]+dataMercanciaGeneral[[#This Row],[Mercancía general desembarcada en exterior]]</f>
        <v>0</v>
      </c>
      <c r="M223" s="3">
        <f>+dataMercanciaGeneral[[#This Row],[TOTAL mercancía general embarcada en cabotaje y exterior]]+dataMercanciaGeneral[[#This Row],[TOTAL mercancía general desembarcada en cabotaje y exterior]]</f>
        <v>0</v>
      </c>
    </row>
    <row r="224" spans="1:13" hidden="1" x14ac:dyDescent="0.25">
      <c r="A224" s="1">
        <v>1965</v>
      </c>
      <c r="B224" s="1" t="s">
        <v>36</v>
      </c>
      <c r="C224" s="1" t="s">
        <v>32</v>
      </c>
      <c r="D224" s="1" t="s">
        <v>33</v>
      </c>
      <c r="E224" s="2">
        <v>15824</v>
      </c>
      <c r="F224" s="2">
        <v>9561</v>
      </c>
      <c r="G224" s="3">
        <f>+dataMercanciaGeneral[[#This Row],[Mercancía general embarcada en cabotaje]]+dataMercanciaGeneral[[#This Row],[Mercancía general desembarcada en cabotaje]]</f>
        <v>25385</v>
      </c>
      <c r="H224" s="2">
        <v>17441</v>
      </c>
      <c r="I224" s="2">
        <v>80</v>
      </c>
      <c r="J224" s="3">
        <f>+dataMercanciaGeneral[[#This Row],[Mercancía general embarcada en exterior]]+dataMercanciaGeneral[[#This Row],[Mercancía general desembarcada en exterior]]</f>
        <v>17521</v>
      </c>
      <c r="K224" s="3">
        <f>+dataMercanciaGeneral[[#This Row],[Mercancía general embarcada en cabotaje]]+dataMercanciaGeneral[[#This Row],[Mercancía general embarcada en exterior]]</f>
        <v>33265</v>
      </c>
      <c r="L224" s="3">
        <f>+dataMercanciaGeneral[[#This Row],[Mercancía general desembarcada en cabotaje]]+dataMercanciaGeneral[[#This Row],[Mercancía general desembarcada en exterior]]</f>
        <v>9641</v>
      </c>
      <c r="M224" s="3">
        <f>+dataMercanciaGeneral[[#This Row],[TOTAL mercancía general embarcada en cabotaje y exterior]]+dataMercanciaGeneral[[#This Row],[TOTAL mercancía general desembarcada en cabotaje y exterior]]</f>
        <v>42906</v>
      </c>
    </row>
    <row r="225" spans="1:13" hidden="1" x14ac:dyDescent="0.25">
      <c r="A225" s="1">
        <v>1965</v>
      </c>
      <c r="B225" s="1" t="s">
        <v>36</v>
      </c>
      <c r="C225" s="1" t="s">
        <v>32</v>
      </c>
      <c r="D225" s="1" t="s">
        <v>42</v>
      </c>
      <c r="E225" s="2">
        <v>0</v>
      </c>
      <c r="F225" s="2">
        <v>0</v>
      </c>
      <c r="G225" s="3">
        <f>+dataMercanciaGeneral[[#This Row],[Mercancía general embarcada en cabotaje]]+dataMercanciaGeneral[[#This Row],[Mercancía general desembarcada en cabotaje]]</f>
        <v>0</v>
      </c>
      <c r="H225" s="2">
        <v>0</v>
      </c>
      <c r="I225" s="2">
        <v>0</v>
      </c>
      <c r="J225" s="3">
        <f>+dataMercanciaGeneral[[#This Row],[Mercancía general embarcada en exterior]]+dataMercanciaGeneral[[#This Row],[Mercancía general desembarcada en exterior]]</f>
        <v>0</v>
      </c>
      <c r="K225" s="3">
        <f>+dataMercanciaGeneral[[#This Row],[Mercancía general embarcada en cabotaje]]+dataMercanciaGeneral[[#This Row],[Mercancía general embarcada en exterior]]</f>
        <v>0</v>
      </c>
      <c r="L225" s="3">
        <f>+dataMercanciaGeneral[[#This Row],[Mercancía general desembarcada en cabotaje]]+dataMercanciaGeneral[[#This Row],[Mercancía general desembarcada en exterior]]</f>
        <v>0</v>
      </c>
      <c r="M225" s="3">
        <f>+dataMercanciaGeneral[[#This Row],[TOTAL mercancía general embarcada en cabotaje y exterior]]+dataMercanciaGeneral[[#This Row],[TOTAL mercancía general desembarcada en cabotaje y exterior]]</f>
        <v>0</v>
      </c>
    </row>
    <row r="226" spans="1:13" hidden="1" x14ac:dyDescent="0.25">
      <c r="A226" s="1">
        <v>1965</v>
      </c>
      <c r="B226" s="1" t="s">
        <v>37</v>
      </c>
      <c r="C226" s="1" t="s">
        <v>32</v>
      </c>
      <c r="D226" s="1" t="s">
        <v>33</v>
      </c>
      <c r="E226" s="2">
        <v>0</v>
      </c>
      <c r="F226" s="2">
        <v>2563</v>
      </c>
      <c r="G226" s="3">
        <f>+dataMercanciaGeneral[[#This Row],[Mercancía general embarcada en cabotaje]]+dataMercanciaGeneral[[#This Row],[Mercancía general desembarcada en cabotaje]]</f>
        <v>2563</v>
      </c>
      <c r="H226" s="2">
        <v>0</v>
      </c>
      <c r="I226" s="2">
        <v>0</v>
      </c>
      <c r="J226" s="3">
        <f>+dataMercanciaGeneral[[#This Row],[Mercancía general embarcada en exterior]]+dataMercanciaGeneral[[#This Row],[Mercancía general desembarcada en exterior]]</f>
        <v>0</v>
      </c>
      <c r="K226" s="3">
        <f>+dataMercanciaGeneral[[#This Row],[Mercancía general embarcada en cabotaje]]+dataMercanciaGeneral[[#This Row],[Mercancía general embarcada en exterior]]</f>
        <v>0</v>
      </c>
      <c r="L226" s="3">
        <f>+dataMercanciaGeneral[[#This Row],[Mercancía general desembarcada en cabotaje]]+dataMercanciaGeneral[[#This Row],[Mercancía general desembarcada en exterior]]</f>
        <v>2563</v>
      </c>
      <c r="M226" s="3">
        <f>+dataMercanciaGeneral[[#This Row],[TOTAL mercancía general embarcada en cabotaje y exterior]]+dataMercanciaGeneral[[#This Row],[TOTAL mercancía general desembarcada en cabotaje y exterior]]</f>
        <v>2563</v>
      </c>
    </row>
    <row r="227" spans="1:13" hidden="1" x14ac:dyDescent="0.25">
      <c r="A227" s="1">
        <v>1965</v>
      </c>
      <c r="B227" s="1" t="s">
        <v>37</v>
      </c>
      <c r="C227" s="1" t="s">
        <v>32</v>
      </c>
      <c r="D227" s="1" t="s">
        <v>42</v>
      </c>
      <c r="E227" s="2">
        <v>0</v>
      </c>
      <c r="F227" s="2">
        <v>0</v>
      </c>
      <c r="G227" s="3">
        <f>+dataMercanciaGeneral[[#This Row],[Mercancía general embarcada en cabotaje]]+dataMercanciaGeneral[[#This Row],[Mercancía general desembarcada en cabotaje]]</f>
        <v>0</v>
      </c>
      <c r="H227" s="2">
        <v>0</v>
      </c>
      <c r="I227" s="2">
        <v>0</v>
      </c>
      <c r="J227" s="3">
        <f>+dataMercanciaGeneral[[#This Row],[Mercancía general embarcada en exterior]]+dataMercanciaGeneral[[#This Row],[Mercancía general desembarcada en exterior]]</f>
        <v>0</v>
      </c>
      <c r="K227" s="3">
        <f>+dataMercanciaGeneral[[#This Row],[Mercancía general embarcada en cabotaje]]+dataMercanciaGeneral[[#This Row],[Mercancía general embarcada en exterior]]</f>
        <v>0</v>
      </c>
      <c r="L227" s="3">
        <f>+dataMercanciaGeneral[[#This Row],[Mercancía general desembarcada en cabotaje]]+dataMercanciaGeneral[[#This Row],[Mercancía general desembarcada en exterior]]</f>
        <v>0</v>
      </c>
      <c r="M227" s="3">
        <f>+dataMercanciaGeneral[[#This Row],[TOTAL mercancía general embarcada en cabotaje y exterior]]+dataMercanciaGeneral[[#This Row],[TOTAL mercancía general desembarcada en cabotaje y exterior]]</f>
        <v>0</v>
      </c>
    </row>
    <row r="228" spans="1:13" hidden="1" x14ac:dyDescent="0.25">
      <c r="A228" s="1">
        <v>1965</v>
      </c>
      <c r="B228" s="1" t="s">
        <v>7</v>
      </c>
      <c r="C228" s="1" t="s">
        <v>32</v>
      </c>
      <c r="D228" s="1" t="s">
        <v>33</v>
      </c>
      <c r="E228" s="2">
        <v>575610</v>
      </c>
      <c r="F228" s="2">
        <v>162519</v>
      </c>
      <c r="G228" s="3">
        <f>+dataMercanciaGeneral[[#This Row],[Mercancía general embarcada en cabotaje]]+dataMercanciaGeneral[[#This Row],[Mercancía general desembarcada en cabotaje]]</f>
        <v>738129</v>
      </c>
      <c r="H228" s="2">
        <v>147099</v>
      </c>
      <c r="I228" s="2">
        <v>264614</v>
      </c>
      <c r="J228" s="3">
        <f>+dataMercanciaGeneral[[#This Row],[Mercancía general embarcada en exterior]]+dataMercanciaGeneral[[#This Row],[Mercancía general desembarcada en exterior]]</f>
        <v>411713</v>
      </c>
      <c r="K228" s="3">
        <f>+dataMercanciaGeneral[[#This Row],[Mercancía general embarcada en cabotaje]]+dataMercanciaGeneral[[#This Row],[Mercancía general embarcada en exterior]]</f>
        <v>722709</v>
      </c>
      <c r="L228" s="3">
        <f>+dataMercanciaGeneral[[#This Row],[Mercancía general desembarcada en cabotaje]]+dataMercanciaGeneral[[#This Row],[Mercancía general desembarcada en exterior]]</f>
        <v>427133</v>
      </c>
      <c r="M228" s="3">
        <f>+dataMercanciaGeneral[[#This Row],[TOTAL mercancía general embarcada en cabotaje y exterior]]+dataMercanciaGeneral[[#This Row],[TOTAL mercancía general desembarcada en cabotaje y exterior]]</f>
        <v>1149842</v>
      </c>
    </row>
    <row r="229" spans="1:13" hidden="1" x14ac:dyDescent="0.25">
      <c r="A229" s="1">
        <v>1965</v>
      </c>
      <c r="B229" s="1" t="s">
        <v>7</v>
      </c>
      <c r="C229" s="1" t="s">
        <v>32</v>
      </c>
      <c r="D229" s="1" t="s">
        <v>42</v>
      </c>
      <c r="E229" s="2">
        <v>0</v>
      </c>
      <c r="F229" s="2">
        <v>0</v>
      </c>
      <c r="G229" s="3">
        <f>+dataMercanciaGeneral[[#This Row],[Mercancía general embarcada en cabotaje]]+dataMercanciaGeneral[[#This Row],[Mercancía general desembarcada en cabotaje]]</f>
        <v>0</v>
      </c>
      <c r="H229" s="2">
        <v>0</v>
      </c>
      <c r="I229" s="2">
        <v>0</v>
      </c>
      <c r="J229" s="3">
        <f>+dataMercanciaGeneral[[#This Row],[Mercancía general embarcada en exterior]]+dataMercanciaGeneral[[#This Row],[Mercancía general desembarcada en exterior]]</f>
        <v>0</v>
      </c>
      <c r="K229" s="3">
        <f>+dataMercanciaGeneral[[#This Row],[Mercancía general embarcada en cabotaje]]+dataMercanciaGeneral[[#This Row],[Mercancía general embarcada en exterior]]</f>
        <v>0</v>
      </c>
      <c r="L229" s="3">
        <f>+dataMercanciaGeneral[[#This Row],[Mercancía general desembarcada en cabotaje]]+dataMercanciaGeneral[[#This Row],[Mercancía general desembarcada en exterior]]</f>
        <v>0</v>
      </c>
      <c r="M229" s="3">
        <f>+dataMercanciaGeneral[[#This Row],[TOTAL mercancía general embarcada en cabotaje y exterior]]+dataMercanciaGeneral[[#This Row],[TOTAL mercancía general desembarcada en cabotaje y exterior]]</f>
        <v>0</v>
      </c>
    </row>
    <row r="230" spans="1:13" hidden="1" x14ac:dyDescent="0.25">
      <c r="A230" s="1">
        <v>1965</v>
      </c>
      <c r="B230" s="1" t="s">
        <v>24</v>
      </c>
      <c r="C230" s="1" t="s">
        <v>32</v>
      </c>
      <c r="D230" s="1" t="s">
        <v>33</v>
      </c>
      <c r="E230" s="2">
        <v>104664</v>
      </c>
      <c r="F230" s="2">
        <v>99770</v>
      </c>
      <c r="G230" s="3">
        <f>+dataMercanciaGeneral[[#This Row],[Mercancía general embarcada en cabotaje]]+dataMercanciaGeneral[[#This Row],[Mercancía general desembarcada en cabotaje]]</f>
        <v>204434</v>
      </c>
      <c r="H230" s="2">
        <v>21484</v>
      </c>
      <c r="I230" s="2">
        <v>300627</v>
      </c>
      <c r="J230" s="3">
        <f>+dataMercanciaGeneral[[#This Row],[Mercancía general embarcada en exterior]]+dataMercanciaGeneral[[#This Row],[Mercancía general desembarcada en exterior]]</f>
        <v>322111</v>
      </c>
      <c r="K230" s="3">
        <f>+dataMercanciaGeneral[[#This Row],[Mercancía general embarcada en cabotaje]]+dataMercanciaGeneral[[#This Row],[Mercancía general embarcada en exterior]]</f>
        <v>126148</v>
      </c>
      <c r="L230" s="3">
        <f>+dataMercanciaGeneral[[#This Row],[Mercancía general desembarcada en cabotaje]]+dataMercanciaGeneral[[#This Row],[Mercancía general desembarcada en exterior]]</f>
        <v>400397</v>
      </c>
      <c r="M230" s="3">
        <f>+dataMercanciaGeneral[[#This Row],[TOTAL mercancía general embarcada en cabotaje y exterior]]+dataMercanciaGeneral[[#This Row],[TOTAL mercancía general desembarcada en cabotaje y exterior]]</f>
        <v>526545</v>
      </c>
    </row>
    <row r="231" spans="1:13" hidden="1" x14ac:dyDescent="0.25">
      <c r="A231" s="1">
        <v>1965</v>
      </c>
      <c r="B231" s="1" t="s">
        <v>24</v>
      </c>
      <c r="C231" s="1" t="s">
        <v>32</v>
      </c>
      <c r="D231" s="1" t="s">
        <v>42</v>
      </c>
      <c r="E231" s="2">
        <v>0</v>
      </c>
      <c r="F231" s="2">
        <v>0</v>
      </c>
      <c r="G231" s="3">
        <f>+dataMercanciaGeneral[[#This Row],[Mercancía general embarcada en cabotaje]]+dataMercanciaGeneral[[#This Row],[Mercancía general desembarcada en cabotaje]]</f>
        <v>0</v>
      </c>
      <c r="H231" s="2">
        <v>0</v>
      </c>
      <c r="I231" s="2">
        <v>0</v>
      </c>
      <c r="J231" s="3">
        <f>+dataMercanciaGeneral[[#This Row],[Mercancía general embarcada en exterior]]+dataMercanciaGeneral[[#This Row],[Mercancía general desembarcada en exterior]]</f>
        <v>0</v>
      </c>
      <c r="K231" s="3">
        <f>+dataMercanciaGeneral[[#This Row],[Mercancía general embarcada en cabotaje]]+dataMercanciaGeneral[[#This Row],[Mercancía general embarcada en exterior]]</f>
        <v>0</v>
      </c>
      <c r="L231" s="3">
        <f>+dataMercanciaGeneral[[#This Row],[Mercancía general desembarcada en cabotaje]]+dataMercanciaGeneral[[#This Row],[Mercancía general desembarcada en exterior]]</f>
        <v>0</v>
      </c>
      <c r="M231" s="3">
        <f>+dataMercanciaGeneral[[#This Row],[TOTAL mercancía general embarcada en cabotaje y exterior]]+dataMercanciaGeneral[[#This Row],[TOTAL mercancía general desembarcada en cabotaje y exterior]]</f>
        <v>0</v>
      </c>
    </row>
    <row r="232" spans="1:13" hidden="1" x14ac:dyDescent="0.25">
      <c r="A232" s="1">
        <v>1965</v>
      </c>
      <c r="B232" s="1" t="s">
        <v>25</v>
      </c>
      <c r="C232" s="1" t="s">
        <v>32</v>
      </c>
      <c r="D232" s="1" t="s">
        <v>33</v>
      </c>
      <c r="E232" s="2">
        <v>42280</v>
      </c>
      <c r="F232" s="2">
        <v>112918</v>
      </c>
      <c r="G232" s="3">
        <f>+dataMercanciaGeneral[[#This Row],[Mercancía general embarcada en cabotaje]]+dataMercanciaGeneral[[#This Row],[Mercancía general desembarcada en cabotaje]]</f>
        <v>155198</v>
      </c>
      <c r="H232" s="2">
        <v>138297</v>
      </c>
      <c r="I232" s="2">
        <v>241480</v>
      </c>
      <c r="J232" s="3">
        <f>+dataMercanciaGeneral[[#This Row],[Mercancía general embarcada en exterior]]+dataMercanciaGeneral[[#This Row],[Mercancía general desembarcada en exterior]]</f>
        <v>379777</v>
      </c>
      <c r="K232" s="3">
        <f>+dataMercanciaGeneral[[#This Row],[Mercancía general embarcada en cabotaje]]+dataMercanciaGeneral[[#This Row],[Mercancía general embarcada en exterior]]</f>
        <v>180577</v>
      </c>
      <c r="L232" s="3">
        <f>+dataMercanciaGeneral[[#This Row],[Mercancía general desembarcada en cabotaje]]+dataMercanciaGeneral[[#This Row],[Mercancía general desembarcada en exterior]]</f>
        <v>354398</v>
      </c>
      <c r="M232" s="3">
        <f>+dataMercanciaGeneral[[#This Row],[TOTAL mercancía general embarcada en cabotaje y exterior]]+dataMercanciaGeneral[[#This Row],[TOTAL mercancía general desembarcada en cabotaje y exterior]]</f>
        <v>534975</v>
      </c>
    </row>
    <row r="233" spans="1:13" hidden="1" x14ac:dyDescent="0.25">
      <c r="A233" s="1">
        <v>1965</v>
      </c>
      <c r="B233" s="1" t="s">
        <v>25</v>
      </c>
      <c r="C233" s="1" t="s">
        <v>32</v>
      </c>
      <c r="D233" s="1" t="s">
        <v>42</v>
      </c>
      <c r="E233" s="2">
        <v>0</v>
      </c>
      <c r="F233" s="2">
        <v>0</v>
      </c>
      <c r="G233" s="3">
        <f>+dataMercanciaGeneral[[#This Row],[Mercancía general embarcada en cabotaje]]+dataMercanciaGeneral[[#This Row],[Mercancía general desembarcada en cabotaje]]</f>
        <v>0</v>
      </c>
      <c r="H233" s="2">
        <v>0</v>
      </c>
      <c r="I233" s="2">
        <v>0</v>
      </c>
      <c r="J233" s="3">
        <f>+dataMercanciaGeneral[[#This Row],[Mercancía general embarcada en exterior]]+dataMercanciaGeneral[[#This Row],[Mercancía general desembarcada en exterior]]</f>
        <v>0</v>
      </c>
      <c r="K233" s="3">
        <f>+dataMercanciaGeneral[[#This Row],[Mercancía general embarcada en cabotaje]]+dataMercanciaGeneral[[#This Row],[Mercancía general embarcada en exterior]]</f>
        <v>0</v>
      </c>
      <c r="L233" s="3">
        <f>+dataMercanciaGeneral[[#This Row],[Mercancía general desembarcada en cabotaje]]+dataMercanciaGeneral[[#This Row],[Mercancía general desembarcada en exterior]]</f>
        <v>0</v>
      </c>
      <c r="M233" s="3">
        <f>+dataMercanciaGeneral[[#This Row],[TOTAL mercancía general embarcada en cabotaje y exterior]]+dataMercanciaGeneral[[#This Row],[TOTAL mercancía general desembarcada en cabotaje y exterior]]</f>
        <v>0</v>
      </c>
    </row>
    <row r="234" spans="1:13" hidden="1" x14ac:dyDescent="0.25">
      <c r="A234" s="1">
        <v>1965</v>
      </c>
      <c r="B234" s="1" t="s">
        <v>26</v>
      </c>
      <c r="C234" s="1" t="s">
        <v>32</v>
      </c>
      <c r="D234" s="1" t="s">
        <v>33</v>
      </c>
      <c r="E234" s="2">
        <v>88393</v>
      </c>
      <c r="F234" s="2">
        <v>54474</v>
      </c>
      <c r="G234" s="3">
        <f>+dataMercanciaGeneral[[#This Row],[Mercancía general embarcada en cabotaje]]+dataMercanciaGeneral[[#This Row],[Mercancía general desembarcada en cabotaje]]</f>
        <v>142867</v>
      </c>
      <c r="H234" s="2">
        <v>98966</v>
      </c>
      <c r="I234" s="2">
        <v>185821</v>
      </c>
      <c r="J234" s="3">
        <f>+dataMercanciaGeneral[[#This Row],[Mercancía general embarcada en exterior]]+dataMercanciaGeneral[[#This Row],[Mercancía general desembarcada en exterior]]</f>
        <v>284787</v>
      </c>
      <c r="K234" s="3">
        <f>+dataMercanciaGeneral[[#This Row],[Mercancía general embarcada en cabotaje]]+dataMercanciaGeneral[[#This Row],[Mercancía general embarcada en exterior]]</f>
        <v>187359</v>
      </c>
      <c r="L234" s="3">
        <f>+dataMercanciaGeneral[[#This Row],[Mercancía general desembarcada en cabotaje]]+dataMercanciaGeneral[[#This Row],[Mercancía general desembarcada en exterior]]</f>
        <v>240295</v>
      </c>
      <c r="M234" s="3">
        <f>+dataMercanciaGeneral[[#This Row],[TOTAL mercancía general embarcada en cabotaje y exterior]]+dataMercanciaGeneral[[#This Row],[TOTAL mercancía general desembarcada en cabotaje y exterior]]</f>
        <v>427654</v>
      </c>
    </row>
    <row r="235" spans="1:13" hidden="1" x14ac:dyDescent="0.25">
      <c r="A235" s="1">
        <v>1965</v>
      </c>
      <c r="B235" s="1" t="s">
        <v>26</v>
      </c>
      <c r="C235" s="1" t="s">
        <v>32</v>
      </c>
      <c r="D235" s="1" t="s">
        <v>42</v>
      </c>
      <c r="E235" s="2">
        <v>0</v>
      </c>
      <c r="F235" s="2">
        <v>0</v>
      </c>
      <c r="G235" s="3">
        <f>+dataMercanciaGeneral[[#This Row],[Mercancía general embarcada en cabotaje]]+dataMercanciaGeneral[[#This Row],[Mercancía general desembarcada en cabotaje]]</f>
        <v>0</v>
      </c>
      <c r="H235" s="2">
        <v>0</v>
      </c>
      <c r="I235" s="2">
        <v>0</v>
      </c>
      <c r="J235" s="3">
        <f>+dataMercanciaGeneral[[#This Row],[Mercancía general embarcada en exterior]]+dataMercanciaGeneral[[#This Row],[Mercancía general desembarcada en exterior]]</f>
        <v>0</v>
      </c>
      <c r="K235" s="3">
        <f>+dataMercanciaGeneral[[#This Row],[Mercancía general embarcada en cabotaje]]+dataMercanciaGeneral[[#This Row],[Mercancía general embarcada en exterior]]</f>
        <v>0</v>
      </c>
      <c r="L235" s="3">
        <f>+dataMercanciaGeneral[[#This Row],[Mercancía general desembarcada en cabotaje]]+dataMercanciaGeneral[[#This Row],[Mercancía general desembarcada en exterior]]</f>
        <v>0</v>
      </c>
      <c r="M235" s="3">
        <f>+dataMercanciaGeneral[[#This Row],[TOTAL mercancía general embarcada en cabotaje y exterior]]+dataMercanciaGeneral[[#This Row],[TOTAL mercancía general desembarcada en cabotaje y exterior]]</f>
        <v>0</v>
      </c>
    </row>
    <row r="236" spans="1:13" hidden="1" x14ac:dyDescent="0.25">
      <c r="A236" s="1">
        <v>1965</v>
      </c>
      <c r="B236" s="1" t="s">
        <v>27</v>
      </c>
      <c r="C236" s="1" t="s">
        <v>32</v>
      </c>
      <c r="D236" s="1" t="s">
        <v>33</v>
      </c>
      <c r="E236" s="2">
        <v>196163</v>
      </c>
      <c r="F236" s="2">
        <v>146610</v>
      </c>
      <c r="G236" s="3">
        <f>+dataMercanciaGeneral[[#This Row],[Mercancía general embarcada en cabotaje]]+dataMercanciaGeneral[[#This Row],[Mercancía general desembarcada en cabotaje]]</f>
        <v>342773</v>
      </c>
      <c r="H236" s="2">
        <v>363103</v>
      </c>
      <c r="I236" s="2">
        <v>503757</v>
      </c>
      <c r="J236" s="3">
        <f>+dataMercanciaGeneral[[#This Row],[Mercancía general embarcada en exterior]]+dataMercanciaGeneral[[#This Row],[Mercancía general desembarcada en exterior]]</f>
        <v>866860</v>
      </c>
      <c r="K236" s="3">
        <f>+dataMercanciaGeneral[[#This Row],[Mercancía general embarcada en cabotaje]]+dataMercanciaGeneral[[#This Row],[Mercancía general embarcada en exterior]]</f>
        <v>559266</v>
      </c>
      <c r="L236" s="3">
        <f>+dataMercanciaGeneral[[#This Row],[Mercancía general desembarcada en cabotaje]]+dataMercanciaGeneral[[#This Row],[Mercancía general desembarcada en exterior]]</f>
        <v>650367</v>
      </c>
      <c r="M236" s="3">
        <f>+dataMercanciaGeneral[[#This Row],[TOTAL mercancía general embarcada en cabotaje y exterior]]+dataMercanciaGeneral[[#This Row],[TOTAL mercancía general desembarcada en cabotaje y exterior]]</f>
        <v>1209633</v>
      </c>
    </row>
    <row r="237" spans="1:13" hidden="1" x14ac:dyDescent="0.25">
      <c r="A237" s="1">
        <v>1965</v>
      </c>
      <c r="B237" s="1" t="s">
        <v>27</v>
      </c>
      <c r="C237" s="1" t="s">
        <v>32</v>
      </c>
      <c r="D237" s="1" t="s">
        <v>42</v>
      </c>
      <c r="E237" s="2">
        <v>0</v>
      </c>
      <c r="F237" s="2">
        <v>0</v>
      </c>
      <c r="G237" s="3">
        <f>+dataMercanciaGeneral[[#This Row],[Mercancía general embarcada en cabotaje]]+dataMercanciaGeneral[[#This Row],[Mercancía general desembarcada en cabotaje]]</f>
        <v>0</v>
      </c>
      <c r="H237" s="2">
        <v>0</v>
      </c>
      <c r="I237" s="2">
        <v>0</v>
      </c>
      <c r="J237" s="3">
        <f>+dataMercanciaGeneral[[#This Row],[Mercancía general embarcada en exterior]]+dataMercanciaGeneral[[#This Row],[Mercancía general desembarcada en exterior]]</f>
        <v>0</v>
      </c>
      <c r="K237" s="3">
        <f>+dataMercanciaGeneral[[#This Row],[Mercancía general embarcada en cabotaje]]+dataMercanciaGeneral[[#This Row],[Mercancía general embarcada en exterior]]</f>
        <v>0</v>
      </c>
      <c r="L237" s="3">
        <f>+dataMercanciaGeneral[[#This Row],[Mercancía general desembarcada en cabotaje]]+dataMercanciaGeneral[[#This Row],[Mercancía general desembarcada en exterior]]</f>
        <v>0</v>
      </c>
      <c r="M237" s="3">
        <f>+dataMercanciaGeneral[[#This Row],[TOTAL mercancía general embarcada en cabotaje y exterior]]+dataMercanciaGeneral[[#This Row],[TOTAL mercancía general desembarcada en cabotaje y exterior]]</f>
        <v>0</v>
      </c>
    </row>
    <row r="238" spans="1:13" hidden="1" x14ac:dyDescent="0.25">
      <c r="A238" s="1">
        <v>1965</v>
      </c>
      <c r="B238" s="1" t="s">
        <v>28</v>
      </c>
      <c r="C238" s="1" t="s">
        <v>32</v>
      </c>
      <c r="D238" s="1" t="s">
        <v>33</v>
      </c>
      <c r="E238" s="2">
        <v>23779</v>
      </c>
      <c r="F238" s="2">
        <v>114739</v>
      </c>
      <c r="G238" s="3">
        <f>+dataMercanciaGeneral[[#This Row],[Mercancía general embarcada en cabotaje]]+dataMercanciaGeneral[[#This Row],[Mercancía general desembarcada en cabotaje]]</f>
        <v>138518</v>
      </c>
      <c r="H238" s="2">
        <v>28533</v>
      </c>
      <c r="I238" s="2">
        <v>97744</v>
      </c>
      <c r="J238" s="3">
        <f>+dataMercanciaGeneral[[#This Row],[Mercancía general embarcada en exterior]]+dataMercanciaGeneral[[#This Row],[Mercancía general desembarcada en exterior]]</f>
        <v>126277</v>
      </c>
      <c r="K238" s="3">
        <f>+dataMercanciaGeneral[[#This Row],[Mercancía general embarcada en cabotaje]]+dataMercanciaGeneral[[#This Row],[Mercancía general embarcada en exterior]]</f>
        <v>52312</v>
      </c>
      <c r="L238" s="3">
        <f>+dataMercanciaGeneral[[#This Row],[Mercancía general desembarcada en cabotaje]]+dataMercanciaGeneral[[#This Row],[Mercancía general desembarcada en exterior]]</f>
        <v>212483</v>
      </c>
      <c r="M238" s="3">
        <f>+dataMercanciaGeneral[[#This Row],[TOTAL mercancía general embarcada en cabotaje y exterior]]+dataMercanciaGeneral[[#This Row],[TOTAL mercancía general desembarcada en cabotaje y exterior]]</f>
        <v>264795</v>
      </c>
    </row>
    <row r="239" spans="1:13" hidden="1" x14ac:dyDescent="0.25">
      <c r="A239" s="1">
        <v>1965</v>
      </c>
      <c r="B239" s="1" t="s">
        <v>28</v>
      </c>
      <c r="C239" s="1" t="s">
        <v>32</v>
      </c>
      <c r="D239" s="1" t="s">
        <v>42</v>
      </c>
      <c r="E239" s="2">
        <v>0</v>
      </c>
      <c r="F239" s="2">
        <v>0</v>
      </c>
      <c r="G239" s="3">
        <f>+dataMercanciaGeneral[[#This Row],[Mercancía general embarcada en cabotaje]]+dataMercanciaGeneral[[#This Row],[Mercancía general desembarcada en cabotaje]]</f>
        <v>0</v>
      </c>
      <c r="H239" s="2">
        <v>0</v>
      </c>
      <c r="I239" s="2">
        <v>0</v>
      </c>
      <c r="J239" s="3">
        <f>+dataMercanciaGeneral[[#This Row],[Mercancía general embarcada en exterior]]+dataMercanciaGeneral[[#This Row],[Mercancía general desembarcada en exterior]]</f>
        <v>0</v>
      </c>
      <c r="K239" s="3">
        <f>+dataMercanciaGeneral[[#This Row],[Mercancía general embarcada en cabotaje]]+dataMercanciaGeneral[[#This Row],[Mercancía general embarcada en exterior]]</f>
        <v>0</v>
      </c>
      <c r="L239" s="3">
        <f>+dataMercanciaGeneral[[#This Row],[Mercancía general desembarcada en cabotaje]]+dataMercanciaGeneral[[#This Row],[Mercancía general desembarcada en exterior]]</f>
        <v>0</v>
      </c>
      <c r="M239" s="3">
        <f>+dataMercanciaGeneral[[#This Row],[TOTAL mercancía general embarcada en cabotaje y exterior]]+dataMercanciaGeneral[[#This Row],[TOTAL mercancía general desembarcada en cabotaje y exterior]]</f>
        <v>0</v>
      </c>
    </row>
    <row r="240" spans="1:13" hidden="1" x14ac:dyDescent="0.25">
      <c r="A240" s="1">
        <v>1965</v>
      </c>
      <c r="B240" s="1" t="s">
        <v>29</v>
      </c>
      <c r="C240" s="1" t="s">
        <v>32</v>
      </c>
      <c r="D240" s="1" t="s">
        <v>33</v>
      </c>
      <c r="E240" s="2">
        <v>61635</v>
      </c>
      <c r="F240" s="2">
        <v>24229</v>
      </c>
      <c r="G240" s="3">
        <f>+dataMercanciaGeneral[[#This Row],[Mercancía general embarcada en cabotaje]]+dataMercanciaGeneral[[#This Row],[Mercancía general desembarcada en cabotaje]]</f>
        <v>85864</v>
      </c>
      <c r="H240" s="2">
        <v>12090</v>
      </c>
      <c r="I240" s="2">
        <v>12574</v>
      </c>
      <c r="J240" s="3">
        <f>+dataMercanciaGeneral[[#This Row],[Mercancía general embarcada en exterior]]+dataMercanciaGeneral[[#This Row],[Mercancía general desembarcada en exterior]]</f>
        <v>24664</v>
      </c>
      <c r="K240" s="3">
        <f>+dataMercanciaGeneral[[#This Row],[Mercancía general embarcada en cabotaje]]+dataMercanciaGeneral[[#This Row],[Mercancía general embarcada en exterior]]</f>
        <v>73725</v>
      </c>
      <c r="L240" s="3">
        <f>+dataMercanciaGeneral[[#This Row],[Mercancía general desembarcada en cabotaje]]+dataMercanciaGeneral[[#This Row],[Mercancía general desembarcada en exterior]]</f>
        <v>36803</v>
      </c>
      <c r="M240" s="3">
        <f>+dataMercanciaGeneral[[#This Row],[TOTAL mercancía general embarcada en cabotaje y exterior]]+dataMercanciaGeneral[[#This Row],[TOTAL mercancía general desembarcada en cabotaje y exterior]]</f>
        <v>110528</v>
      </c>
    </row>
    <row r="241" spans="1:13" hidden="1" x14ac:dyDescent="0.25">
      <c r="A241" s="1">
        <v>1965</v>
      </c>
      <c r="B241" s="1" t="s">
        <v>29</v>
      </c>
      <c r="C241" s="1" t="s">
        <v>32</v>
      </c>
      <c r="D241" s="1" t="s">
        <v>42</v>
      </c>
      <c r="E241" s="2">
        <v>0</v>
      </c>
      <c r="F241" s="2">
        <v>0</v>
      </c>
      <c r="G241" s="3">
        <f>+dataMercanciaGeneral[[#This Row],[Mercancía general embarcada en cabotaje]]+dataMercanciaGeneral[[#This Row],[Mercancía general desembarcada en cabotaje]]</f>
        <v>0</v>
      </c>
      <c r="H241" s="2">
        <v>0</v>
      </c>
      <c r="I241" s="2">
        <v>0</v>
      </c>
      <c r="J241" s="3">
        <f>+dataMercanciaGeneral[[#This Row],[Mercancía general embarcada en exterior]]+dataMercanciaGeneral[[#This Row],[Mercancía general desembarcada en exterior]]</f>
        <v>0</v>
      </c>
      <c r="K241" s="3">
        <f>+dataMercanciaGeneral[[#This Row],[Mercancía general embarcada en cabotaje]]+dataMercanciaGeneral[[#This Row],[Mercancía general embarcada en exterior]]</f>
        <v>0</v>
      </c>
      <c r="L241" s="3">
        <f>+dataMercanciaGeneral[[#This Row],[Mercancía general desembarcada en cabotaje]]+dataMercanciaGeneral[[#This Row],[Mercancía general desembarcada en exterior]]</f>
        <v>0</v>
      </c>
      <c r="M241" s="3">
        <f>+dataMercanciaGeneral[[#This Row],[TOTAL mercancía general embarcada en cabotaje y exterior]]+dataMercanciaGeneral[[#This Row],[TOTAL mercancía general desembarcada en cabotaje y exterior]]</f>
        <v>0</v>
      </c>
    </row>
    <row r="242" spans="1:13" hidden="1" x14ac:dyDescent="0.25">
      <c r="A242" s="1">
        <v>1966</v>
      </c>
      <c r="B242" s="1" t="s">
        <v>0</v>
      </c>
      <c r="C242" s="1" t="s">
        <v>32</v>
      </c>
      <c r="D242" s="1" t="s">
        <v>33</v>
      </c>
      <c r="E242" s="2">
        <v>10618</v>
      </c>
      <c r="F242" s="2">
        <v>55455</v>
      </c>
      <c r="G242" s="3">
        <f>+dataMercanciaGeneral[[#This Row],[Mercancía general embarcada en cabotaje]]+dataMercanciaGeneral[[#This Row],[Mercancía general desembarcada en cabotaje]]</f>
        <v>66073</v>
      </c>
      <c r="H242" s="2">
        <v>14162</v>
      </c>
      <c r="I242" s="2">
        <v>37714</v>
      </c>
      <c r="J242" s="3">
        <f>+dataMercanciaGeneral[[#This Row],[Mercancía general embarcada en exterior]]+dataMercanciaGeneral[[#This Row],[Mercancía general desembarcada en exterior]]</f>
        <v>51876</v>
      </c>
      <c r="K242" s="3">
        <f>+dataMercanciaGeneral[[#This Row],[Mercancía general embarcada en cabotaje]]+dataMercanciaGeneral[[#This Row],[Mercancía general embarcada en exterior]]</f>
        <v>24780</v>
      </c>
      <c r="L242" s="3">
        <f>+dataMercanciaGeneral[[#This Row],[Mercancía general desembarcada en cabotaje]]+dataMercanciaGeneral[[#This Row],[Mercancía general desembarcada en exterior]]</f>
        <v>93169</v>
      </c>
      <c r="M242" s="3">
        <f>+dataMercanciaGeneral[[#This Row],[TOTAL mercancía general embarcada en cabotaje y exterior]]+dataMercanciaGeneral[[#This Row],[TOTAL mercancía general desembarcada en cabotaje y exterior]]</f>
        <v>117949</v>
      </c>
    </row>
    <row r="243" spans="1:13" hidden="1" x14ac:dyDescent="0.25">
      <c r="A243" s="1">
        <v>1966</v>
      </c>
      <c r="B243" s="1" t="s">
        <v>0</v>
      </c>
      <c r="C243" s="1" t="s">
        <v>32</v>
      </c>
      <c r="D243" s="1" t="s">
        <v>42</v>
      </c>
      <c r="E243" s="2">
        <v>0</v>
      </c>
      <c r="F243" s="2">
        <v>0</v>
      </c>
      <c r="G243" s="3">
        <f>+dataMercanciaGeneral[[#This Row],[Mercancía general embarcada en cabotaje]]+dataMercanciaGeneral[[#This Row],[Mercancía general desembarcada en cabotaje]]</f>
        <v>0</v>
      </c>
      <c r="H243" s="2">
        <v>0</v>
      </c>
      <c r="I243" s="2">
        <v>0</v>
      </c>
      <c r="J243" s="3">
        <f>+dataMercanciaGeneral[[#This Row],[Mercancía general embarcada en exterior]]+dataMercanciaGeneral[[#This Row],[Mercancía general desembarcada en exterior]]</f>
        <v>0</v>
      </c>
      <c r="K243" s="3">
        <f>+dataMercanciaGeneral[[#This Row],[Mercancía general embarcada en cabotaje]]+dataMercanciaGeneral[[#This Row],[Mercancía general embarcada en exterior]]</f>
        <v>0</v>
      </c>
      <c r="L243" s="3">
        <f>+dataMercanciaGeneral[[#This Row],[Mercancía general desembarcada en cabotaje]]+dataMercanciaGeneral[[#This Row],[Mercancía general desembarcada en exterior]]</f>
        <v>0</v>
      </c>
      <c r="M243" s="3">
        <f>+dataMercanciaGeneral[[#This Row],[TOTAL mercancía general embarcada en cabotaje y exterior]]+dataMercanciaGeneral[[#This Row],[TOTAL mercancía general desembarcada en cabotaje y exterior]]</f>
        <v>0</v>
      </c>
    </row>
    <row r="244" spans="1:13" hidden="1" x14ac:dyDescent="0.25">
      <c r="A244" s="1">
        <v>1966</v>
      </c>
      <c r="B244" s="1" t="s">
        <v>1</v>
      </c>
      <c r="C244" s="1" t="s">
        <v>32</v>
      </c>
      <c r="D244" s="1" t="s">
        <v>33</v>
      </c>
      <c r="E244" s="2">
        <v>140116</v>
      </c>
      <c r="F244" s="2">
        <v>151291</v>
      </c>
      <c r="G244" s="3">
        <f>+dataMercanciaGeneral[[#This Row],[Mercancía general embarcada en cabotaje]]+dataMercanciaGeneral[[#This Row],[Mercancía general desembarcada en cabotaje]]</f>
        <v>291407</v>
      </c>
      <c r="H244" s="2">
        <v>67158</v>
      </c>
      <c r="I244" s="2">
        <v>177987</v>
      </c>
      <c r="J244" s="3">
        <f>+dataMercanciaGeneral[[#This Row],[Mercancía general embarcada en exterior]]+dataMercanciaGeneral[[#This Row],[Mercancía general desembarcada en exterior]]</f>
        <v>245145</v>
      </c>
      <c r="K244" s="3">
        <f>+dataMercanciaGeneral[[#This Row],[Mercancía general embarcada en cabotaje]]+dataMercanciaGeneral[[#This Row],[Mercancía general embarcada en exterior]]</f>
        <v>207274</v>
      </c>
      <c r="L244" s="3">
        <f>+dataMercanciaGeneral[[#This Row],[Mercancía general desembarcada en cabotaje]]+dataMercanciaGeneral[[#This Row],[Mercancía general desembarcada en exterior]]</f>
        <v>329278</v>
      </c>
      <c r="M244" s="3">
        <f>+dataMercanciaGeneral[[#This Row],[TOTAL mercancía general embarcada en cabotaje y exterior]]+dataMercanciaGeneral[[#This Row],[TOTAL mercancía general desembarcada en cabotaje y exterior]]</f>
        <v>536552</v>
      </c>
    </row>
    <row r="245" spans="1:13" hidden="1" x14ac:dyDescent="0.25">
      <c r="A245" s="1">
        <v>1966</v>
      </c>
      <c r="B245" s="1" t="s">
        <v>1</v>
      </c>
      <c r="C245" s="1" t="s">
        <v>32</v>
      </c>
      <c r="D245" s="1" t="s">
        <v>42</v>
      </c>
      <c r="E245" s="2">
        <v>0</v>
      </c>
      <c r="F245" s="2">
        <v>0</v>
      </c>
      <c r="G245" s="3">
        <f>+dataMercanciaGeneral[[#This Row],[Mercancía general embarcada en cabotaje]]+dataMercanciaGeneral[[#This Row],[Mercancía general desembarcada en cabotaje]]</f>
        <v>0</v>
      </c>
      <c r="H245" s="2">
        <v>0</v>
      </c>
      <c r="I245" s="2">
        <v>0</v>
      </c>
      <c r="J245" s="3">
        <f>+dataMercanciaGeneral[[#This Row],[Mercancía general embarcada en exterior]]+dataMercanciaGeneral[[#This Row],[Mercancía general desembarcada en exterior]]</f>
        <v>0</v>
      </c>
      <c r="K245" s="3">
        <f>+dataMercanciaGeneral[[#This Row],[Mercancía general embarcada en cabotaje]]+dataMercanciaGeneral[[#This Row],[Mercancía general embarcada en exterior]]</f>
        <v>0</v>
      </c>
      <c r="L245" s="3">
        <f>+dataMercanciaGeneral[[#This Row],[Mercancía general desembarcada en cabotaje]]+dataMercanciaGeneral[[#This Row],[Mercancía general desembarcada en exterior]]</f>
        <v>0</v>
      </c>
      <c r="M245" s="3">
        <f>+dataMercanciaGeneral[[#This Row],[TOTAL mercancía general embarcada en cabotaje y exterior]]+dataMercanciaGeneral[[#This Row],[TOTAL mercancía general desembarcada en cabotaje y exterior]]</f>
        <v>0</v>
      </c>
    </row>
    <row r="246" spans="1:13" hidden="1" x14ac:dyDescent="0.25">
      <c r="A246" s="1">
        <v>1966</v>
      </c>
      <c r="B246" s="1" t="s">
        <v>2</v>
      </c>
      <c r="C246" s="1" t="s">
        <v>32</v>
      </c>
      <c r="D246" s="1" t="s">
        <v>33</v>
      </c>
      <c r="E246" s="2">
        <v>3536</v>
      </c>
      <c r="F246" s="2">
        <v>6533</v>
      </c>
      <c r="G246" s="3">
        <f>+dataMercanciaGeneral[[#This Row],[Mercancía general embarcada en cabotaje]]+dataMercanciaGeneral[[#This Row],[Mercancía general desembarcada en cabotaje]]</f>
        <v>10069</v>
      </c>
      <c r="H246" s="2">
        <v>34819</v>
      </c>
      <c r="I246" s="2">
        <v>70432</v>
      </c>
      <c r="J246" s="3">
        <f>+dataMercanciaGeneral[[#This Row],[Mercancía general embarcada en exterior]]+dataMercanciaGeneral[[#This Row],[Mercancía general desembarcada en exterior]]</f>
        <v>105251</v>
      </c>
      <c r="K246" s="3">
        <f>+dataMercanciaGeneral[[#This Row],[Mercancía general embarcada en cabotaje]]+dataMercanciaGeneral[[#This Row],[Mercancía general embarcada en exterior]]</f>
        <v>38355</v>
      </c>
      <c r="L246" s="3">
        <f>+dataMercanciaGeneral[[#This Row],[Mercancía general desembarcada en cabotaje]]+dataMercanciaGeneral[[#This Row],[Mercancía general desembarcada en exterior]]</f>
        <v>76965</v>
      </c>
      <c r="M246" s="3">
        <f>+dataMercanciaGeneral[[#This Row],[TOTAL mercancía general embarcada en cabotaje y exterior]]+dataMercanciaGeneral[[#This Row],[TOTAL mercancía general desembarcada en cabotaje y exterior]]</f>
        <v>115320</v>
      </c>
    </row>
    <row r="247" spans="1:13" hidden="1" x14ac:dyDescent="0.25">
      <c r="A247" s="1">
        <v>1966</v>
      </c>
      <c r="B247" s="1" t="s">
        <v>2</v>
      </c>
      <c r="C247" s="1" t="s">
        <v>32</v>
      </c>
      <c r="D247" s="1" t="s">
        <v>42</v>
      </c>
      <c r="E247" s="2">
        <v>0</v>
      </c>
      <c r="F247" s="2">
        <v>0</v>
      </c>
      <c r="G247" s="3">
        <f>+dataMercanciaGeneral[[#This Row],[Mercancía general embarcada en cabotaje]]+dataMercanciaGeneral[[#This Row],[Mercancía general desembarcada en cabotaje]]</f>
        <v>0</v>
      </c>
      <c r="H247" s="2">
        <v>0</v>
      </c>
      <c r="I247" s="2">
        <v>0</v>
      </c>
      <c r="J247" s="3">
        <f>+dataMercanciaGeneral[[#This Row],[Mercancía general embarcada en exterior]]+dataMercanciaGeneral[[#This Row],[Mercancía general desembarcada en exterior]]</f>
        <v>0</v>
      </c>
      <c r="K247" s="3">
        <f>+dataMercanciaGeneral[[#This Row],[Mercancía general embarcada en cabotaje]]+dataMercanciaGeneral[[#This Row],[Mercancía general embarcada en exterior]]</f>
        <v>0</v>
      </c>
      <c r="L247" s="3">
        <f>+dataMercanciaGeneral[[#This Row],[Mercancía general desembarcada en cabotaje]]+dataMercanciaGeneral[[#This Row],[Mercancía general desembarcada en exterior]]</f>
        <v>0</v>
      </c>
      <c r="M247" s="3">
        <f>+dataMercanciaGeneral[[#This Row],[TOTAL mercancía general embarcada en cabotaje y exterior]]+dataMercanciaGeneral[[#This Row],[TOTAL mercancía general desembarcada en cabotaje y exterior]]</f>
        <v>0</v>
      </c>
    </row>
    <row r="248" spans="1:13" hidden="1" x14ac:dyDescent="0.25">
      <c r="A248" s="1">
        <v>1966</v>
      </c>
      <c r="B248" s="1" t="s">
        <v>3</v>
      </c>
      <c r="C248" s="1" t="s">
        <v>32</v>
      </c>
      <c r="D248" s="1" t="s">
        <v>33</v>
      </c>
      <c r="E248" s="2">
        <v>488769</v>
      </c>
      <c r="F248" s="2">
        <v>29472</v>
      </c>
      <c r="G248" s="3">
        <f>+dataMercanciaGeneral[[#This Row],[Mercancía general embarcada en cabotaje]]+dataMercanciaGeneral[[#This Row],[Mercancía general desembarcada en cabotaje]]</f>
        <v>518241</v>
      </c>
      <c r="H248" s="2">
        <v>169044</v>
      </c>
      <c r="I248" s="2">
        <v>352512</v>
      </c>
      <c r="J248" s="3">
        <f>+dataMercanciaGeneral[[#This Row],[Mercancía general embarcada en exterior]]+dataMercanciaGeneral[[#This Row],[Mercancía general desembarcada en exterior]]</f>
        <v>521556</v>
      </c>
      <c r="K248" s="3">
        <f>+dataMercanciaGeneral[[#This Row],[Mercancía general embarcada en cabotaje]]+dataMercanciaGeneral[[#This Row],[Mercancía general embarcada en exterior]]</f>
        <v>657813</v>
      </c>
      <c r="L248" s="3">
        <f>+dataMercanciaGeneral[[#This Row],[Mercancía general desembarcada en cabotaje]]+dataMercanciaGeneral[[#This Row],[Mercancía general desembarcada en exterior]]</f>
        <v>381984</v>
      </c>
      <c r="M248" s="3">
        <f>+dataMercanciaGeneral[[#This Row],[TOTAL mercancía general embarcada en cabotaje y exterior]]+dataMercanciaGeneral[[#This Row],[TOTAL mercancía general desembarcada en cabotaje y exterior]]</f>
        <v>1039797</v>
      </c>
    </row>
    <row r="249" spans="1:13" hidden="1" x14ac:dyDescent="0.25">
      <c r="A249" s="1">
        <v>1966</v>
      </c>
      <c r="B249" s="1" t="s">
        <v>3</v>
      </c>
      <c r="C249" s="1" t="s">
        <v>32</v>
      </c>
      <c r="D249" s="1" t="s">
        <v>42</v>
      </c>
      <c r="E249" s="2">
        <v>0</v>
      </c>
      <c r="F249" s="2">
        <v>0</v>
      </c>
      <c r="G249" s="3">
        <f>+dataMercanciaGeneral[[#This Row],[Mercancía general embarcada en cabotaje]]+dataMercanciaGeneral[[#This Row],[Mercancía general desembarcada en cabotaje]]</f>
        <v>0</v>
      </c>
      <c r="H249" s="2">
        <v>0</v>
      </c>
      <c r="I249" s="2">
        <v>0</v>
      </c>
      <c r="J249" s="3">
        <f>+dataMercanciaGeneral[[#This Row],[Mercancía general embarcada en exterior]]+dataMercanciaGeneral[[#This Row],[Mercancía general desembarcada en exterior]]</f>
        <v>0</v>
      </c>
      <c r="K249" s="3">
        <f>+dataMercanciaGeneral[[#This Row],[Mercancía general embarcada en cabotaje]]+dataMercanciaGeneral[[#This Row],[Mercancía general embarcada en exterior]]</f>
        <v>0</v>
      </c>
      <c r="L249" s="3">
        <f>+dataMercanciaGeneral[[#This Row],[Mercancía general desembarcada en cabotaje]]+dataMercanciaGeneral[[#This Row],[Mercancía general desembarcada en exterior]]</f>
        <v>0</v>
      </c>
      <c r="M249" s="3">
        <f>+dataMercanciaGeneral[[#This Row],[TOTAL mercancía general embarcada en cabotaje y exterior]]+dataMercanciaGeneral[[#This Row],[TOTAL mercancía general desembarcada en cabotaje y exterior]]</f>
        <v>0</v>
      </c>
    </row>
    <row r="250" spans="1:13" hidden="1" x14ac:dyDescent="0.25">
      <c r="A250" s="1">
        <v>1966</v>
      </c>
      <c r="B250" s="1" t="s">
        <v>4</v>
      </c>
      <c r="C250" s="1" t="s">
        <v>32</v>
      </c>
      <c r="D250" s="1" t="s">
        <v>33</v>
      </c>
      <c r="E250" s="2">
        <v>34754</v>
      </c>
      <c r="F250" s="2">
        <v>31148</v>
      </c>
      <c r="G250" s="3">
        <f>+dataMercanciaGeneral[[#This Row],[Mercancía general embarcada en cabotaje]]+dataMercanciaGeneral[[#This Row],[Mercancía general desembarcada en cabotaje]]</f>
        <v>65902</v>
      </c>
      <c r="H250" s="2">
        <v>39432</v>
      </c>
      <c r="I250" s="2">
        <v>81501</v>
      </c>
      <c r="J250" s="3">
        <f>+dataMercanciaGeneral[[#This Row],[Mercancía general embarcada en exterior]]+dataMercanciaGeneral[[#This Row],[Mercancía general desembarcada en exterior]]</f>
        <v>120933</v>
      </c>
      <c r="K250" s="3">
        <f>+dataMercanciaGeneral[[#This Row],[Mercancía general embarcada en cabotaje]]+dataMercanciaGeneral[[#This Row],[Mercancía general embarcada en exterior]]</f>
        <v>74186</v>
      </c>
      <c r="L250" s="3">
        <f>+dataMercanciaGeneral[[#This Row],[Mercancía general desembarcada en cabotaje]]+dataMercanciaGeneral[[#This Row],[Mercancía general desembarcada en exterior]]</f>
        <v>112649</v>
      </c>
      <c r="M250" s="3">
        <f>+dataMercanciaGeneral[[#This Row],[TOTAL mercancía general embarcada en cabotaje y exterior]]+dataMercanciaGeneral[[#This Row],[TOTAL mercancía general desembarcada en cabotaje y exterior]]</f>
        <v>186835</v>
      </c>
    </row>
    <row r="251" spans="1:13" hidden="1" x14ac:dyDescent="0.25">
      <c r="A251" s="1">
        <v>1966</v>
      </c>
      <c r="B251" s="1" t="s">
        <v>4</v>
      </c>
      <c r="C251" s="1" t="s">
        <v>32</v>
      </c>
      <c r="D251" s="1" t="s">
        <v>42</v>
      </c>
      <c r="E251" s="2">
        <v>0</v>
      </c>
      <c r="F251" s="2">
        <v>0</v>
      </c>
      <c r="G251" s="3">
        <f>+dataMercanciaGeneral[[#This Row],[Mercancía general embarcada en cabotaje]]+dataMercanciaGeneral[[#This Row],[Mercancía general desembarcada en cabotaje]]</f>
        <v>0</v>
      </c>
      <c r="H251" s="2">
        <v>0</v>
      </c>
      <c r="I251" s="2">
        <v>0</v>
      </c>
      <c r="J251" s="3">
        <f>+dataMercanciaGeneral[[#This Row],[Mercancía general embarcada en exterior]]+dataMercanciaGeneral[[#This Row],[Mercancía general desembarcada en exterior]]</f>
        <v>0</v>
      </c>
      <c r="K251" s="3">
        <f>+dataMercanciaGeneral[[#This Row],[Mercancía general embarcada en cabotaje]]+dataMercanciaGeneral[[#This Row],[Mercancía general embarcada en exterior]]</f>
        <v>0</v>
      </c>
      <c r="L251" s="3">
        <f>+dataMercanciaGeneral[[#This Row],[Mercancía general desembarcada en cabotaje]]+dataMercanciaGeneral[[#This Row],[Mercancía general desembarcada en exterior]]</f>
        <v>0</v>
      </c>
      <c r="M251" s="3">
        <f>+dataMercanciaGeneral[[#This Row],[TOTAL mercancía general embarcada en cabotaje y exterior]]+dataMercanciaGeneral[[#This Row],[TOTAL mercancía general desembarcada en cabotaje y exterior]]</f>
        <v>0</v>
      </c>
    </row>
    <row r="252" spans="1:13" hidden="1" x14ac:dyDescent="0.25">
      <c r="A252" s="1">
        <v>1966</v>
      </c>
      <c r="B252" s="1" t="s">
        <v>5</v>
      </c>
      <c r="C252" s="1" t="s">
        <v>32</v>
      </c>
      <c r="D252" s="1" t="s">
        <v>33</v>
      </c>
      <c r="E252" s="2">
        <v>33332</v>
      </c>
      <c r="F252" s="2">
        <v>74648</v>
      </c>
      <c r="G252" s="3">
        <f>+dataMercanciaGeneral[[#This Row],[Mercancía general embarcada en cabotaje]]+dataMercanciaGeneral[[#This Row],[Mercancía general desembarcada en cabotaje]]</f>
        <v>107980</v>
      </c>
      <c r="H252" s="2">
        <v>83368</v>
      </c>
      <c r="I252" s="2">
        <v>108390</v>
      </c>
      <c r="J252" s="3">
        <f>+dataMercanciaGeneral[[#This Row],[Mercancía general embarcada en exterior]]+dataMercanciaGeneral[[#This Row],[Mercancía general desembarcada en exterior]]</f>
        <v>191758</v>
      </c>
      <c r="K252" s="3">
        <f>+dataMercanciaGeneral[[#This Row],[Mercancía general embarcada en cabotaje]]+dataMercanciaGeneral[[#This Row],[Mercancía general embarcada en exterior]]</f>
        <v>116700</v>
      </c>
      <c r="L252" s="3">
        <f>+dataMercanciaGeneral[[#This Row],[Mercancía general desembarcada en cabotaje]]+dataMercanciaGeneral[[#This Row],[Mercancía general desembarcada en exterior]]</f>
        <v>183038</v>
      </c>
      <c r="M252" s="3">
        <f>+dataMercanciaGeneral[[#This Row],[TOTAL mercancía general embarcada en cabotaje y exterior]]+dataMercanciaGeneral[[#This Row],[TOTAL mercancía general desembarcada en cabotaje y exterior]]</f>
        <v>299738</v>
      </c>
    </row>
    <row r="253" spans="1:13" hidden="1" x14ac:dyDescent="0.25">
      <c r="A253" s="1">
        <v>1966</v>
      </c>
      <c r="B253" s="1" t="s">
        <v>5</v>
      </c>
      <c r="C253" s="1" t="s">
        <v>32</v>
      </c>
      <c r="D253" s="1" t="s">
        <v>42</v>
      </c>
      <c r="E253" s="2">
        <v>0</v>
      </c>
      <c r="F253" s="2">
        <v>0</v>
      </c>
      <c r="G253" s="3">
        <f>+dataMercanciaGeneral[[#This Row],[Mercancía general embarcada en cabotaje]]+dataMercanciaGeneral[[#This Row],[Mercancía general desembarcada en cabotaje]]</f>
        <v>0</v>
      </c>
      <c r="H253" s="2">
        <v>0</v>
      </c>
      <c r="I253" s="2">
        <v>0</v>
      </c>
      <c r="J253" s="3">
        <f>+dataMercanciaGeneral[[#This Row],[Mercancía general embarcada en exterior]]+dataMercanciaGeneral[[#This Row],[Mercancía general desembarcada en exterior]]</f>
        <v>0</v>
      </c>
      <c r="K253" s="3">
        <f>+dataMercanciaGeneral[[#This Row],[Mercancía general embarcada en cabotaje]]+dataMercanciaGeneral[[#This Row],[Mercancía general embarcada en exterior]]</f>
        <v>0</v>
      </c>
      <c r="L253" s="3">
        <f>+dataMercanciaGeneral[[#This Row],[Mercancía general desembarcada en cabotaje]]+dataMercanciaGeneral[[#This Row],[Mercancía general desembarcada en exterior]]</f>
        <v>0</v>
      </c>
      <c r="M253" s="3">
        <f>+dataMercanciaGeneral[[#This Row],[TOTAL mercancía general embarcada en cabotaje y exterior]]+dataMercanciaGeneral[[#This Row],[TOTAL mercancía general desembarcada en cabotaje y exterior]]</f>
        <v>0</v>
      </c>
    </row>
    <row r="254" spans="1:13" hidden="1" x14ac:dyDescent="0.25">
      <c r="A254" s="1">
        <v>1966</v>
      </c>
      <c r="B254" s="1" t="s">
        <v>10</v>
      </c>
      <c r="C254" s="1" t="s">
        <v>32</v>
      </c>
      <c r="D254" s="1" t="s">
        <v>33</v>
      </c>
      <c r="E254" s="2">
        <v>120865</v>
      </c>
      <c r="F254" s="2">
        <v>406419</v>
      </c>
      <c r="G254" s="3">
        <f>+dataMercanciaGeneral[[#This Row],[Mercancía general embarcada en cabotaje]]+dataMercanciaGeneral[[#This Row],[Mercancía general desembarcada en cabotaje]]</f>
        <v>527284</v>
      </c>
      <c r="H254" s="2">
        <v>35766</v>
      </c>
      <c r="I254" s="2">
        <v>54162</v>
      </c>
      <c r="J254" s="3">
        <f>+dataMercanciaGeneral[[#This Row],[Mercancía general embarcada en exterior]]+dataMercanciaGeneral[[#This Row],[Mercancía general desembarcada en exterior]]</f>
        <v>89928</v>
      </c>
      <c r="K254" s="3">
        <f>+dataMercanciaGeneral[[#This Row],[Mercancía general embarcada en cabotaje]]+dataMercanciaGeneral[[#This Row],[Mercancía general embarcada en exterior]]</f>
        <v>156631</v>
      </c>
      <c r="L254" s="3">
        <f>+dataMercanciaGeneral[[#This Row],[Mercancía general desembarcada en cabotaje]]+dataMercanciaGeneral[[#This Row],[Mercancía general desembarcada en exterior]]</f>
        <v>460581</v>
      </c>
      <c r="M254" s="3">
        <f>+dataMercanciaGeneral[[#This Row],[TOTAL mercancía general embarcada en cabotaje y exterior]]+dataMercanciaGeneral[[#This Row],[TOTAL mercancía general desembarcada en cabotaje y exterior]]</f>
        <v>617212</v>
      </c>
    </row>
    <row r="255" spans="1:13" hidden="1" x14ac:dyDescent="0.25">
      <c r="A255" s="1">
        <v>1966</v>
      </c>
      <c r="B255" s="1" t="s">
        <v>10</v>
      </c>
      <c r="C255" s="1" t="s">
        <v>32</v>
      </c>
      <c r="D255" s="1" t="s">
        <v>42</v>
      </c>
      <c r="E255" s="2">
        <v>0</v>
      </c>
      <c r="F255" s="2">
        <v>0</v>
      </c>
      <c r="G255" s="3">
        <f>+dataMercanciaGeneral[[#This Row],[Mercancía general embarcada en cabotaje]]+dataMercanciaGeneral[[#This Row],[Mercancía general desembarcada en cabotaje]]</f>
        <v>0</v>
      </c>
      <c r="H255" s="2">
        <v>0</v>
      </c>
      <c r="I255" s="2">
        <v>0</v>
      </c>
      <c r="J255" s="3">
        <f>+dataMercanciaGeneral[[#This Row],[Mercancía general embarcada en exterior]]+dataMercanciaGeneral[[#This Row],[Mercancía general desembarcada en exterior]]</f>
        <v>0</v>
      </c>
      <c r="K255" s="3">
        <f>+dataMercanciaGeneral[[#This Row],[Mercancía general embarcada en cabotaje]]+dataMercanciaGeneral[[#This Row],[Mercancía general embarcada en exterior]]</f>
        <v>0</v>
      </c>
      <c r="L255" s="3">
        <f>+dataMercanciaGeneral[[#This Row],[Mercancía general desembarcada en cabotaje]]+dataMercanciaGeneral[[#This Row],[Mercancía general desembarcada en exterior]]</f>
        <v>0</v>
      </c>
      <c r="M255" s="3">
        <f>+dataMercanciaGeneral[[#This Row],[TOTAL mercancía general embarcada en cabotaje y exterior]]+dataMercanciaGeneral[[#This Row],[TOTAL mercancía general desembarcada en cabotaje y exterior]]</f>
        <v>0</v>
      </c>
    </row>
    <row r="256" spans="1:13" hidden="1" x14ac:dyDescent="0.25">
      <c r="A256" s="1">
        <v>1966</v>
      </c>
      <c r="B256" s="1" t="s">
        <v>11</v>
      </c>
      <c r="C256" s="1" t="s">
        <v>32</v>
      </c>
      <c r="D256" s="1" t="s">
        <v>33</v>
      </c>
      <c r="E256" s="2">
        <v>261955</v>
      </c>
      <c r="F256" s="2">
        <v>528752</v>
      </c>
      <c r="G256" s="3">
        <f>+dataMercanciaGeneral[[#This Row],[Mercancía general embarcada en cabotaje]]+dataMercanciaGeneral[[#This Row],[Mercancía general desembarcada en cabotaje]]</f>
        <v>790707</v>
      </c>
      <c r="H256" s="2">
        <v>166612</v>
      </c>
      <c r="I256" s="2">
        <v>1507720</v>
      </c>
      <c r="J256" s="3">
        <f>+dataMercanciaGeneral[[#This Row],[Mercancía general embarcada en exterior]]+dataMercanciaGeneral[[#This Row],[Mercancía general desembarcada en exterior]]</f>
        <v>1674332</v>
      </c>
      <c r="K256" s="3">
        <f>+dataMercanciaGeneral[[#This Row],[Mercancía general embarcada en cabotaje]]+dataMercanciaGeneral[[#This Row],[Mercancía general embarcada en exterior]]</f>
        <v>428567</v>
      </c>
      <c r="L256" s="3">
        <f>+dataMercanciaGeneral[[#This Row],[Mercancía general desembarcada en cabotaje]]+dataMercanciaGeneral[[#This Row],[Mercancía general desembarcada en exterior]]</f>
        <v>2036472</v>
      </c>
      <c r="M256" s="3">
        <f>+dataMercanciaGeneral[[#This Row],[TOTAL mercancía general embarcada en cabotaje y exterior]]+dataMercanciaGeneral[[#This Row],[TOTAL mercancía general desembarcada en cabotaje y exterior]]</f>
        <v>2465039</v>
      </c>
    </row>
    <row r="257" spans="1:13" hidden="1" x14ac:dyDescent="0.25">
      <c r="A257" s="1">
        <v>1966</v>
      </c>
      <c r="B257" s="1" t="s">
        <v>11</v>
      </c>
      <c r="C257" s="1" t="s">
        <v>32</v>
      </c>
      <c r="D257" s="1" t="s">
        <v>42</v>
      </c>
      <c r="E257" s="2">
        <v>0</v>
      </c>
      <c r="F257" s="2">
        <v>0</v>
      </c>
      <c r="G257" s="3">
        <f>+dataMercanciaGeneral[[#This Row],[Mercancía general embarcada en cabotaje]]+dataMercanciaGeneral[[#This Row],[Mercancía general desembarcada en cabotaje]]</f>
        <v>0</v>
      </c>
      <c r="H257" s="2">
        <v>0</v>
      </c>
      <c r="I257" s="2">
        <v>0</v>
      </c>
      <c r="J257" s="3">
        <f>+dataMercanciaGeneral[[#This Row],[Mercancía general embarcada en exterior]]+dataMercanciaGeneral[[#This Row],[Mercancía general desembarcada en exterior]]</f>
        <v>0</v>
      </c>
      <c r="K257" s="3">
        <f>+dataMercanciaGeneral[[#This Row],[Mercancía general embarcada en cabotaje]]+dataMercanciaGeneral[[#This Row],[Mercancía general embarcada en exterior]]</f>
        <v>0</v>
      </c>
      <c r="L257" s="3">
        <f>+dataMercanciaGeneral[[#This Row],[Mercancía general desembarcada en cabotaje]]+dataMercanciaGeneral[[#This Row],[Mercancía general desembarcada en exterior]]</f>
        <v>0</v>
      </c>
      <c r="M257" s="3">
        <f>+dataMercanciaGeneral[[#This Row],[TOTAL mercancía general embarcada en cabotaje y exterior]]+dataMercanciaGeneral[[#This Row],[TOTAL mercancía general desembarcada en cabotaje y exterior]]</f>
        <v>0</v>
      </c>
    </row>
    <row r="258" spans="1:13" hidden="1" x14ac:dyDescent="0.25">
      <c r="A258" s="1">
        <v>1966</v>
      </c>
      <c r="B258" s="1" t="s">
        <v>12</v>
      </c>
      <c r="C258" s="1" t="s">
        <v>32</v>
      </c>
      <c r="D258" s="1" t="s">
        <v>33</v>
      </c>
      <c r="E258" s="2">
        <v>244996</v>
      </c>
      <c r="F258" s="2">
        <v>289364</v>
      </c>
      <c r="G258" s="3">
        <f>+dataMercanciaGeneral[[#This Row],[Mercancía general embarcada en cabotaje]]+dataMercanciaGeneral[[#This Row],[Mercancía general desembarcada en cabotaje]]</f>
        <v>534360</v>
      </c>
      <c r="H258" s="2">
        <v>108033</v>
      </c>
      <c r="I258" s="2">
        <v>1599446</v>
      </c>
      <c r="J258" s="3">
        <f>+dataMercanciaGeneral[[#This Row],[Mercancía general embarcada en exterior]]+dataMercanciaGeneral[[#This Row],[Mercancía general desembarcada en exterior]]</f>
        <v>1707479</v>
      </c>
      <c r="K258" s="3">
        <f>+dataMercanciaGeneral[[#This Row],[Mercancía general embarcada en cabotaje]]+dataMercanciaGeneral[[#This Row],[Mercancía general embarcada en exterior]]</f>
        <v>353029</v>
      </c>
      <c r="L258" s="3">
        <f>+dataMercanciaGeneral[[#This Row],[Mercancía general desembarcada en cabotaje]]+dataMercanciaGeneral[[#This Row],[Mercancía general desembarcada en exterior]]</f>
        <v>1888810</v>
      </c>
      <c r="M258" s="3">
        <f>+dataMercanciaGeneral[[#This Row],[TOTAL mercancía general embarcada en cabotaje y exterior]]+dataMercanciaGeneral[[#This Row],[TOTAL mercancía general desembarcada en cabotaje y exterior]]</f>
        <v>2241839</v>
      </c>
    </row>
    <row r="259" spans="1:13" hidden="1" x14ac:dyDescent="0.25">
      <c r="A259" s="1">
        <v>1966</v>
      </c>
      <c r="B259" s="1" t="s">
        <v>12</v>
      </c>
      <c r="C259" s="1" t="s">
        <v>32</v>
      </c>
      <c r="D259" s="1" t="s">
        <v>42</v>
      </c>
      <c r="E259" s="2">
        <v>0</v>
      </c>
      <c r="F259" s="2">
        <v>0</v>
      </c>
      <c r="G259" s="3">
        <f>+dataMercanciaGeneral[[#This Row],[Mercancía general embarcada en cabotaje]]+dataMercanciaGeneral[[#This Row],[Mercancía general desembarcada en cabotaje]]</f>
        <v>0</v>
      </c>
      <c r="H259" s="2">
        <v>0</v>
      </c>
      <c r="I259" s="2">
        <v>0</v>
      </c>
      <c r="J259" s="3">
        <f>+dataMercanciaGeneral[[#This Row],[Mercancía general embarcada en exterior]]+dataMercanciaGeneral[[#This Row],[Mercancía general desembarcada en exterior]]</f>
        <v>0</v>
      </c>
      <c r="K259" s="3">
        <f>+dataMercanciaGeneral[[#This Row],[Mercancía general embarcada en cabotaje]]+dataMercanciaGeneral[[#This Row],[Mercancía general embarcada en exterior]]</f>
        <v>0</v>
      </c>
      <c r="L259" s="3">
        <f>+dataMercanciaGeneral[[#This Row],[Mercancía general desembarcada en cabotaje]]+dataMercanciaGeneral[[#This Row],[Mercancía general desembarcada en exterior]]</f>
        <v>0</v>
      </c>
      <c r="M259" s="3">
        <f>+dataMercanciaGeneral[[#This Row],[TOTAL mercancía general embarcada en cabotaje y exterior]]+dataMercanciaGeneral[[#This Row],[TOTAL mercancía general desembarcada en cabotaje y exterior]]</f>
        <v>0</v>
      </c>
    </row>
    <row r="260" spans="1:13" hidden="1" x14ac:dyDescent="0.25">
      <c r="A260" s="1">
        <v>1966</v>
      </c>
      <c r="B260" s="1" t="s">
        <v>34</v>
      </c>
      <c r="C260" s="1" t="s">
        <v>32</v>
      </c>
      <c r="D260" s="1" t="s">
        <v>33</v>
      </c>
      <c r="E260" s="2">
        <v>230782</v>
      </c>
      <c r="F260" s="2">
        <v>216293</v>
      </c>
      <c r="G260" s="3">
        <f>+dataMercanciaGeneral[[#This Row],[Mercancía general embarcada en cabotaje]]+dataMercanciaGeneral[[#This Row],[Mercancía general desembarcada en cabotaje]]</f>
        <v>447075</v>
      </c>
      <c r="H260" s="2">
        <v>498168</v>
      </c>
      <c r="I260" s="2">
        <v>466893</v>
      </c>
      <c r="J260" s="3">
        <f>+dataMercanciaGeneral[[#This Row],[Mercancía general embarcada en exterior]]+dataMercanciaGeneral[[#This Row],[Mercancía general desembarcada en exterior]]</f>
        <v>965061</v>
      </c>
      <c r="K260" s="3">
        <f>+dataMercanciaGeneral[[#This Row],[Mercancía general embarcada en cabotaje]]+dataMercanciaGeneral[[#This Row],[Mercancía general embarcada en exterior]]</f>
        <v>728950</v>
      </c>
      <c r="L260" s="3">
        <f>+dataMercanciaGeneral[[#This Row],[Mercancía general desembarcada en cabotaje]]+dataMercanciaGeneral[[#This Row],[Mercancía general desembarcada en exterior]]</f>
        <v>683186</v>
      </c>
      <c r="M260" s="3">
        <f>+dataMercanciaGeneral[[#This Row],[TOTAL mercancía general embarcada en cabotaje y exterior]]+dataMercanciaGeneral[[#This Row],[TOTAL mercancía general desembarcada en cabotaje y exterior]]</f>
        <v>1412136</v>
      </c>
    </row>
    <row r="261" spans="1:13" hidden="1" x14ac:dyDescent="0.25">
      <c r="A261" s="1">
        <v>1966</v>
      </c>
      <c r="B261" s="1" t="s">
        <v>34</v>
      </c>
      <c r="C261" s="1" t="s">
        <v>32</v>
      </c>
      <c r="D261" s="1" t="s">
        <v>42</v>
      </c>
      <c r="E261" s="2">
        <v>0</v>
      </c>
      <c r="F261" s="2">
        <v>0</v>
      </c>
      <c r="G261" s="3">
        <f>+dataMercanciaGeneral[[#This Row],[Mercancía general embarcada en cabotaje]]+dataMercanciaGeneral[[#This Row],[Mercancía general desembarcada en cabotaje]]</f>
        <v>0</v>
      </c>
      <c r="H261" s="2">
        <v>0</v>
      </c>
      <c r="I261" s="2">
        <v>0</v>
      </c>
      <c r="J261" s="3">
        <f>+dataMercanciaGeneral[[#This Row],[Mercancía general embarcada en exterior]]+dataMercanciaGeneral[[#This Row],[Mercancía general desembarcada en exterior]]</f>
        <v>0</v>
      </c>
      <c r="K261" s="3">
        <f>+dataMercanciaGeneral[[#This Row],[Mercancía general embarcada en cabotaje]]+dataMercanciaGeneral[[#This Row],[Mercancía general embarcada en exterior]]</f>
        <v>0</v>
      </c>
      <c r="L261" s="3">
        <f>+dataMercanciaGeneral[[#This Row],[Mercancía general desembarcada en cabotaje]]+dataMercanciaGeneral[[#This Row],[Mercancía general desembarcada en exterior]]</f>
        <v>0</v>
      </c>
      <c r="M261" s="3">
        <f>+dataMercanciaGeneral[[#This Row],[TOTAL mercancía general embarcada en cabotaje y exterior]]+dataMercanciaGeneral[[#This Row],[TOTAL mercancía general desembarcada en cabotaje y exterior]]</f>
        <v>0</v>
      </c>
    </row>
    <row r="262" spans="1:13" hidden="1" x14ac:dyDescent="0.25">
      <c r="A262" s="1">
        <v>1966</v>
      </c>
      <c r="B262" s="1" t="s">
        <v>13</v>
      </c>
      <c r="C262" s="1" t="s">
        <v>32</v>
      </c>
      <c r="D262" s="1" t="s">
        <v>33</v>
      </c>
      <c r="E262" s="2">
        <v>12138</v>
      </c>
      <c r="F262" s="2">
        <v>3814</v>
      </c>
      <c r="G262" s="3">
        <f>+dataMercanciaGeneral[[#This Row],[Mercancía general embarcada en cabotaje]]+dataMercanciaGeneral[[#This Row],[Mercancía general desembarcada en cabotaje]]</f>
        <v>15952</v>
      </c>
      <c r="H262" s="2">
        <v>190184</v>
      </c>
      <c r="I262" s="2">
        <v>85599</v>
      </c>
      <c r="J262" s="3">
        <f>+dataMercanciaGeneral[[#This Row],[Mercancía general embarcada en exterior]]+dataMercanciaGeneral[[#This Row],[Mercancía general desembarcada en exterior]]</f>
        <v>275783</v>
      </c>
      <c r="K262" s="3">
        <f>+dataMercanciaGeneral[[#This Row],[Mercancía general embarcada en cabotaje]]+dataMercanciaGeneral[[#This Row],[Mercancía general embarcada en exterior]]</f>
        <v>202322</v>
      </c>
      <c r="L262" s="3">
        <f>+dataMercanciaGeneral[[#This Row],[Mercancía general desembarcada en cabotaje]]+dataMercanciaGeneral[[#This Row],[Mercancía general desembarcada en exterior]]</f>
        <v>89413</v>
      </c>
      <c r="M262" s="3">
        <f>+dataMercanciaGeneral[[#This Row],[TOTAL mercancía general embarcada en cabotaje y exterior]]+dataMercanciaGeneral[[#This Row],[TOTAL mercancía general desembarcada en cabotaje y exterior]]</f>
        <v>291735</v>
      </c>
    </row>
    <row r="263" spans="1:13" hidden="1" x14ac:dyDescent="0.25">
      <c r="A263" s="1">
        <v>1966</v>
      </c>
      <c r="B263" s="1" t="s">
        <v>13</v>
      </c>
      <c r="C263" s="1" t="s">
        <v>32</v>
      </c>
      <c r="D263" s="1" t="s">
        <v>42</v>
      </c>
      <c r="E263" s="2">
        <v>0</v>
      </c>
      <c r="F263" s="2">
        <v>0</v>
      </c>
      <c r="G263" s="3">
        <f>+dataMercanciaGeneral[[#This Row],[Mercancía general embarcada en cabotaje]]+dataMercanciaGeneral[[#This Row],[Mercancía general desembarcada en cabotaje]]</f>
        <v>0</v>
      </c>
      <c r="H263" s="2">
        <v>0</v>
      </c>
      <c r="I263" s="2">
        <v>0</v>
      </c>
      <c r="J263" s="3">
        <f>+dataMercanciaGeneral[[#This Row],[Mercancía general embarcada en exterior]]+dataMercanciaGeneral[[#This Row],[Mercancía general desembarcada en exterior]]</f>
        <v>0</v>
      </c>
      <c r="K263" s="3">
        <f>+dataMercanciaGeneral[[#This Row],[Mercancía general embarcada en cabotaje]]+dataMercanciaGeneral[[#This Row],[Mercancía general embarcada en exterior]]</f>
        <v>0</v>
      </c>
      <c r="L263" s="3">
        <f>+dataMercanciaGeneral[[#This Row],[Mercancía general desembarcada en cabotaje]]+dataMercanciaGeneral[[#This Row],[Mercancía general desembarcada en exterior]]</f>
        <v>0</v>
      </c>
      <c r="M263" s="3">
        <f>+dataMercanciaGeneral[[#This Row],[TOTAL mercancía general embarcada en cabotaje y exterior]]+dataMercanciaGeneral[[#This Row],[TOTAL mercancía general desembarcada en cabotaje y exterior]]</f>
        <v>0</v>
      </c>
    </row>
    <row r="264" spans="1:13" hidden="1" x14ac:dyDescent="0.25">
      <c r="A264" s="1">
        <v>1966</v>
      </c>
      <c r="B264" s="1" t="s">
        <v>14</v>
      </c>
      <c r="C264" s="1" t="s">
        <v>32</v>
      </c>
      <c r="D264" s="1" t="s">
        <v>33</v>
      </c>
      <c r="E264" s="2">
        <v>68001</v>
      </c>
      <c r="F264" s="2">
        <v>38387</v>
      </c>
      <c r="G264" s="3">
        <f>+dataMercanciaGeneral[[#This Row],[Mercancía general embarcada en cabotaje]]+dataMercanciaGeneral[[#This Row],[Mercancía general desembarcada en cabotaje]]</f>
        <v>106388</v>
      </c>
      <c r="H264" s="2">
        <v>8079</v>
      </c>
      <c r="I264" s="2">
        <v>72837</v>
      </c>
      <c r="J264" s="3">
        <f>+dataMercanciaGeneral[[#This Row],[Mercancía general embarcada en exterior]]+dataMercanciaGeneral[[#This Row],[Mercancía general desembarcada en exterior]]</f>
        <v>80916</v>
      </c>
      <c r="K264" s="3">
        <f>+dataMercanciaGeneral[[#This Row],[Mercancía general embarcada en cabotaje]]+dataMercanciaGeneral[[#This Row],[Mercancía general embarcada en exterior]]</f>
        <v>76080</v>
      </c>
      <c r="L264" s="3">
        <f>+dataMercanciaGeneral[[#This Row],[Mercancía general desembarcada en cabotaje]]+dataMercanciaGeneral[[#This Row],[Mercancía general desembarcada en exterior]]</f>
        <v>111224</v>
      </c>
      <c r="M264" s="3">
        <f>+dataMercanciaGeneral[[#This Row],[TOTAL mercancía general embarcada en cabotaje y exterior]]+dataMercanciaGeneral[[#This Row],[TOTAL mercancía general desembarcada en cabotaje y exterior]]</f>
        <v>187304</v>
      </c>
    </row>
    <row r="265" spans="1:13" hidden="1" x14ac:dyDescent="0.25">
      <c r="A265" s="1">
        <v>1966</v>
      </c>
      <c r="B265" s="1" t="s">
        <v>14</v>
      </c>
      <c r="C265" s="1" t="s">
        <v>32</v>
      </c>
      <c r="D265" s="1" t="s">
        <v>42</v>
      </c>
      <c r="E265" s="2">
        <v>0</v>
      </c>
      <c r="F265" s="2">
        <v>0</v>
      </c>
      <c r="G265" s="3">
        <f>+dataMercanciaGeneral[[#This Row],[Mercancía general embarcada en cabotaje]]+dataMercanciaGeneral[[#This Row],[Mercancía general desembarcada en cabotaje]]</f>
        <v>0</v>
      </c>
      <c r="H265" s="2">
        <v>0</v>
      </c>
      <c r="I265" s="2">
        <v>0</v>
      </c>
      <c r="J265" s="3">
        <f>+dataMercanciaGeneral[[#This Row],[Mercancía general embarcada en exterior]]+dataMercanciaGeneral[[#This Row],[Mercancía general desembarcada en exterior]]</f>
        <v>0</v>
      </c>
      <c r="K265" s="3">
        <f>+dataMercanciaGeneral[[#This Row],[Mercancía general embarcada en cabotaje]]+dataMercanciaGeneral[[#This Row],[Mercancía general embarcada en exterior]]</f>
        <v>0</v>
      </c>
      <c r="L265" s="3">
        <f>+dataMercanciaGeneral[[#This Row],[Mercancía general desembarcada en cabotaje]]+dataMercanciaGeneral[[#This Row],[Mercancía general desembarcada en exterior]]</f>
        <v>0</v>
      </c>
      <c r="M265" s="3">
        <f>+dataMercanciaGeneral[[#This Row],[TOTAL mercancía general embarcada en cabotaje y exterior]]+dataMercanciaGeneral[[#This Row],[TOTAL mercancía general desembarcada en cabotaje y exterior]]</f>
        <v>0</v>
      </c>
    </row>
    <row r="266" spans="1:13" hidden="1" x14ac:dyDescent="0.25">
      <c r="A266" s="1">
        <v>1966</v>
      </c>
      <c r="B266" s="1" t="s">
        <v>15</v>
      </c>
      <c r="C266" s="1" t="s">
        <v>32</v>
      </c>
      <c r="D266" s="1" t="s">
        <v>33</v>
      </c>
      <c r="E266" s="2">
        <v>54991</v>
      </c>
      <c r="F266" s="2">
        <v>59124</v>
      </c>
      <c r="G266" s="3">
        <f>+dataMercanciaGeneral[[#This Row],[Mercancía general embarcada en cabotaje]]+dataMercanciaGeneral[[#This Row],[Mercancía general desembarcada en cabotaje]]</f>
        <v>114115</v>
      </c>
      <c r="H266" s="2">
        <v>2250</v>
      </c>
      <c r="I266" s="2">
        <v>29574</v>
      </c>
      <c r="J266" s="3">
        <f>+dataMercanciaGeneral[[#This Row],[Mercancía general embarcada en exterior]]+dataMercanciaGeneral[[#This Row],[Mercancía general desembarcada en exterior]]</f>
        <v>31824</v>
      </c>
      <c r="K266" s="3">
        <f>+dataMercanciaGeneral[[#This Row],[Mercancía general embarcada en cabotaje]]+dataMercanciaGeneral[[#This Row],[Mercancía general embarcada en exterior]]</f>
        <v>57241</v>
      </c>
      <c r="L266" s="3">
        <f>+dataMercanciaGeneral[[#This Row],[Mercancía general desembarcada en cabotaje]]+dataMercanciaGeneral[[#This Row],[Mercancía general desembarcada en exterior]]</f>
        <v>88698</v>
      </c>
      <c r="M266" s="3">
        <f>+dataMercanciaGeneral[[#This Row],[TOTAL mercancía general embarcada en cabotaje y exterior]]+dataMercanciaGeneral[[#This Row],[TOTAL mercancía general desembarcada en cabotaje y exterior]]</f>
        <v>145939</v>
      </c>
    </row>
    <row r="267" spans="1:13" hidden="1" x14ac:dyDescent="0.25">
      <c r="A267" s="1">
        <v>1966</v>
      </c>
      <c r="B267" s="1" t="s">
        <v>15</v>
      </c>
      <c r="C267" s="1" t="s">
        <v>32</v>
      </c>
      <c r="D267" s="1" t="s">
        <v>42</v>
      </c>
      <c r="E267" s="2">
        <v>0</v>
      </c>
      <c r="F267" s="2">
        <v>0</v>
      </c>
      <c r="G267" s="3">
        <f>+dataMercanciaGeneral[[#This Row],[Mercancía general embarcada en cabotaje]]+dataMercanciaGeneral[[#This Row],[Mercancía general desembarcada en cabotaje]]</f>
        <v>0</v>
      </c>
      <c r="H267" s="2">
        <v>0</v>
      </c>
      <c r="I267" s="2">
        <v>0</v>
      </c>
      <c r="J267" s="3">
        <f>+dataMercanciaGeneral[[#This Row],[Mercancía general embarcada en exterior]]+dataMercanciaGeneral[[#This Row],[Mercancía general desembarcada en exterior]]</f>
        <v>0</v>
      </c>
      <c r="K267" s="3">
        <f>+dataMercanciaGeneral[[#This Row],[Mercancía general embarcada en cabotaje]]+dataMercanciaGeneral[[#This Row],[Mercancía general embarcada en exterior]]</f>
        <v>0</v>
      </c>
      <c r="L267" s="3">
        <f>+dataMercanciaGeneral[[#This Row],[Mercancía general desembarcada en cabotaje]]+dataMercanciaGeneral[[#This Row],[Mercancía general desembarcada en exterior]]</f>
        <v>0</v>
      </c>
      <c r="M267" s="3">
        <f>+dataMercanciaGeneral[[#This Row],[TOTAL mercancía general embarcada en cabotaje y exterior]]+dataMercanciaGeneral[[#This Row],[TOTAL mercancía general desembarcada en cabotaje y exterior]]</f>
        <v>0</v>
      </c>
    </row>
    <row r="268" spans="1:13" hidden="1" x14ac:dyDescent="0.25">
      <c r="A268" s="1">
        <v>1966</v>
      </c>
      <c r="B268" s="1" t="s">
        <v>35</v>
      </c>
      <c r="C268" s="1" t="s">
        <v>32</v>
      </c>
      <c r="D268" s="1" t="s">
        <v>33</v>
      </c>
      <c r="E268" s="2">
        <v>34504</v>
      </c>
      <c r="F268" s="2">
        <v>84252</v>
      </c>
      <c r="G268" s="3">
        <f>+dataMercanciaGeneral[[#This Row],[Mercancía general embarcada en cabotaje]]+dataMercanciaGeneral[[#This Row],[Mercancía general desembarcada en cabotaje]]</f>
        <v>118756</v>
      </c>
      <c r="H268" s="2">
        <v>12227</v>
      </c>
      <c r="I268" s="2">
        <v>33964</v>
      </c>
      <c r="J268" s="3">
        <f>+dataMercanciaGeneral[[#This Row],[Mercancía general embarcada en exterior]]+dataMercanciaGeneral[[#This Row],[Mercancía general desembarcada en exterior]]</f>
        <v>46191</v>
      </c>
      <c r="K268" s="3">
        <f>+dataMercanciaGeneral[[#This Row],[Mercancía general embarcada en cabotaje]]+dataMercanciaGeneral[[#This Row],[Mercancía general embarcada en exterior]]</f>
        <v>46731</v>
      </c>
      <c r="L268" s="3">
        <f>+dataMercanciaGeneral[[#This Row],[Mercancía general desembarcada en cabotaje]]+dataMercanciaGeneral[[#This Row],[Mercancía general desembarcada en exterior]]</f>
        <v>118216</v>
      </c>
      <c r="M268" s="3">
        <f>+dataMercanciaGeneral[[#This Row],[TOTAL mercancía general embarcada en cabotaje y exterior]]+dataMercanciaGeneral[[#This Row],[TOTAL mercancía general desembarcada en cabotaje y exterior]]</f>
        <v>164947</v>
      </c>
    </row>
    <row r="269" spans="1:13" hidden="1" x14ac:dyDescent="0.25">
      <c r="A269" s="1">
        <v>1966</v>
      </c>
      <c r="B269" s="1" t="s">
        <v>35</v>
      </c>
      <c r="C269" s="1" t="s">
        <v>32</v>
      </c>
      <c r="D269" s="1" t="s">
        <v>42</v>
      </c>
      <c r="E269" s="2">
        <v>0</v>
      </c>
      <c r="F269" s="2">
        <v>0</v>
      </c>
      <c r="G269" s="3">
        <f>+dataMercanciaGeneral[[#This Row],[Mercancía general embarcada en cabotaje]]+dataMercanciaGeneral[[#This Row],[Mercancía general desembarcada en cabotaje]]</f>
        <v>0</v>
      </c>
      <c r="H269" s="2">
        <v>0</v>
      </c>
      <c r="I269" s="2">
        <v>0</v>
      </c>
      <c r="J269" s="3">
        <f>+dataMercanciaGeneral[[#This Row],[Mercancía general embarcada en exterior]]+dataMercanciaGeneral[[#This Row],[Mercancía general desembarcada en exterior]]</f>
        <v>0</v>
      </c>
      <c r="K269" s="3">
        <f>+dataMercanciaGeneral[[#This Row],[Mercancía general embarcada en cabotaje]]+dataMercanciaGeneral[[#This Row],[Mercancía general embarcada en exterior]]</f>
        <v>0</v>
      </c>
      <c r="L269" s="3">
        <f>+dataMercanciaGeneral[[#This Row],[Mercancía general desembarcada en cabotaje]]+dataMercanciaGeneral[[#This Row],[Mercancía general desembarcada en exterior]]</f>
        <v>0</v>
      </c>
      <c r="M269" s="3">
        <f>+dataMercanciaGeneral[[#This Row],[TOTAL mercancía general embarcada en cabotaje y exterior]]+dataMercanciaGeneral[[#This Row],[TOTAL mercancía general desembarcada en cabotaje y exterior]]</f>
        <v>0</v>
      </c>
    </row>
    <row r="270" spans="1:13" hidden="1" x14ac:dyDescent="0.25">
      <c r="A270" s="1">
        <v>1966</v>
      </c>
      <c r="B270" s="1" t="s">
        <v>17</v>
      </c>
      <c r="C270" s="1" t="s">
        <v>32</v>
      </c>
      <c r="D270" s="1" t="s">
        <v>33</v>
      </c>
      <c r="E270" s="2">
        <v>116414</v>
      </c>
      <c r="F270" s="2">
        <v>55754</v>
      </c>
      <c r="G270" s="3">
        <f>+dataMercanciaGeneral[[#This Row],[Mercancía general embarcada en cabotaje]]+dataMercanciaGeneral[[#This Row],[Mercancía general desembarcada en cabotaje]]</f>
        <v>172168</v>
      </c>
      <c r="H270" s="2">
        <v>25800</v>
      </c>
      <c r="I270" s="2">
        <v>100413</v>
      </c>
      <c r="J270" s="3">
        <f>+dataMercanciaGeneral[[#This Row],[Mercancía general embarcada en exterior]]+dataMercanciaGeneral[[#This Row],[Mercancía general desembarcada en exterior]]</f>
        <v>126213</v>
      </c>
      <c r="K270" s="3">
        <f>+dataMercanciaGeneral[[#This Row],[Mercancía general embarcada en cabotaje]]+dataMercanciaGeneral[[#This Row],[Mercancía general embarcada en exterior]]</f>
        <v>142214</v>
      </c>
      <c r="L270" s="3">
        <f>+dataMercanciaGeneral[[#This Row],[Mercancía general desembarcada en cabotaje]]+dataMercanciaGeneral[[#This Row],[Mercancía general desembarcada en exterior]]</f>
        <v>156167</v>
      </c>
      <c r="M270" s="3">
        <f>+dataMercanciaGeneral[[#This Row],[TOTAL mercancía general embarcada en cabotaje y exterior]]+dataMercanciaGeneral[[#This Row],[TOTAL mercancía general desembarcada en cabotaje y exterior]]</f>
        <v>298381</v>
      </c>
    </row>
    <row r="271" spans="1:13" hidden="1" x14ac:dyDescent="0.25">
      <c r="A271" s="1">
        <v>1966</v>
      </c>
      <c r="B271" s="1" t="s">
        <v>17</v>
      </c>
      <c r="C271" s="1" t="s">
        <v>32</v>
      </c>
      <c r="D271" s="1" t="s">
        <v>42</v>
      </c>
      <c r="E271" s="2">
        <v>0</v>
      </c>
      <c r="F271" s="2">
        <v>0</v>
      </c>
      <c r="G271" s="3">
        <f>+dataMercanciaGeneral[[#This Row],[Mercancía general embarcada en cabotaje]]+dataMercanciaGeneral[[#This Row],[Mercancía general desembarcada en cabotaje]]</f>
        <v>0</v>
      </c>
      <c r="H271" s="2">
        <v>0</v>
      </c>
      <c r="I271" s="2">
        <v>0</v>
      </c>
      <c r="J271" s="3">
        <f>+dataMercanciaGeneral[[#This Row],[Mercancía general embarcada en exterior]]+dataMercanciaGeneral[[#This Row],[Mercancía general desembarcada en exterior]]</f>
        <v>0</v>
      </c>
      <c r="K271" s="3">
        <f>+dataMercanciaGeneral[[#This Row],[Mercancía general embarcada en cabotaje]]+dataMercanciaGeneral[[#This Row],[Mercancía general embarcada en exterior]]</f>
        <v>0</v>
      </c>
      <c r="L271" s="3">
        <f>+dataMercanciaGeneral[[#This Row],[Mercancía general desembarcada en cabotaje]]+dataMercanciaGeneral[[#This Row],[Mercancía general desembarcada en exterior]]</f>
        <v>0</v>
      </c>
      <c r="M271" s="3">
        <f>+dataMercanciaGeneral[[#This Row],[TOTAL mercancía general embarcada en cabotaje y exterior]]+dataMercanciaGeneral[[#This Row],[TOTAL mercancía general desembarcada en cabotaje y exterior]]</f>
        <v>0</v>
      </c>
    </row>
    <row r="272" spans="1:13" hidden="1" x14ac:dyDescent="0.25">
      <c r="A272" s="1">
        <v>1966</v>
      </c>
      <c r="B272" s="1" t="s">
        <v>18</v>
      </c>
      <c r="C272" s="1" t="s">
        <v>32</v>
      </c>
      <c r="D272" s="1" t="s">
        <v>33</v>
      </c>
      <c r="E272" s="2">
        <v>38866</v>
      </c>
      <c r="F272" s="2">
        <v>5573</v>
      </c>
      <c r="G272" s="3">
        <f>+dataMercanciaGeneral[[#This Row],[Mercancía general embarcada en cabotaje]]+dataMercanciaGeneral[[#This Row],[Mercancía general desembarcada en cabotaje]]</f>
        <v>44439</v>
      </c>
      <c r="H272" s="2">
        <v>9951</v>
      </c>
      <c r="I272" s="2">
        <v>53426</v>
      </c>
      <c r="J272" s="3">
        <f>+dataMercanciaGeneral[[#This Row],[Mercancía general embarcada en exterior]]+dataMercanciaGeneral[[#This Row],[Mercancía general desembarcada en exterior]]</f>
        <v>63377</v>
      </c>
      <c r="K272" s="3">
        <f>+dataMercanciaGeneral[[#This Row],[Mercancía general embarcada en cabotaje]]+dataMercanciaGeneral[[#This Row],[Mercancía general embarcada en exterior]]</f>
        <v>48817</v>
      </c>
      <c r="L272" s="3">
        <f>+dataMercanciaGeneral[[#This Row],[Mercancía general desembarcada en cabotaje]]+dataMercanciaGeneral[[#This Row],[Mercancía general desembarcada en exterior]]</f>
        <v>58999</v>
      </c>
      <c r="M272" s="3">
        <f>+dataMercanciaGeneral[[#This Row],[TOTAL mercancía general embarcada en cabotaje y exterior]]+dataMercanciaGeneral[[#This Row],[TOTAL mercancía general desembarcada en cabotaje y exterior]]</f>
        <v>107816</v>
      </c>
    </row>
    <row r="273" spans="1:13" hidden="1" x14ac:dyDescent="0.25">
      <c r="A273" s="1">
        <v>1966</v>
      </c>
      <c r="B273" s="1" t="s">
        <v>18</v>
      </c>
      <c r="C273" s="1" t="s">
        <v>32</v>
      </c>
      <c r="D273" s="1" t="s">
        <v>42</v>
      </c>
      <c r="E273" s="2">
        <v>0</v>
      </c>
      <c r="F273" s="2">
        <v>0</v>
      </c>
      <c r="G273" s="3">
        <f>+dataMercanciaGeneral[[#This Row],[Mercancía general embarcada en cabotaje]]+dataMercanciaGeneral[[#This Row],[Mercancía general desembarcada en cabotaje]]</f>
        <v>0</v>
      </c>
      <c r="H273" s="2">
        <v>0</v>
      </c>
      <c r="I273" s="2">
        <v>0</v>
      </c>
      <c r="J273" s="3">
        <f>+dataMercanciaGeneral[[#This Row],[Mercancía general embarcada en exterior]]+dataMercanciaGeneral[[#This Row],[Mercancía general desembarcada en exterior]]</f>
        <v>0</v>
      </c>
      <c r="K273" s="3">
        <f>+dataMercanciaGeneral[[#This Row],[Mercancía general embarcada en cabotaje]]+dataMercanciaGeneral[[#This Row],[Mercancía general embarcada en exterior]]</f>
        <v>0</v>
      </c>
      <c r="L273" s="3">
        <f>+dataMercanciaGeneral[[#This Row],[Mercancía general desembarcada en cabotaje]]+dataMercanciaGeneral[[#This Row],[Mercancía general desembarcada en exterior]]</f>
        <v>0</v>
      </c>
      <c r="M273" s="3">
        <f>+dataMercanciaGeneral[[#This Row],[TOTAL mercancía general embarcada en cabotaje y exterior]]+dataMercanciaGeneral[[#This Row],[TOTAL mercancía general desembarcada en cabotaje y exterior]]</f>
        <v>0</v>
      </c>
    </row>
    <row r="274" spans="1:13" hidden="1" x14ac:dyDescent="0.25">
      <c r="A274" s="1">
        <v>1966</v>
      </c>
      <c r="B274" s="1" t="s">
        <v>19</v>
      </c>
      <c r="C274" s="1" t="s">
        <v>32</v>
      </c>
      <c r="D274" s="1" t="s">
        <v>33</v>
      </c>
      <c r="E274" s="2">
        <v>280253</v>
      </c>
      <c r="F274" s="2">
        <v>301809</v>
      </c>
      <c r="G274" s="3">
        <f>+dataMercanciaGeneral[[#This Row],[Mercancía general embarcada en cabotaje]]+dataMercanciaGeneral[[#This Row],[Mercancía general desembarcada en cabotaje]]</f>
        <v>582062</v>
      </c>
      <c r="H274" s="2">
        <v>232549</v>
      </c>
      <c r="I274" s="2">
        <v>441293</v>
      </c>
      <c r="J274" s="3">
        <f>+dataMercanciaGeneral[[#This Row],[Mercancía general embarcada en exterior]]+dataMercanciaGeneral[[#This Row],[Mercancía general desembarcada en exterior]]</f>
        <v>673842</v>
      </c>
      <c r="K274" s="3">
        <f>+dataMercanciaGeneral[[#This Row],[Mercancía general embarcada en cabotaje]]+dataMercanciaGeneral[[#This Row],[Mercancía general embarcada en exterior]]</f>
        <v>512802</v>
      </c>
      <c r="L274" s="3">
        <f>+dataMercanciaGeneral[[#This Row],[Mercancía general desembarcada en cabotaje]]+dataMercanciaGeneral[[#This Row],[Mercancía general desembarcada en exterior]]</f>
        <v>743102</v>
      </c>
      <c r="M274" s="3">
        <f>+dataMercanciaGeneral[[#This Row],[TOTAL mercancía general embarcada en cabotaje y exterior]]+dataMercanciaGeneral[[#This Row],[TOTAL mercancía general desembarcada en cabotaje y exterior]]</f>
        <v>1255904</v>
      </c>
    </row>
    <row r="275" spans="1:13" hidden="1" x14ac:dyDescent="0.25">
      <c r="A275" s="1">
        <v>1966</v>
      </c>
      <c r="B275" s="1" t="s">
        <v>19</v>
      </c>
      <c r="C275" s="1" t="s">
        <v>32</v>
      </c>
      <c r="D275" s="1" t="s">
        <v>42</v>
      </c>
      <c r="E275" s="2">
        <v>0</v>
      </c>
      <c r="F275" s="2">
        <v>0</v>
      </c>
      <c r="G275" s="3">
        <f>+dataMercanciaGeneral[[#This Row],[Mercancía general embarcada en cabotaje]]+dataMercanciaGeneral[[#This Row],[Mercancía general desembarcada en cabotaje]]</f>
        <v>0</v>
      </c>
      <c r="H275" s="2">
        <v>0</v>
      </c>
      <c r="I275" s="2">
        <v>0</v>
      </c>
      <c r="J275" s="3">
        <f>+dataMercanciaGeneral[[#This Row],[Mercancía general embarcada en exterior]]+dataMercanciaGeneral[[#This Row],[Mercancía general desembarcada en exterior]]</f>
        <v>0</v>
      </c>
      <c r="K275" s="3">
        <f>+dataMercanciaGeneral[[#This Row],[Mercancía general embarcada en cabotaje]]+dataMercanciaGeneral[[#This Row],[Mercancía general embarcada en exterior]]</f>
        <v>0</v>
      </c>
      <c r="L275" s="3">
        <f>+dataMercanciaGeneral[[#This Row],[Mercancía general desembarcada en cabotaje]]+dataMercanciaGeneral[[#This Row],[Mercancía general desembarcada en exterior]]</f>
        <v>0</v>
      </c>
      <c r="M275" s="3">
        <f>+dataMercanciaGeneral[[#This Row],[TOTAL mercancía general embarcada en cabotaje y exterior]]+dataMercanciaGeneral[[#This Row],[TOTAL mercancía general desembarcada en cabotaje y exterior]]</f>
        <v>0</v>
      </c>
    </row>
    <row r="276" spans="1:13" hidden="1" x14ac:dyDescent="0.25">
      <c r="A276" s="1">
        <v>1966</v>
      </c>
      <c r="B276" s="1" t="s">
        <v>20</v>
      </c>
      <c r="C276" s="1" t="s">
        <v>32</v>
      </c>
      <c r="D276" s="1" t="s">
        <v>33</v>
      </c>
      <c r="E276" s="2">
        <v>49444</v>
      </c>
      <c r="F276" s="2">
        <v>62431</v>
      </c>
      <c r="G276" s="3">
        <f>+dataMercanciaGeneral[[#This Row],[Mercancía general embarcada en cabotaje]]+dataMercanciaGeneral[[#This Row],[Mercancía general desembarcada en cabotaje]]</f>
        <v>111875</v>
      </c>
      <c r="H276" s="2">
        <v>88549</v>
      </c>
      <c r="I276" s="2">
        <v>54983</v>
      </c>
      <c r="J276" s="3">
        <f>+dataMercanciaGeneral[[#This Row],[Mercancía general embarcada en exterior]]+dataMercanciaGeneral[[#This Row],[Mercancía general desembarcada en exterior]]</f>
        <v>143532</v>
      </c>
      <c r="K276" s="3">
        <f>+dataMercanciaGeneral[[#This Row],[Mercancía general embarcada en cabotaje]]+dataMercanciaGeneral[[#This Row],[Mercancía general embarcada en exterior]]</f>
        <v>137993</v>
      </c>
      <c r="L276" s="3">
        <f>+dataMercanciaGeneral[[#This Row],[Mercancía general desembarcada en cabotaje]]+dataMercanciaGeneral[[#This Row],[Mercancía general desembarcada en exterior]]</f>
        <v>117414</v>
      </c>
      <c r="M276" s="3">
        <f>+dataMercanciaGeneral[[#This Row],[TOTAL mercancía general embarcada en cabotaje y exterior]]+dataMercanciaGeneral[[#This Row],[TOTAL mercancía general desembarcada en cabotaje y exterior]]</f>
        <v>255407</v>
      </c>
    </row>
    <row r="277" spans="1:13" hidden="1" x14ac:dyDescent="0.25">
      <c r="A277" s="1">
        <v>1966</v>
      </c>
      <c r="B277" s="1" t="s">
        <v>20</v>
      </c>
      <c r="C277" s="1" t="s">
        <v>32</v>
      </c>
      <c r="D277" s="1" t="s">
        <v>42</v>
      </c>
      <c r="E277" s="2">
        <v>0</v>
      </c>
      <c r="F277" s="2">
        <v>0</v>
      </c>
      <c r="G277" s="3">
        <f>+dataMercanciaGeneral[[#This Row],[Mercancía general embarcada en cabotaje]]+dataMercanciaGeneral[[#This Row],[Mercancía general desembarcada en cabotaje]]</f>
        <v>0</v>
      </c>
      <c r="H277" s="2">
        <v>0</v>
      </c>
      <c r="I277" s="2">
        <v>0</v>
      </c>
      <c r="J277" s="3">
        <f>+dataMercanciaGeneral[[#This Row],[Mercancía general embarcada en exterior]]+dataMercanciaGeneral[[#This Row],[Mercancía general desembarcada en exterior]]</f>
        <v>0</v>
      </c>
      <c r="K277" s="3">
        <f>+dataMercanciaGeneral[[#This Row],[Mercancía general embarcada en cabotaje]]+dataMercanciaGeneral[[#This Row],[Mercancía general embarcada en exterior]]</f>
        <v>0</v>
      </c>
      <c r="L277" s="3">
        <f>+dataMercanciaGeneral[[#This Row],[Mercancía general desembarcada en cabotaje]]+dataMercanciaGeneral[[#This Row],[Mercancía general desembarcada en exterior]]</f>
        <v>0</v>
      </c>
      <c r="M277" s="3">
        <f>+dataMercanciaGeneral[[#This Row],[TOTAL mercancía general embarcada en cabotaje y exterior]]+dataMercanciaGeneral[[#This Row],[TOTAL mercancía general desembarcada en cabotaje y exterior]]</f>
        <v>0</v>
      </c>
    </row>
    <row r="278" spans="1:13" hidden="1" x14ac:dyDescent="0.25">
      <c r="A278" s="1">
        <v>1966</v>
      </c>
      <c r="B278" s="1" t="s">
        <v>21</v>
      </c>
      <c r="C278" s="1" t="s">
        <v>32</v>
      </c>
      <c r="D278" s="1" t="s">
        <v>33</v>
      </c>
      <c r="E278" s="2">
        <v>59941</v>
      </c>
      <c r="F278" s="2">
        <v>30983</v>
      </c>
      <c r="G278" s="3">
        <f>+dataMercanciaGeneral[[#This Row],[Mercancía general embarcada en cabotaje]]+dataMercanciaGeneral[[#This Row],[Mercancía general desembarcada en cabotaje]]</f>
        <v>90924</v>
      </c>
      <c r="H278" s="2">
        <v>4394</v>
      </c>
      <c r="I278" s="2">
        <v>11651</v>
      </c>
      <c r="J278" s="3">
        <f>+dataMercanciaGeneral[[#This Row],[Mercancía general embarcada en exterior]]+dataMercanciaGeneral[[#This Row],[Mercancía general desembarcada en exterior]]</f>
        <v>16045</v>
      </c>
      <c r="K278" s="3">
        <f>+dataMercanciaGeneral[[#This Row],[Mercancía general embarcada en cabotaje]]+dataMercanciaGeneral[[#This Row],[Mercancía general embarcada en exterior]]</f>
        <v>64335</v>
      </c>
      <c r="L278" s="3">
        <f>+dataMercanciaGeneral[[#This Row],[Mercancía general desembarcada en cabotaje]]+dataMercanciaGeneral[[#This Row],[Mercancía general desembarcada en exterior]]</f>
        <v>42634</v>
      </c>
      <c r="M278" s="3">
        <f>+dataMercanciaGeneral[[#This Row],[TOTAL mercancía general embarcada en cabotaje y exterior]]+dataMercanciaGeneral[[#This Row],[TOTAL mercancía general desembarcada en cabotaje y exterior]]</f>
        <v>106969</v>
      </c>
    </row>
    <row r="279" spans="1:13" hidden="1" x14ac:dyDescent="0.25">
      <c r="A279" s="1">
        <v>1966</v>
      </c>
      <c r="B279" s="1" t="s">
        <v>21</v>
      </c>
      <c r="C279" s="1" t="s">
        <v>32</v>
      </c>
      <c r="D279" s="1" t="s">
        <v>42</v>
      </c>
      <c r="E279" s="2">
        <v>0</v>
      </c>
      <c r="F279" s="2">
        <v>0</v>
      </c>
      <c r="G279" s="3">
        <f>+dataMercanciaGeneral[[#This Row],[Mercancía general embarcada en cabotaje]]+dataMercanciaGeneral[[#This Row],[Mercancía general desembarcada en cabotaje]]</f>
        <v>0</v>
      </c>
      <c r="H279" s="2">
        <v>0</v>
      </c>
      <c r="I279" s="2">
        <v>0</v>
      </c>
      <c r="J279" s="3">
        <f>+dataMercanciaGeneral[[#This Row],[Mercancía general embarcada en exterior]]+dataMercanciaGeneral[[#This Row],[Mercancía general desembarcada en exterior]]</f>
        <v>0</v>
      </c>
      <c r="K279" s="3">
        <f>+dataMercanciaGeneral[[#This Row],[Mercancía general embarcada en cabotaje]]+dataMercanciaGeneral[[#This Row],[Mercancía general embarcada en exterior]]</f>
        <v>0</v>
      </c>
      <c r="L279" s="3">
        <f>+dataMercanciaGeneral[[#This Row],[Mercancía general desembarcada en cabotaje]]+dataMercanciaGeneral[[#This Row],[Mercancía general desembarcada en exterior]]</f>
        <v>0</v>
      </c>
      <c r="M279" s="3">
        <f>+dataMercanciaGeneral[[#This Row],[TOTAL mercancía general embarcada en cabotaje y exterior]]+dataMercanciaGeneral[[#This Row],[TOTAL mercancía general desembarcada en cabotaje y exterior]]</f>
        <v>0</v>
      </c>
    </row>
    <row r="280" spans="1:13" hidden="1" x14ac:dyDescent="0.25">
      <c r="A280" s="1">
        <v>1966</v>
      </c>
      <c r="B280" s="1" t="s">
        <v>22</v>
      </c>
      <c r="C280" s="1" t="s">
        <v>32</v>
      </c>
      <c r="D280" s="1" t="s">
        <v>33</v>
      </c>
      <c r="E280" s="2">
        <v>20442</v>
      </c>
      <c r="F280" s="2">
        <v>61848</v>
      </c>
      <c r="G280" s="3">
        <f>+dataMercanciaGeneral[[#This Row],[Mercancía general embarcada en cabotaje]]+dataMercanciaGeneral[[#This Row],[Mercancía general desembarcada en cabotaje]]</f>
        <v>82290</v>
      </c>
      <c r="H280" s="2">
        <v>52213</v>
      </c>
      <c r="I280" s="2">
        <v>21039</v>
      </c>
      <c r="J280" s="3">
        <f>+dataMercanciaGeneral[[#This Row],[Mercancía general embarcada en exterior]]+dataMercanciaGeneral[[#This Row],[Mercancía general desembarcada en exterior]]</f>
        <v>73252</v>
      </c>
      <c r="K280" s="3">
        <f>+dataMercanciaGeneral[[#This Row],[Mercancía general embarcada en cabotaje]]+dataMercanciaGeneral[[#This Row],[Mercancía general embarcada en exterior]]</f>
        <v>72655</v>
      </c>
      <c r="L280" s="3">
        <f>+dataMercanciaGeneral[[#This Row],[Mercancía general desembarcada en cabotaje]]+dataMercanciaGeneral[[#This Row],[Mercancía general desembarcada en exterior]]</f>
        <v>82887</v>
      </c>
      <c r="M280" s="3">
        <f>+dataMercanciaGeneral[[#This Row],[TOTAL mercancía general embarcada en cabotaje y exterior]]+dataMercanciaGeneral[[#This Row],[TOTAL mercancía general desembarcada en cabotaje y exterior]]</f>
        <v>155542</v>
      </c>
    </row>
    <row r="281" spans="1:13" hidden="1" x14ac:dyDescent="0.25">
      <c r="A281" s="1">
        <v>1966</v>
      </c>
      <c r="B281" s="1" t="s">
        <v>22</v>
      </c>
      <c r="C281" s="1" t="s">
        <v>32</v>
      </c>
      <c r="D281" s="1" t="s">
        <v>42</v>
      </c>
      <c r="E281" s="2">
        <v>0</v>
      </c>
      <c r="F281" s="2">
        <v>0</v>
      </c>
      <c r="G281" s="3">
        <f>+dataMercanciaGeneral[[#This Row],[Mercancía general embarcada en cabotaje]]+dataMercanciaGeneral[[#This Row],[Mercancía general desembarcada en cabotaje]]</f>
        <v>0</v>
      </c>
      <c r="H281" s="2">
        <v>0</v>
      </c>
      <c r="I281" s="2">
        <v>0</v>
      </c>
      <c r="J281" s="3">
        <f>+dataMercanciaGeneral[[#This Row],[Mercancía general embarcada en exterior]]+dataMercanciaGeneral[[#This Row],[Mercancía general desembarcada en exterior]]</f>
        <v>0</v>
      </c>
      <c r="K281" s="3">
        <f>+dataMercanciaGeneral[[#This Row],[Mercancía general embarcada en cabotaje]]+dataMercanciaGeneral[[#This Row],[Mercancía general embarcada en exterior]]</f>
        <v>0</v>
      </c>
      <c r="L281" s="3">
        <f>+dataMercanciaGeneral[[#This Row],[Mercancía general desembarcada en cabotaje]]+dataMercanciaGeneral[[#This Row],[Mercancía general desembarcada en exterior]]</f>
        <v>0</v>
      </c>
      <c r="M281" s="3">
        <f>+dataMercanciaGeneral[[#This Row],[TOTAL mercancía general embarcada en cabotaje y exterior]]+dataMercanciaGeneral[[#This Row],[TOTAL mercancía general desembarcada en cabotaje y exterior]]</f>
        <v>0</v>
      </c>
    </row>
    <row r="282" spans="1:13" hidden="1" x14ac:dyDescent="0.25">
      <c r="A282" s="1">
        <v>1966</v>
      </c>
      <c r="B282" s="1" t="s">
        <v>23</v>
      </c>
      <c r="C282" s="1" t="s">
        <v>32</v>
      </c>
      <c r="D282" s="1" t="s">
        <v>33</v>
      </c>
      <c r="E282" s="2">
        <v>97847</v>
      </c>
      <c r="F282" s="2">
        <v>138416</v>
      </c>
      <c r="G282" s="3">
        <f>+dataMercanciaGeneral[[#This Row],[Mercancía general embarcada en cabotaje]]+dataMercanciaGeneral[[#This Row],[Mercancía general desembarcada en cabotaje]]</f>
        <v>236263</v>
      </c>
      <c r="H282" s="2">
        <v>77521</v>
      </c>
      <c r="I282" s="2">
        <v>737845</v>
      </c>
      <c r="J282" s="3">
        <f>+dataMercanciaGeneral[[#This Row],[Mercancía general embarcada en exterior]]+dataMercanciaGeneral[[#This Row],[Mercancía general desembarcada en exterior]]</f>
        <v>815366</v>
      </c>
      <c r="K282" s="3">
        <f>+dataMercanciaGeneral[[#This Row],[Mercancía general embarcada en cabotaje]]+dataMercanciaGeneral[[#This Row],[Mercancía general embarcada en exterior]]</f>
        <v>175368</v>
      </c>
      <c r="L282" s="3">
        <f>+dataMercanciaGeneral[[#This Row],[Mercancía general desembarcada en cabotaje]]+dataMercanciaGeneral[[#This Row],[Mercancía general desembarcada en exterior]]</f>
        <v>876261</v>
      </c>
      <c r="M282" s="3">
        <f>+dataMercanciaGeneral[[#This Row],[TOTAL mercancía general embarcada en cabotaje y exterior]]+dataMercanciaGeneral[[#This Row],[TOTAL mercancía general desembarcada en cabotaje y exterior]]</f>
        <v>1051629</v>
      </c>
    </row>
    <row r="283" spans="1:13" hidden="1" x14ac:dyDescent="0.25">
      <c r="A283" s="1">
        <v>1966</v>
      </c>
      <c r="B283" s="1" t="s">
        <v>23</v>
      </c>
      <c r="C283" s="1" t="s">
        <v>32</v>
      </c>
      <c r="D283" s="1" t="s">
        <v>42</v>
      </c>
      <c r="E283" s="2">
        <v>0</v>
      </c>
      <c r="F283" s="2">
        <v>0</v>
      </c>
      <c r="G283" s="3">
        <f>+dataMercanciaGeneral[[#This Row],[Mercancía general embarcada en cabotaje]]+dataMercanciaGeneral[[#This Row],[Mercancía general desembarcada en cabotaje]]</f>
        <v>0</v>
      </c>
      <c r="H283" s="2">
        <v>0</v>
      </c>
      <c r="I283" s="2">
        <v>0</v>
      </c>
      <c r="J283" s="3">
        <f>+dataMercanciaGeneral[[#This Row],[Mercancía general embarcada en exterior]]+dataMercanciaGeneral[[#This Row],[Mercancía general desembarcada en exterior]]</f>
        <v>0</v>
      </c>
      <c r="K283" s="3">
        <f>+dataMercanciaGeneral[[#This Row],[Mercancía general embarcada en cabotaje]]+dataMercanciaGeneral[[#This Row],[Mercancía general embarcada en exterior]]</f>
        <v>0</v>
      </c>
      <c r="L283" s="3">
        <f>+dataMercanciaGeneral[[#This Row],[Mercancía general desembarcada en cabotaje]]+dataMercanciaGeneral[[#This Row],[Mercancía general desembarcada en exterior]]</f>
        <v>0</v>
      </c>
      <c r="M283" s="3">
        <f>+dataMercanciaGeneral[[#This Row],[TOTAL mercancía general embarcada en cabotaje y exterior]]+dataMercanciaGeneral[[#This Row],[TOTAL mercancía general desembarcada en cabotaje y exterior]]</f>
        <v>0</v>
      </c>
    </row>
    <row r="284" spans="1:13" hidden="1" x14ac:dyDescent="0.25">
      <c r="A284" s="1">
        <v>1966</v>
      </c>
      <c r="B284" s="1" t="s">
        <v>36</v>
      </c>
      <c r="C284" s="1" t="s">
        <v>32</v>
      </c>
      <c r="D284" s="1" t="s">
        <v>33</v>
      </c>
      <c r="E284" s="2">
        <v>19508</v>
      </c>
      <c r="F284" s="2">
        <v>3664</v>
      </c>
      <c r="G284" s="3">
        <f>+dataMercanciaGeneral[[#This Row],[Mercancía general embarcada en cabotaje]]+dataMercanciaGeneral[[#This Row],[Mercancía general desembarcada en cabotaje]]</f>
        <v>23172</v>
      </c>
      <c r="H284" s="2">
        <v>21211</v>
      </c>
      <c r="I284" s="2">
        <v>700</v>
      </c>
      <c r="J284" s="3">
        <f>+dataMercanciaGeneral[[#This Row],[Mercancía general embarcada en exterior]]+dataMercanciaGeneral[[#This Row],[Mercancía general desembarcada en exterior]]</f>
        <v>21911</v>
      </c>
      <c r="K284" s="3">
        <f>+dataMercanciaGeneral[[#This Row],[Mercancía general embarcada en cabotaje]]+dataMercanciaGeneral[[#This Row],[Mercancía general embarcada en exterior]]</f>
        <v>40719</v>
      </c>
      <c r="L284" s="3">
        <f>+dataMercanciaGeneral[[#This Row],[Mercancía general desembarcada en cabotaje]]+dataMercanciaGeneral[[#This Row],[Mercancía general desembarcada en exterior]]</f>
        <v>4364</v>
      </c>
      <c r="M284" s="3">
        <f>+dataMercanciaGeneral[[#This Row],[TOTAL mercancía general embarcada en cabotaje y exterior]]+dataMercanciaGeneral[[#This Row],[TOTAL mercancía general desembarcada en cabotaje y exterior]]</f>
        <v>45083</v>
      </c>
    </row>
    <row r="285" spans="1:13" hidden="1" x14ac:dyDescent="0.25">
      <c r="A285" s="1">
        <v>1966</v>
      </c>
      <c r="B285" s="1" t="s">
        <v>36</v>
      </c>
      <c r="C285" s="1" t="s">
        <v>32</v>
      </c>
      <c r="D285" s="1" t="s">
        <v>42</v>
      </c>
      <c r="E285" s="2">
        <v>0</v>
      </c>
      <c r="F285" s="2">
        <v>0</v>
      </c>
      <c r="G285" s="3">
        <f>+dataMercanciaGeneral[[#This Row],[Mercancía general embarcada en cabotaje]]+dataMercanciaGeneral[[#This Row],[Mercancía general desembarcada en cabotaje]]</f>
        <v>0</v>
      </c>
      <c r="H285" s="2">
        <v>0</v>
      </c>
      <c r="I285" s="2">
        <v>0</v>
      </c>
      <c r="J285" s="3">
        <f>+dataMercanciaGeneral[[#This Row],[Mercancía general embarcada en exterior]]+dataMercanciaGeneral[[#This Row],[Mercancía general desembarcada en exterior]]</f>
        <v>0</v>
      </c>
      <c r="K285" s="3">
        <f>+dataMercanciaGeneral[[#This Row],[Mercancía general embarcada en cabotaje]]+dataMercanciaGeneral[[#This Row],[Mercancía general embarcada en exterior]]</f>
        <v>0</v>
      </c>
      <c r="L285" s="3">
        <f>+dataMercanciaGeneral[[#This Row],[Mercancía general desembarcada en cabotaje]]+dataMercanciaGeneral[[#This Row],[Mercancía general desembarcada en exterior]]</f>
        <v>0</v>
      </c>
      <c r="M285" s="3">
        <f>+dataMercanciaGeneral[[#This Row],[TOTAL mercancía general embarcada en cabotaje y exterior]]+dataMercanciaGeneral[[#This Row],[TOTAL mercancía general desembarcada en cabotaje y exterior]]</f>
        <v>0</v>
      </c>
    </row>
    <row r="286" spans="1:13" hidden="1" x14ac:dyDescent="0.25">
      <c r="A286" s="1">
        <v>1966</v>
      </c>
      <c r="B286" s="1" t="s">
        <v>37</v>
      </c>
      <c r="C286" s="1" t="s">
        <v>32</v>
      </c>
      <c r="D286" s="1" t="s">
        <v>33</v>
      </c>
      <c r="E286" s="2">
        <v>0</v>
      </c>
      <c r="F286" s="2">
        <v>1460</v>
      </c>
      <c r="G286" s="3">
        <f>+dataMercanciaGeneral[[#This Row],[Mercancía general embarcada en cabotaje]]+dataMercanciaGeneral[[#This Row],[Mercancía general desembarcada en cabotaje]]</f>
        <v>1460</v>
      </c>
      <c r="H286" s="2">
        <v>0</v>
      </c>
      <c r="I286" s="2">
        <v>0</v>
      </c>
      <c r="J286" s="3">
        <f>+dataMercanciaGeneral[[#This Row],[Mercancía general embarcada en exterior]]+dataMercanciaGeneral[[#This Row],[Mercancía general desembarcada en exterior]]</f>
        <v>0</v>
      </c>
      <c r="K286" s="3">
        <f>+dataMercanciaGeneral[[#This Row],[Mercancía general embarcada en cabotaje]]+dataMercanciaGeneral[[#This Row],[Mercancía general embarcada en exterior]]</f>
        <v>0</v>
      </c>
      <c r="L286" s="3">
        <f>+dataMercanciaGeneral[[#This Row],[Mercancía general desembarcada en cabotaje]]+dataMercanciaGeneral[[#This Row],[Mercancía general desembarcada en exterior]]</f>
        <v>1460</v>
      </c>
      <c r="M286" s="3">
        <f>+dataMercanciaGeneral[[#This Row],[TOTAL mercancía general embarcada en cabotaje y exterior]]+dataMercanciaGeneral[[#This Row],[TOTAL mercancía general desembarcada en cabotaje y exterior]]</f>
        <v>1460</v>
      </c>
    </row>
    <row r="287" spans="1:13" hidden="1" x14ac:dyDescent="0.25">
      <c r="A287" s="1">
        <v>1966</v>
      </c>
      <c r="B287" s="1" t="s">
        <v>37</v>
      </c>
      <c r="C287" s="1" t="s">
        <v>32</v>
      </c>
      <c r="D287" s="1" t="s">
        <v>42</v>
      </c>
      <c r="E287" s="2">
        <v>0</v>
      </c>
      <c r="F287" s="2">
        <v>0</v>
      </c>
      <c r="G287" s="3">
        <f>+dataMercanciaGeneral[[#This Row],[Mercancía general embarcada en cabotaje]]+dataMercanciaGeneral[[#This Row],[Mercancía general desembarcada en cabotaje]]</f>
        <v>0</v>
      </c>
      <c r="H287" s="2">
        <v>0</v>
      </c>
      <c r="I287" s="2">
        <v>0</v>
      </c>
      <c r="J287" s="3">
        <f>+dataMercanciaGeneral[[#This Row],[Mercancía general embarcada en exterior]]+dataMercanciaGeneral[[#This Row],[Mercancía general desembarcada en exterior]]</f>
        <v>0</v>
      </c>
      <c r="K287" s="3">
        <f>+dataMercanciaGeneral[[#This Row],[Mercancía general embarcada en cabotaje]]+dataMercanciaGeneral[[#This Row],[Mercancía general embarcada en exterior]]</f>
        <v>0</v>
      </c>
      <c r="L287" s="3">
        <f>+dataMercanciaGeneral[[#This Row],[Mercancía general desembarcada en cabotaje]]+dataMercanciaGeneral[[#This Row],[Mercancía general desembarcada en exterior]]</f>
        <v>0</v>
      </c>
      <c r="M287" s="3">
        <f>+dataMercanciaGeneral[[#This Row],[TOTAL mercancía general embarcada en cabotaje y exterior]]+dataMercanciaGeneral[[#This Row],[TOTAL mercancía general desembarcada en cabotaje y exterior]]</f>
        <v>0</v>
      </c>
    </row>
    <row r="288" spans="1:13" hidden="1" x14ac:dyDescent="0.25">
      <c r="A288" s="1">
        <v>1966</v>
      </c>
      <c r="B288" s="1" t="s">
        <v>7</v>
      </c>
      <c r="C288" s="1" t="s">
        <v>32</v>
      </c>
      <c r="D288" s="1" t="s">
        <v>33</v>
      </c>
      <c r="E288" s="2">
        <v>375941</v>
      </c>
      <c r="F288" s="2">
        <v>192783</v>
      </c>
      <c r="G288" s="3">
        <f>+dataMercanciaGeneral[[#This Row],[Mercancía general embarcada en cabotaje]]+dataMercanciaGeneral[[#This Row],[Mercancía general desembarcada en cabotaje]]</f>
        <v>568724</v>
      </c>
      <c r="H288" s="2">
        <v>235344</v>
      </c>
      <c r="I288" s="2">
        <v>296747</v>
      </c>
      <c r="J288" s="3">
        <f>+dataMercanciaGeneral[[#This Row],[Mercancía general embarcada en exterior]]+dataMercanciaGeneral[[#This Row],[Mercancía general desembarcada en exterior]]</f>
        <v>532091</v>
      </c>
      <c r="K288" s="3">
        <f>+dataMercanciaGeneral[[#This Row],[Mercancía general embarcada en cabotaje]]+dataMercanciaGeneral[[#This Row],[Mercancía general embarcada en exterior]]</f>
        <v>611285</v>
      </c>
      <c r="L288" s="3">
        <f>+dataMercanciaGeneral[[#This Row],[Mercancía general desembarcada en cabotaje]]+dataMercanciaGeneral[[#This Row],[Mercancía general desembarcada en exterior]]</f>
        <v>489530</v>
      </c>
      <c r="M288" s="3">
        <f>+dataMercanciaGeneral[[#This Row],[TOTAL mercancía general embarcada en cabotaje y exterior]]+dataMercanciaGeneral[[#This Row],[TOTAL mercancía general desembarcada en cabotaje y exterior]]</f>
        <v>1100815</v>
      </c>
    </row>
    <row r="289" spans="1:13" hidden="1" x14ac:dyDescent="0.25">
      <c r="A289" s="1">
        <v>1966</v>
      </c>
      <c r="B289" s="1" t="s">
        <v>7</v>
      </c>
      <c r="C289" s="1" t="s">
        <v>32</v>
      </c>
      <c r="D289" s="1" t="s">
        <v>42</v>
      </c>
      <c r="E289" s="2">
        <v>0</v>
      </c>
      <c r="F289" s="2">
        <v>0</v>
      </c>
      <c r="G289" s="3">
        <f>+dataMercanciaGeneral[[#This Row],[Mercancía general embarcada en cabotaje]]+dataMercanciaGeneral[[#This Row],[Mercancía general desembarcada en cabotaje]]</f>
        <v>0</v>
      </c>
      <c r="H289" s="2">
        <v>0</v>
      </c>
      <c r="I289" s="2">
        <v>0</v>
      </c>
      <c r="J289" s="3">
        <f>+dataMercanciaGeneral[[#This Row],[Mercancía general embarcada en exterior]]+dataMercanciaGeneral[[#This Row],[Mercancía general desembarcada en exterior]]</f>
        <v>0</v>
      </c>
      <c r="K289" s="3">
        <f>+dataMercanciaGeneral[[#This Row],[Mercancía general embarcada en cabotaje]]+dataMercanciaGeneral[[#This Row],[Mercancía general embarcada en exterior]]</f>
        <v>0</v>
      </c>
      <c r="L289" s="3">
        <f>+dataMercanciaGeneral[[#This Row],[Mercancía general desembarcada en cabotaje]]+dataMercanciaGeneral[[#This Row],[Mercancía general desembarcada en exterior]]</f>
        <v>0</v>
      </c>
      <c r="M289" s="3">
        <f>+dataMercanciaGeneral[[#This Row],[TOTAL mercancía general embarcada en cabotaje y exterior]]+dataMercanciaGeneral[[#This Row],[TOTAL mercancía general desembarcada en cabotaje y exterior]]</f>
        <v>0</v>
      </c>
    </row>
    <row r="290" spans="1:13" hidden="1" x14ac:dyDescent="0.25">
      <c r="A290" s="1">
        <v>1966</v>
      </c>
      <c r="B290" s="1" t="s">
        <v>24</v>
      </c>
      <c r="C290" s="1" t="s">
        <v>32</v>
      </c>
      <c r="D290" s="1" t="s">
        <v>33</v>
      </c>
      <c r="E290" s="2">
        <v>32600</v>
      </c>
      <c r="F290" s="2">
        <v>99790</v>
      </c>
      <c r="G290" s="3">
        <f>+dataMercanciaGeneral[[#This Row],[Mercancía general embarcada en cabotaje]]+dataMercanciaGeneral[[#This Row],[Mercancía general desembarcada en cabotaje]]</f>
        <v>132390</v>
      </c>
      <c r="H290" s="2">
        <v>20928</v>
      </c>
      <c r="I290" s="2">
        <v>226116</v>
      </c>
      <c r="J290" s="3">
        <f>+dataMercanciaGeneral[[#This Row],[Mercancía general embarcada en exterior]]+dataMercanciaGeneral[[#This Row],[Mercancía general desembarcada en exterior]]</f>
        <v>247044</v>
      </c>
      <c r="K290" s="3">
        <f>+dataMercanciaGeneral[[#This Row],[Mercancía general embarcada en cabotaje]]+dataMercanciaGeneral[[#This Row],[Mercancía general embarcada en exterior]]</f>
        <v>53528</v>
      </c>
      <c r="L290" s="3">
        <f>+dataMercanciaGeneral[[#This Row],[Mercancía general desembarcada en cabotaje]]+dataMercanciaGeneral[[#This Row],[Mercancía general desembarcada en exterior]]</f>
        <v>325906</v>
      </c>
      <c r="M290" s="3">
        <f>+dataMercanciaGeneral[[#This Row],[TOTAL mercancía general embarcada en cabotaje y exterior]]+dataMercanciaGeneral[[#This Row],[TOTAL mercancía general desembarcada en cabotaje y exterior]]</f>
        <v>379434</v>
      </c>
    </row>
    <row r="291" spans="1:13" hidden="1" x14ac:dyDescent="0.25">
      <c r="A291" s="1">
        <v>1966</v>
      </c>
      <c r="B291" s="1" t="s">
        <v>24</v>
      </c>
      <c r="C291" s="1" t="s">
        <v>32</v>
      </c>
      <c r="D291" s="1" t="s">
        <v>42</v>
      </c>
      <c r="E291" s="2">
        <v>0</v>
      </c>
      <c r="F291" s="2">
        <v>0</v>
      </c>
      <c r="G291" s="3">
        <f>+dataMercanciaGeneral[[#This Row],[Mercancía general embarcada en cabotaje]]+dataMercanciaGeneral[[#This Row],[Mercancía general desembarcada en cabotaje]]</f>
        <v>0</v>
      </c>
      <c r="H291" s="2">
        <v>0</v>
      </c>
      <c r="I291" s="2">
        <v>0</v>
      </c>
      <c r="J291" s="3">
        <f>+dataMercanciaGeneral[[#This Row],[Mercancía general embarcada en exterior]]+dataMercanciaGeneral[[#This Row],[Mercancía general desembarcada en exterior]]</f>
        <v>0</v>
      </c>
      <c r="K291" s="3">
        <f>+dataMercanciaGeneral[[#This Row],[Mercancía general embarcada en cabotaje]]+dataMercanciaGeneral[[#This Row],[Mercancía general embarcada en exterior]]</f>
        <v>0</v>
      </c>
      <c r="L291" s="3">
        <f>+dataMercanciaGeneral[[#This Row],[Mercancía general desembarcada en cabotaje]]+dataMercanciaGeneral[[#This Row],[Mercancía general desembarcada en exterior]]</f>
        <v>0</v>
      </c>
      <c r="M291" s="3">
        <f>+dataMercanciaGeneral[[#This Row],[TOTAL mercancía general embarcada en cabotaje y exterior]]+dataMercanciaGeneral[[#This Row],[TOTAL mercancía general desembarcada en cabotaje y exterior]]</f>
        <v>0</v>
      </c>
    </row>
    <row r="292" spans="1:13" hidden="1" x14ac:dyDescent="0.25">
      <c r="A292" s="1">
        <v>1966</v>
      </c>
      <c r="B292" s="1" t="s">
        <v>25</v>
      </c>
      <c r="C292" s="1" t="s">
        <v>32</v>
      </c>
      <c r="D292" s="1" t="s">
        <v>33</v>
      </c>
      <c r="E292" s="2">
        <v>58245</v>
      </c>
      <c r="F292" s="2">
        <v>105846</v>
      </c>
      <c r="G292" s="3">
        <f>+dataMercanciaGeneral[[#This Row],[Mercancía general embarcada en cabotaje]]+dataMercanciaGeneral[[#This Row],[Mercancía general desembarcada en cabotaje]]</f>
        <v>164091</v>
      </c>
      <c r="H292" s="2">
        <v>211050</v>
      </c>
      <c r="I292" s="2">
        <v>123027</v>
      </c>
      <c r="J292" s="3">
        <f>+dataMercanciaGeneral[[#This Row],[Mercancía general embarcada en exterior]]+dataMercanciaGeneral[[#This Row],[Mercancía general desembarcada en exterior]]</f>
        <v>334077</v>
      </c>
      <c r="K292" s="3">
        <f>+dataMercanciaGeneral[[#This Row],[Mercancía general embarcada en cabotaje]]+dataMercanciaGeneral[[#This Row],[Mercancía general embarcada en exterior]]</f>
        <v>269295</v>
      </c>
      <c r="L292" s="3">
        <f>+dataMercanciaGeneral[[#This Row],[Mercancía general desembarcada en cabotaje]]+dataMercanciaGeneral[[#This Row],[Mercancía general desembarcada en exterior]]</f>
        <v>228873</v>
      </c>
      <c r="M292" s="3">
        <f>+dataMercanciaGeneral[[#This Row],[TOTAL mercancía general embarcada en cabotaje y exterior]]+dataMercanciaGeneral[[#This Row],[TOTAL mercancía general desembarcada en cabotaje y exterior]]</f>
        <v>498168</v>
      </c>
    </row>
    <row r="293" spans="1:13" hidden="1" x14ac:dyDescent="0.25">
      <c r="A293" s="1">
        <v>1966</v>
      </c>
      <c r="B293" s="1" t="s">
        <v>25</v>
      </c>
      <c r="C293" s="1" t="s">
        <v>32</v>
      </c>
      <c r="D293" s="1" t="s">
        <v>42</v>
      </c>
      <c r="E293" s="2">
        <v>0</v>
      </c>
      <c r="F293" s="2">
        <v>0</v>
      </c>
      <c r="G293" s="3">
        <f>+dataMercanciaGeneral[[#This Row],[Mercancía general embarcada en cabotaje]]+dataMercanciaGeneral[[#This Row],[Mercancía general desembarcada en cabotaje]]</f>
        <v>0</v>
      </c>
      <c r="H293" s="2">
        <v>0</v>
      </c>
      <c r="I293" s="2">
        <v>0</v>
      </c>
      <c r="J293" s="3">
        <f>+dataMercanciaGeneral[[#This Row],[Mercancía general embarcada en exterior]]+dataMercanciaGeneral[[#This Row],[Mercancía general desembarcada en exterior]]</f>
        <v>0</v>
      </c>
      <c r="K293" s="3">
        <f>+dataMercanciaGeneral[[#This Row],[Mercancía general embarcada en cabotaje]]+dataMercanciaGeneral[[#This Row],[Mercancía general embarcada en exterior]]</f>
        <v>0</v>
      </c>
      <c r="L293" s="3">
        <f>+dataMercanciaGeneral[[#This Row],[Mercancía general desembarcada en cabotaje]]+dataMercanciaGeneral[[#This Row],[Mercancía general desembarcada en exterior]]</f>
        <v>0</v>
      </c>
      <c r="M293" s="3">
        <f>+dataMercanciaGeneral[[#This Row],[TOTAL mercancía general embarcada en cabotaje y exterior]]+dataMercanciaGeneral[[#This Row],[TOTAL mercancía general desembarcada en cabotaje y exterior]]</f>
        <v>0</v>
      </c>
    </row>
    <row r="294" spans="1:13" hidden="1" x14ac:dyDescent="0.25">
      <c r="A294" s="1">
        <v>1966</v>
      </c>
      <c r="B294" s="1" t="s">
        <v>26</v>
      </c>
      <c r="C294" s="1" t="s">
        <v>32</v>
      </c>
      <c r="D294" s="1" t="s">
        <v>33</v>
      </c>
      <c r="E294" s="2">
        <v>89293</v>
      </c>
      <c r="F294" s="2">
        <v>100227</v>
      </c>
      <c r="G294" s="3">
        <f>+dataMercanciaGeneral[[#This Row],[Mercancía general embarcada en cabotaje]]+dataMercanciaGeneral[[#This Row],[Mercancía general desembarcada en cabotaje]]</f>
        <v>189520</v>
      </c>
      <c r="H294" s="2">
        <v>79056</v>
      </c>
      <c r="I294" s="2">
        <v>155958</v>
      </c>
      <c r="J294" s="3">
        <f>+dataMercanciaGeneral[[#This Row],[Mercancía general embarcada en exterior]]+dataMercanciaGeneral[[#This Row],[Mercancía general desembarcada en exterior]]</f>
        <v>235014</v>
      </c>
      <c r="K294" s="3">
        <f>+dataMercanciaGeneral[[#This Row],[Mercancía general embarcada en cabotaje]]+dataMercanciaGeneral[[#This Row],[Mercancía general embarcada en exterior]]</f>
        <v>168349</v>
      </c>
      <c r="L294" s="3">
        <f>+dataMercanciaGeneral[[#This Row],[Mercancía general desembarcada en cabotaje]]+dataMercanciaGeneral[[#This Row],[Mercancía general desembarcada en exterior]]</f>
        <v>256185</v>
      </c>
      <c r="M294" s="3">
        <f>+dataMercanciaGeneral[[#This Row],[TOTAL mercancía general embarcada en cabotaje y exterior]]+dataMercanciaGeneral[[#This Row],[TOTAL mercancía general desembarcada en cabotaje y exterior]]</f>
        <v>424534</v>
      </c>
    </row>
    <row r="295" spans="1:13" hidden="1" x14ac:dyDescent="0.25">
      <c r="A295" s="1">
        <v>1966</v>
      </c>
      <c r="B295" s="1" t="s">
        <v>26</v>
      </c>
      <c r="C295" s="1" t="s">
        <v>32</v>
      </c>
      <c r="D295" s="1" t="s">
        <v>42</v>
      </c>
      <c r="E295" s="2">
        <v>0</v>
      </c>
      <c r="F295" s="2">
        <v>0</v>
      </c>
      <c r="G295" s="3">
        <f>+dataMercanciaGeneral[[#This Row],[Mercancía general embarcada en cabotaje]]+dataMercanciaGeneral[[#This Row],[Mercancía general desembarcada en cabotaje]]</f>
        <v>0</v>
      </c>
      <c r="H295" s="2">
        <v>0</v>
      </c>
      <c r="I295" s="2">
        <v>0</v>
      </c>
      <c r="J295" s="3">
        <f>+dataMercanciaGeneral[[#This Row],[Mercancía general embarcada en exterior]]+dataMercanciaGeneral[[#This Row],[Mercancía general desembarcada en exterior]]</f>
        <v>0</v>
      </c>
      <c r="K295" s="3">
        <f>+dataMercanciaGeneral[[#This Row],[Mercancía general embarcada en cabotaje]]+dataMercanciaGeneral[[#This Row],[Mercancía general embarcada en exterior]]</f>
        <v>0</v>
      </c>
      <c r="L295" s="3">
        <f>+dataMercanciaGeneral[[#This Row],[Mercancía general desembarcada en cabotaje]]+dataMercanciaGeneral[[#This Row],[Mercancía general desembarcada en exterior]]</f>
        <v>0</v>
      </c>
      <c r="M295" s="3">
        <f>+dataMercanciaGeneral[[#This Row],[TOTAL mercancía general embarcada en cabotaje y exterior]]+dataMercanciaGeneral[[#This Row],[TOTAL mercancía general desembarcada en cabotaje y exterior]]</f>
        <v>0</v>
      </c>
    </row>
    <row r="296" spans="1:13" hidden="1" x14ac:dyDescent="0.25">
      <c r="A296" s="1">
        <v>1966</v>
      </c>
      <c r="B296" s="1" t="s">
        <v>27</v>
      </c>
      <c r="C296" s="1" t="s">
        <v>32</v>
      </c>
      <c r="D296" s="1" t="s">
        <v>33</v>
      </c>
      <c r="E296" s="2">
        <v>218574</v>
      </c>
      <c r="F296" s="2">
        <v>161229</v>
      </c>
      <c r="G296" s="3">
        <f>+dataMercanciaGeneral[[#This Row],[Mercancía general embarcada en cabotaje]]+dataMercanciaGeneral[[#This Row],[Mercancía general desembarcada en cabotaje]]</f>
        <v>379803</v>
      </c>
      <c r="H296" s="2">
        <v>359894</v>
      </c>
      <c r="I296" s="2">
        <v>431025</v>
      </c>
      <c r="J296" s="3">
        <f>+dataMercanciaGeneral[[#This Row],[Mercancía general embarcada en exterior]]+dataMercanciaGeneral[[#This Row],[Mercancía general desembarcada en exterior]]</f>
        <v>790919</v>
      </c>
      <c r="K296" s="3">
        <f>+dataMercanciaGeneral[[#This Row],[Mercancía general embarcada en cabotaje]]+dataMercanciaGeneral[[#This Row],[Mercancía general embarcada en exterior]]</f>
        <v>578468</v>
      </c>
      <c r="L296" s="3">
        <f>+dataMercanciaGeneral[[#This Row],[Mercancía general desembarcada en cabotaje]]+dataMercanciaGeneral[[#This Row],[Mercancía general desembarcada en exterior]]</f>
        <v>592254</v>
      </c>
      <c r="M296" s="3">
        <f>+dataMercanciaGeneral[[#This Row],[TOTAL mercancía general embarcada en cabotaje y exterior]]+dataMercanciaGeneral[[#This Row],[TOTAL mercancía general desembarcada en cabotaje y exterior]]</f>
        <v>1170722</v>
      </c>
    </row>
    <row r="297" spans="1:13" hidden="1" x14ac:dyDescent="0.25">
      <c r="A297" s="1">
        <v>1966</v>
      </c>
      <c r="B297" s="1" t="s">
        <v>27</v>
      </c>
      <c r="C297" s="1" t="s">
        <v>32</v>
      </c>
      <c r="D297" s="1" t="s">
        <v>42</v>
      </c>
      <c r="E297" s="2">
        <v>0</v>
      </c>
      <c r="F297" s="2">
        <v>0</v>
      </c>
      <c r="G297" s="3">
        <f>+dataMercanciaGeneral[[#This Row],[Mercancía general embarcada en cabotaje]]+dataMercanciaGeneral[[#This Row],[Mercancía general desembarcada en cabotaje]]</f>
        <v>0</v>
      </c>
      <c r="H297" s="2">
        <v>0</v>
      </c>
      <c r="I297" s="2">
        <v>0</v>
      </c>
      <c r="J297" s="3">
        <f>+dataMercanciaGeneral[[#This Row],[Mercancía general embarcada en exterior]]+dataMercanciaGeneral[[#This Row],[Mercancía general desembarcada en exterior]]</f>
        <v>0</v>
      </c>
      <c r="K297" s="3">
        <f>+dataMercanciaGeneral[[#This Row],[Mercancía general embarcada en cabotaje]]+dataMercanciaGeneral[[#This Row],[Mercancía general embarcada en exterior]]</f>
        <v>0</v>
      </c>
      <c r="L297" s="3">
        <f>+dataMercanciaGeneral[[#This Row],[Mercancía general desembarcada en cabotaje]]+dataMercanciaGeneral[[#This Row],[Mercancía general desembarcada en exterior]]</f>
        <v>0</v>
      </c>
      <c r="M297" s="3">
        <f>+dataMercanciaGeneral[[#This Row],[TOTAL mercancía general embarcada en cabotaje y exterior]]+dataMercanciaGeneral[[#This Row],[TOTAL mercancía general desembarcada en cabotaje y exterior]]</f>
        <v>0</v>
      </c>
    </row>
    <row r="298" spans="1:13" hidden="1" x14ac:dyDescent="0.25">
      <c r="A298" s="1">
        <v>1966</v>
      </c>
      <c r="B298" s="1" t="s">
        <v>28</v>
      </c>
      <c r="C298" s="1" t="s">
        <v>32</v>
      </c>
      <c r="D298" s="1" t="s">
        <v>33</v>
      </c>
      <c r="E298" s="2">
        <v>24839</v>
      </c>
      <c r="F298" s="2">
        <v>98969</v>
      </c>
      <c r="G298" s="3">
        <f>+dataMercanciaGeneral[[#This Row],[Mercancía general embarcada en cabotaje]]+dataMercanciaGeneral[[#This Row],[Mercancía general desembarcada en cabotaje]]</f>
        <v>123808</v>
      </c>
      <c r="H298" s="2">
        <v>30454</v>
      </c>
      <c r="I298" s="2">
        <v>57686</v>
      </c>
      <c r="J298" s="3">
        <f>+dataMercanciaGeneral[[#This Row],[Mercancía general embarcada en exterior]]+dataMercanciaGeneral[[#This Row],[Mercancía general desembarcada en exterior]]</f>
        <v>88140</v>
      </c>
      <c r="K298" s="3">
        <f>+dataMercanciaGeneral[[#This Row],[Mercancía general embarcada en cabotaje]]+dataMercanciaGeneral[[#This Row],[Mercancía general embarcada en exterior]]</f>
        <v>55293</v>
      </c>
      <c r="L298" s="3">
        <f>+dataMercanciaGeneral[[#This Row],[Mercancía general desembarcada en cabotaje]]+dataMercanciaGeneral[[#This Row],[Mercancía general desembarcada en exterior]]</f>
        <v>156655</v>
      </c>
      <c r="M298" s="3">
        <f>+dataMercanciaGeneral[[#This Row],[TOTAL mercancía general embarcada en cabotaje y exterior]]+dataMercanciaGeneral[[#This Row],[TOTAL mercancía general desembarcada en cabotaje y exterior]]</f>
        <v>211948</v>
      </c>
    </row>
    <row r="299" spans="1:13" hidden="1" x14ac:dyDescent="0.25">
      <c r="A299" s="1">
        <v>1966</v>
      </c>
      <c r="B299" s="1" t="s">
        <v>28</v>
      </c>
      <c r="C299" s="1" t="s">
        <v>32</v>
      </c>
      <c r="D299" s="1" t="s">
        <v>42</v>
      </c>
      <c r="E299" s="2">
        <v>0</v>
      </c>
      <c r="F299" s="2">
        <v>0</v>
      </c>
      <c r="G299" s="3">
        <f>+dataMercanciaGeneral[[#This Row],[Mercancía general embarcada en cabotaje]]+dataMercanciaGeneral[[#This Row],[Mercancía general desembarcada en cabotaje]]</f>
        <v>0</v>
      </c>
      <c r="H299" s="2">
        <v>0</v>
      </c>
      <c r="I299" s="2">
        <v>0</v>
      </c>
      <c r="J299" s="3">
        <f>+dataMercanciaGeneral[[#This Row],[Mercancía general embarcada en exterior]]+dataMercanciaGeneral[[#This Row],[Mercancía general desembarcada en exterior]]</f>
        <v>0</v>
      </c>
      <c r="K299" s="3">
        <f>+dataMercanciaGeneral[[#This Row],[Mercancía general embarcada en cabotaje]]+dataMercanciaGeneral[[#This Row],[Mercancía general embarcada en exterior]]</f>
        <v>0</v>
      </c>
      <c r="L299" s="3">
        <f>+dataMercanciaGeneral[[#This Row],[Mercancía general desembarcada en cabotaje]]+dataMercanciaGeneral[[#This Row],[Mercancía general desembarcada en exterior]]</f>
        <v>0</v>
      </c>
      <c r="M299" s="3">
        <f>+dataMercanciaGeneral[[#This Row],[TOTAL mercancía general embarcada en cabotaje y exterior]]+dataMercanciaGeneral[[#This Row],[TOTAL mercancía general desembarcada en cabotaje y exterior]]</f>
        <v>0</v>
      </c>
    </row>
    <row r="300" spans="1:13" hidden="1" x14ac:dyDescent="0.25">
      <c r="A300" s="1">
        <v>1966</v>
      </c>
      <c r="B300" s="1" t="s">
        <v>29</v>
      </c>
      <c r="C300" s="1" t="s">
        <v>32</v>
      </c>
      <c r="D300" s="1" t="s">
        <v>33</v>
      </c>
      <c r="E300" s="2">
        <v>48300</v>
      </c>
      <c r="F300" s="2">
        <v>11661</v>
      </c>
      <c r="G300" s="3">
        <f>+dataMercanciaGeneral[[#This Row],[Mercancía general embarcada en cabotaje]]+dataMercanciaGeneral[[#This Row],[Mercancía general desembarcada en cabotaje]]</f>
        <v>59961</v>
      </c>
      <c r="H300" s="2">
        <v>6961</v>
      </c>
      <c r="I300" s="2">
        <v>10596</v>
      </c>
      <c r="J300" s="3">
        <f>+dataMercanciaGeneral[[#This Row],[Mercancía general embarcada en exterior]]+dataMercanciaGeneral[[#This Row],[Mercancía general desembarcada en exterior]]</f>
        <v>17557</v>
      </c>
      <c r="K300" s="3">
        <f>+dataMercanciaGeneral[[#This Row],[Mercancía general embarcada en cabotaje]]+dataMercanciaGeneral[[#This Row],[Mercancía general embarcada en exterior]]</f>
        <v>55261</v>
      </c>
      <c r="L300" s="3">
        <f>+dataMercanciaGeneral[[#This Row],[Mercancía general desembarcada en cabotaje]]+dataMercanciaGeneral[[#This Row],[Mercancía general desembarcada en exterior]]</f>
        <v>22257</v>
      </c>
      <c r="M300" s="3">
        <f>+dataMercanciaGeneral[[#This Row],[TOTAL mercancía general embarcada en cabotaje y exterior]]+dataMercanciaGeneral[[#This Row],[TOTAL mercancía general desembarcada en cabotaje y exterior]]</f>
        <v>77518</v>
      </c>
    </row>
    <row r="301" spans="1:13" hidden="1" x14ac:dyDescent="0.25">
      <c r="A301" s="1">
        <v>1966</v>
      </c>
      <c r="B301" s="1" t="s">
        <v>29</v>
      </c>
      <c r="C301" s="1" t="s">
        <v>32</v>
      </c>
      <c r="D301" s="1" t="s">
        <v>42</v>
      </c>
      <c r="E301" s="2">
        <v>0</v>
      </c>
      <c r="F301" s="2">
        <v>0</v>
      </c>
      <c r="G301" s="3">
        <f>+dataMercanciaGeneral[[#This Row],[Mercancía general embarcada en cabotaje]]+dataMercanciaGeneral[[#This Row],[Mercancía general desembarcada en cabotaje]]</f>
        <v>0</v>
      </c>
      <c r="H301" s="2">
        <v>0</v>
      </c>
      <c r="I301" s="2">
        <v>0</v>
      </c>
      <c r="J301" s="3">
        <f>+dataMercanciaGeneral[[#This Row],[Mercancía general embarcada en exterior]]+dataMercanciaGeneral[[#This Row],[Mercancía general desembarcada en exterior]]</f>
        <v>0</v>
      </c>
      <c r="K301" s="3">
        <f>+dataMercanciaGeneral[[#This Row],[Mercancía general embarcada en cabotaje]]+dataMercanciaGeneral[[#This Row],[Mercancía general embarcada en exterior]]</f>
        <v>0</v>
      </c>
      <c r="L301" s="3">
        <f>+dataMercanciaGeneral[[#This Row],[Mercancía general desembarcada en cabotaje]]+dataMercanciaGeneral[[#This Row],[Mercancía general desembarcada en exterior]]</f>
        <v>0</v>
      </c>
      <c r="M301" s="3">
        <f>+dataMercanciaGeneral[[#This Row],[TOTAL mercancía general embarcada en cabotaje y exterior]]+dataMercanciaGeneral[[#This Row],[TOTAL mercancía general desembarcada en cabotaje y exterior]]</f>
        <v>0</v>
      </c>
    </row>
    <row r="302" spans="1:13" hidden="1" x14ac:dyDescent="0.25">
      <c r="A302" s="1">
        <v>1967</v>
      </c>
      <c r="B302" s="1" t="s">
        <v>0</v>
      </c>
      <c r="C302" s="1" t="s">
        <v>32</v>
      </c>
      <c r="D302" s="1" t="s">
        <v>33</v>
      </c>
      <c r="E302" s="2">
        <v>7716</v>
      </c>
      <c r="F302" s="2">
        <v>53017</v>
      </c>
      <c r="G302" s="3">
        <f>+dataMercanciaGeneral[[#This Row],[Mercancía general embarcada en cabotaje]]+dataMercanciaGeneral[[#This Row],[Mercancía general desembarcada en cabotaje]]</f>
        <v>60733</v>
      </c>
      <c r="H302" s="2">
        <v>19605</v>
      </c>
      <c r="I302" s="2">
        <v>53893</v>
      </c>
      <c r="J302" s="3">
        <f>+dataMercanciaGeneral[[#This Row],[Mercancía general embarcada en exterior]]+dataMercanciaGeneral[[#This Row],[Mercancía general desembarcada en exterior]]</f>
        <v>73498</v>
      </c>
      <c r="K302" s="3">
        <f>+dataMercanciaGeneral[[#This Row],[Mercancía general embarcada en cabotaje]]+dataMercanciaGeneral[[#This Row],[Mercancía general embarcada en exterior]]</f>
        <v>27321</v>
      </c>
      <c r="L302" s="3">
        <f>+dataMercanciaGeneral[[#This Row],[Mercancía general desembarcada en cabotaje]]+dataMercanciaGeneral[[#This Row],[Mercancía general desembarcada en exterior]]</f>
        <v>106910</v>
      </c>
      <c r="M302" s="3">
        <f>+dataMercanciaGeneral[[#This Row],[TOTAL mercancía general embarcada en cabotaje y exterior]]+dataMercanciaGeneral[[#This Row],[TOTAL mercancía general desembarcada en cabotaje y exterior]]</f>
        <v>134231</v>
      </c>
    </row>
    <row r="303" spans="1:13" hidden="1" x14ac:dyDescent="0.25">
      <c r="A303" s="1">
        <v>1967</v>
      </c>
      <c r="B303" s="1" t="s">
        <v>0</v>
      </c>
      <c r="C303" s="1" t="s">
        <v>32</v>
      </c>
      <c r="D303" s="1" t="s">
        <v>42</v>
      </c>
      <c r="E303" s="2">
        <v>0</v>
      </c>
      <c r="F303" s="2">
        <v>0</v>
      </c>
      <c r="G303" s="3">
        <f>+dataMercanciaGeneral[[#This Row],[Mercancía general embarcada en cabotaje]]+dataMercanciaGeneral[[#This Row],[Mercancía general desembarcada en cabotaje]]</f>
        <v>0</v>
      </c>
      <c r="H303" s="2">
        <v>0</v>
      </c>
      <c r="I303" s="2">
        <v>0</v>
      </c>
      <c r="J303" s="3">
        <f>+dataMercanciaGeneral[[#This Row],[Mercancía general embarcada en exterior]]+dataMercanciaGeneral[[#This Row],[Mercancía general desembarcada en exterior]]</f>
        <v>0</v>
      </c>
      <c r="K303" s="3">
        <f>+dataMercanciaGeneral[[#This Row],[Mercancía general embarcada en cabotaje]]+dataMercanciaGeneral[[#This Row],[Mercancía general embarcada en exterior]]</f>
        <v>0</v>
      </c>
      <c r="L303" s="3">
        <f>+dataMercanciaGeneral[[#This Row],[Mercancía general desembarcada en cabotaje]]+dataMercanciaGeneral[[#This Row],[Mercancía general desembarcada en exterior]]</f>
        <v>0</v>
      </c>
      <c r="M303" s="3">
        <f>+dataMercanciaGeneral[[#This Row],[TOTAL mercancía general embarcada en cabotaje y exterior]]+dataMercanciaGeneral[[#This Row],[TOTAL mercancía general desembarcada en cabotaje y exterior]]</f>
        <v>0</v>
      </c>
    </row>
    <row r="304" spans="1:13" hidden="1" x14ac:dyDescent="0.25">
      <c r="A304" s="1">
        <v>1967</v>
      </c>
      <c r="B304" s="1" t="s">
        <v>1</v>
      </c>
      <c r="C304" s="1" t="s">
        <v>32</v>
      </c>
      <c r="D304" s="1" t="s">
        <v>33</v>
      </c>
      <c r="E304" s="2">
        <v>159926</v>
      </c>
      <c r="F304" s="2">
        <v>132830</v>
      </c>
      <c r="G304" s="3">
        <f>+dataMercanciaGeneral[[#This Row],[Mercancía general embarcada en cabotaje]]+dataMercanciaGeneral[[#This Row],[Mercancía general desembarcada en cabotaje]]</f>
        <v>292756</v>
      </c>
      <c r="H304" s="2">
        <v>80727</v>
      </c>
      <c r="I304" s="2">
        <v>183453</v>
      </c>
      <c r="J304" s="3">
        <f>+dataMercanciaGeneral[[#This Row],[Mercancía general embarcada en exterior]]+dataMercanciaGeneral[[#This Row],[Mercancía general desembarcada en exterior]]</f>
        <v>264180</v>
      </c>
      <c r="K304" s="3">
        <f>+dataMercanciaGeneral[[#This Row],[Mercancía general embarcada en cabotaje]]+dataMercanciaGeneral[[#This Row],[Mercancía general embarcada en exterior]]</f>
        <v>240653</v>
      </c>
      <c r="L304" s="3">
        <f>+dataMercanciaGeneral[[#This Row],[Mercancía general desembarcada en cabotaje]]+dataMercanciaGeneral[[#This Row],[Mercancía general desembarcada en exterior]]</f>
        <v>316283</v>
      </c>
      <c r="M304" s="3">
        <f>+dataMercanciaGeneral[[#This Row],[TOTAL mercancía general embarcada en cabotaje y exterior]]+dataMercanciaGeneral[[#This Row],[TOTAL mercancía general desembarcada en cabotaje y exterior]]</f>
        <v>556936</v>
      </c>
    </row>
    <row r="305" spans="1:13" hidden="1" x14ac:dyDescent="0.25">
      <c r="A305" s="1">
        <v>1967</v>
      </c>
      <c r="B305" s="1" t="s">
        <v>1</v>
      </c>
      <c r="C305" s="1" t="s">
        <v>32</v>
      </c>
      <c r="D305" s="1" t="s">
        <v>42</v>
      </c>
      <c r="E305" s="2">
        <v>0</v>
      </c>
      <c r="F305" s="2">
        <v>0</v>
      </c>
      <c r="G305" s="3">
        <f>+dataMercanciaGeneral[[#This Row],[Mercancía general embarcada en cabotaje]]+dataMercanciaGeneral[[#This Row],[Mercancía general desembarcada en cabotaje]]</f>
        <v>0</v>
      </c>
      <c r="H305" s="2">
        <v>0</v>
      </c>
      <c r="I305" s="2">
        <v>0</v>
      </c>
      <c r="J305" s="3">
        <f>+dataMercanciaGeneral[[#This Row],[Mercancía general embarcada en exterior]]+dataMercanciaGeneral[[#This Row],[Mercancía general desembarcada en exterior]]</f>
        <v>0</v>
      </c>
      <c r="K305" s="3">
        <f>+dataMercanciaGeneral[[#This Row],[Mercancía general embarcada en cabotaje]]+dataMercanciaGeneral[[#This Row],[Mercancía general embarcada en exterior]]</f>
        <v>0</v>
      </c>
      <c r="L305" s="3">
        <f>+dataMercanciaGeneral[[#This Row],[Mercancía general desembarcada en cabotaje]]+dataMercanciaGeneral[[#This Row],[Mercancía general desembarcada en exterior]]</f>
        <v>0</v>
      </c>
      <c r="M305" s="3">
        <f>+dataMercanciaGeneral[[#This Row],[TOTAL mercancía general embarcada en cabotaje y exterior]]+dataMercanciaGeneral[[#This Row],[TOTAL mercancía general desembarcada en cabotaje y exterior]]</f>
        <v>0</v>
      </c>
    </row>
    <row r="306" spans="1:13" hidden="1" x14ac:dyDescent="0.25">
      <c r="A306" s="1">
        <v>1967</v>
      </c>
      <c r="B306" s="1" t="s">
        <v>2</v>
      </c>
      <c r="C306" s="1" t="s">
        <v>32</v>
      </c>
      <c r="D306" s="1" t="s">
        <v>33</v>
      </c>
      <c r="E306" s="2">
        <v>2943</v>
      </c>
      <c r="F306" s="2">
        <v>4475</v>
      </c>
      <c r="G306" s="3">
        <f>+dataMercanciaGeneral[[#This Row],[Mercancía general embarcada en cabotaje]]+dataMercanciaGeneral[[#This Row],[Mercancía general desembarcada en cabotaje]]</f>
        <v>7418</v>
      </c>
      <c r="H306" s="2">
        <v>39466</v>
      </c>
      <c r="I306" s="2">
        <v>53745</v>
      </c>
      <c r="J306" s="3">
        <f>+dataMercanciaGeneral[[#This Row],[Mercancía general embarcada en exterior]]+dataMercanciaGeneral[[#This Row],[Mercancía general desembarcada en exterior]]</f>
        <v>93211</v>
      </c>
      <c r="K306" s="3">
        <f>+dataMercanciaGeneral[[#This Row],[Mercancía general embarcada en cabotaje]]+dataMercanciaGeneral[[#This Row],[Mercancía general embarcada en exterior]]</f>
        <v>42409</v>
      </c>
      <c r="L306" s="3">
        <f>+dataMercanciaGeneral[[#This Row],[Mercancía general desembarcada en cabotaje]]+dataMercanciaGeneral[[#This Row],[Mercancía general desembarcada en exterior]]</f>
        <v>58220</v>
      </c>
      <c r="M306" s="3">
        <f>+dataMercanciaGeneral[[#This Row],[TOTAL mercancía general embarcada en cabotaje y exterior]]+dataMercanciaGeneral[[#This Row],[TOTAL mercancía general desembarcada en cabotaje y exterior]]</f>
        <v>100629</v>
      </c>
    </row>
    <row r="307" spans="1:13" hidden="1" x14ac:dyDescent="0.25">
      <c r="A307" s="1">
        <v>1967</v>
      </c>
      <c r="B307" s="1" t="s">
        <v>2</v>
      </c>
      <c r="C307" s="1" t="s">
        <v>32</v>
      </c>
      <c r="D307" s="1" t="s">
        <v>42</v>
      </c>
      <c r="E307" s="2">
        <v>0</v>
      </c>
      <c r="F307" s="2">
        <v>0</v>
      </c>
      <c r="G307" s="3">
        <f>+dataMercanciaGeneral[[#This Row],[Mercancía general embarcada en cabotaje]]+dataMercanciaGeneral[[#This Row],[Mercancía general desembarcada en cabotaje]]</f>
        <v>0</v>
      </c>
      <c r="H307" s="2">
        <v>0</v>
      </c>
      <c r="I307" s="2">
        <v>0</v>
      </c>
      <c r="J307" s="3">
        <f>+dataMercanciaGeneral[[#This Row],[Mercancía general embarcada en exterior]]+dataMercanciaGeneral[[#This Row],[Mercancía general desembarcada en exterior]]</f>
        <v>0</v>
      </c>
      <c r="K307" s="3">
        <f>+dataMercanciaGeneral[[#This Row],[Mercancía general embarcada en cabotaje]]+dataMercanciaGeneral[[#This Row],[Mercancía general embarcada en exterior]]</f>
        <v>0</v>
      </c>
      <c r="L307" s="3">
        <f>+dataMercanciaGeneral[[#This Row],[Mercancía general desembarcada en cabotaje]]+dataMercanciaGeneral[[#This Row],[Mercancía general desembarcada en exterior]]</f>
        <v>0</v>
      </c>
      <c r="M307" s="3">
        <f>+dataMercanciaGeneral[[#This Row],[TOTAL mercancía general embarcada en cabotaje y exterior]]+dataMercanciaGeneral[[#This Row],[TOTAL mercancía general desembarcada en cabotaje y exterior]]</f>
        <v>0</v>
      </c>
    </row>
    <row r="308" spans="1:13" hidden="1" x14ac:dyDescent="0.25">
      <c r="A308" s="1">
        <v>1967</v>
      </c>
      <c r="B308" s="1" t="s">
        <v>3</v>
      </c>
      <c r="C308" s="1" t="s">
        <v>32</v>
      </c>
      <c r="D308" s="1" t="s">
        <v>33</v>
      </c>
      <c r="E308" s="2">
        <v>480593</v>
      </c>
      <c r="F308" s="2">
        <v>67088</v>
      </c>
      <c r="G308" s="3">
        <f>+dataMercanciaGeneral[[#This Row],[Mercancía general embarcada en cabotaje]]+dataMercanciaGeneral[[#This Row],[Mercancía general desembarcada en cabotaje]]</f>
        <v>547681</v>
      </c>
      <c r="H308" s="2">
        <v>395777</v>
      </c>
      <c r="I308" s="2">
        <v>408060</v>
      </c>
      <c r="J308" s="3">
        <f>+dataMercanciaGeneral[[#This Row],[Mercancía general embarcada en exterior]]+dataMercanciaGeneral[[#This Row],[Mercancía general desembarcada en exterior]]</f>
        <v>803837</v>
      </c>
      <c r="K308" s="3">
        <f>+dataMercanciaGeneral[[#This Row],[Mercancía general embarcada en cabotaje]]+dataMercanciaGeneral[[#This Row],[Mercancía general embarcada en exterior]]</f>
        <v>876370</v>
      </c>
      <c r="L308" s="3">
        <f>+dataMercanciaGeneral[[#This Row],[Mercancía general desembarcada en cabotaje]]+dataMercanciaGeneral[[#This Row],[Mercancía general desembarcada en exterior]]</f>
        <v>475148</v>
      </c>
      <c r="M308" s="3">
        <f>+dataMercanciaGeneral[[#This Row],[TOTAL mercancía general embarcada en cabotaje y exterior]]+dataMercanciaGeneral[[#This Row],[TOTAL mercancía general desembarcada en cabotaje y exterior]]</f>
        <v>1351518</v>
      </c>
    </row>
    <row r="309" spans="1:13" hidden="1" x14ac:dyDescent="0.25">
      <c r="A309" s="1">
        <v>1967</v>
      </c>
      <c r="B309" s="1" t="s">
        <v>3</v>
      </c>
      <c r="C309" s="1" t="s">
        <v>32</v>
      </c>
      <c r="D309" s="1" t="s">
        <v>42</v>
      </c>
      <c r="E309" s="2">
        <v>0</v>
      </c>
      <c r="F309" s="2">
        <v>0</v>
      </c>
      <c r="G309" s="3">
        <f>+dataMercanciaGeneral[[#This Row],[Mercancía general embarcada en cabotaje]]+dataMercanciaGeneral[[#This Row],[Mercancía general desembarcada en cabotaje]]</f>
        <v>0</v>
      </c>
      <c r="H309" s="2">
        <v>0</v>
      </c>
      <c r="I309" s="2">
        <v>0</v>
      </c>
      <c r="J309" s="3">
        <f>+dataMercanciaGeneral[[#This Row],[Mercancía general embarcada en exterior]]+dataMercanciaGeneral[[#This Row],[Mercancía general desembarcada en exterior]]</f>
        <v>0</v>
      </c>
      <c r="K309" s="3">
        <f>+dataMercanciaGeneral[[#This Row],[Mercancía general embarcada en cabotaje]]+dataMercanciaGeneral[[#This Row],[Mercancía general embarcada en exterior]]</f>
        <v>0</v>
      </c>
      <c r="L309" s="3">
        <f>+dataMercanciaGeneral[[#This Row],[Mercancía general desembarcada en cabotaje]]+dataMercanciaGeneral[[#This Row],[Mercancía general desembarcada en exterior]]</f>
        <v>0</v>
      </c>
      <c r="M309" s="3">
        <f>+dataMercanciaGeneral[[#This Row],[TOTAL mercancía general embarcada en cabotaje y exterior]]+dataMercanciaGeneral[[#This Row],[TOTAL mercancía general desembarcada en cabotaje y exterior]]</f>
        <v>0</v>
      </c>
    </row>
    <row r="310" spans="1:13" hidden="1" x14ac:dyDescent="0.25">
      <c r="A310" s="1">
        <v>1967</v>
      </c>
      <c r="B310" s="1" t="s">
        <v>4</v>
      </c>
      <c r="C310" s="1" t="s">
        <v>32</v>
      </c>
      <c r="D310" s="1" t="s">
        <v>33</v>
      </c>
      <c r="E310" s="2">
        <v>33850</v>
      </c>
      <c r="F310" s="2">
        <v>28799</v>
      </c>
      <c r="G310" s="3">
        <f>+dataMercanciaGeneral[[#This Row],[Mercancía general embarcada en cabotaje]]+dataMercanciaGeneral[[#This Row],[Mercancía general desembarcada en cabotaje]]</f>
        <v>62649</v>
      </c>
      <c r="H310" s="2">
        <v>32333</v>
      </c>
      <c r="I310" s="2">
        <v>52380</v>
      </c>
      <c r="J310" s="3">
        <f>+dataMercanciaGeneral[[#This Row],[Mercancía general embarcada en exterior]]+dataMercanciaGeneral[[#This Row],[Mercancía general desembarcada en exterior]]</f>
        <v>84713</v>
      </c>
      <c r="K310" s="3">
        <f>+dataMercanciaGeneral[[#This Row],[Mercancía general embarcada en cabotaje]]+dataMercanciaGeneral[[#This Row],[Mercancía general embarcada en exterior]]</f>
        <v>66183</v>
      </c>
      <c r="L310" s="3">
        <f>+dataMercanciaGeneral[[#This Row],[Mercancía general desembarcada en cabotaje]]+dataMercanciaGeneral[[#This Row],[Mercancía general desembarcada en exterior]]</f>
        <v>81179</v>
      </c>
      <c r="M310" s="3">
        <f>+dataMercanciaGeneral[[#This Row],[TOTAL mercancía general embarcada en cabotaje y exterior]]+dataMercanciaGeneral[[#This Row],[TOTAL mercancía general desembarcada en cabotaje y exterior]]</f>
        <v>147362</v>
      </c>
    </row>
    <row r="311" spans="1:13" hidden="1" x14ac:dyDescent="0.25">
      <c r="A311" s="1">
        <v>1967</v>
      </c>
      <c r="B311" s="1" t="s">
        <v>4</v>
      </c>
      <c r="C311" s="1" t="s">
        <v>32</v>
      </c>
      <c r="D311" s="1" t="s">
        <v>42</v>
      </c>
      <c r="E311" s="2">
        <v>0</v>
      </c>
      <c r="F311" s="2">
        <v>0</v>
      </c>
      <c r="G311" s="3">
        <f>+dataMercanciaGeneral[[#This Row],[Mercancía general embarcada en cabotaje]]+dataMercanciaGeneral[[#This Row],[Mercancía general desembarcada en cabotaje]]</f>
        <v>0</v>
      </c>
      <c r="H311" s="2">
        <v>0</v>
      </c>
      <c r="I311" s="2">
        <v>0</v>
      </c>
      <c r="J311" s="3">
        <f>+dataMercanciaGeneral[[#This Row],[Mercancía general embarcada en exterior]]+dataMercanciaGeneral[[#This Row],[Mercancía general desembarcada en exterior]]</f>
        <v>0</v>
      </c>
      <c r="K311" s="3">
        <f>+dataMercanciaGeneral[[#This Row],[Mercancía general embarcada en cabotaje]]+dataMercanciaGeneral[[#This Row],[Mercancía general embarcada en exterior]]</f>
        <v>0</v>
      </c>
      <c r="L311" s="3">
        <f>+dataMercanciaGeneral[[#This Row],[Mercancía general desembarcada en cabotaje]]+dataMercanciaGeneral[[#This Row],[Mercancía general desembarcada en exterior]]</f>
        <v>0</v>
      </c>
      <c r="M311" s="3">
        <f>+dataMercanciaGeneral[[#This Row],[TOTAL mercancía general embarcada en cabotaje y exterior]]+dataMercanciaGeneral[[#This Row],[TOTAL mercancía general desembarcada en cabotaje y exterior]]</f>
        <v>0</v>
      </c>
    </row>
    <row r="312" spans="1:13" hidden="1" x14ac:dyDescent="0.25">
      <c r="A312" s="1">
        <v>1967</v>
      </c>
      <c r="B312" s="1" t="s">
        <v>5</v>
      </c>
      <c r="C312" s="1" t="s">
        <v>32</v>
      </c>
      <c r="D312" s="1" t="s">
        <v>33</v>
      </c>
      <c r="E312" s="2">
        <v>42140</v>
      </c>
      <c r="F312" s="2">
        <v>84767</v>
      </c>
      <c r="G312" s="3">
        <f>+dataMercanciaGeneral[[#This Row],[Mercancía general embarcada en cabotaje]]+dataMercanciaGeneral[[#This Row],[Mercancía general desembarcada en cabotaje]]</f>
        <v>126907</v>
      </c>
      <c r="H312" s="2">
        <v>91184</v>
      </c>
      <c r="I312" s="2">
        <v>118722</v>
      </c>
      <c r="J312" s="3">
        <f>+dataMercanciaGeneral[[#This Row],[Mercancía general embarcada en exterior]]+dataMercanciaGeneral[[#This Row],[Mercancía general desembarcada en exterior]]</f>
        <v>209906</v>
      </c>
      <c r="K312" s="3">
        <f>+dataMercanciaGeneral[[#This Row],[Mercancía general embarcada en cabotaje]]+dataMercanciaGeneral[[#This Row],[Mercancía general embarcada en exterior]]</f>
        <v>133324</v>
      </c>
      <c r="L312" s="3">
        <f>+dataMercanciaGeneral[[#This Row],[Mercancía general desembarcada en cabotaje]]+dataMercanciaGeneral[[#This Row],[Mercancía general desembarcada en exterior]]</f>
        <v>203489</v>
      </c>
      <c r="M312" s="3">
        <f>+dataMercanciaGeneral[[#This Row],[TOTAL mercancía general embarcada en cabotaje y exterior]]+dataMercanciaGeneral[[#This Row],[TOTAL mercancía general desembarcada en cabotaje y exterior]]</f>
        <v>336813</v>
      </c>
    </row>
    <row r="313" spans="1:13" hidden="1" x14ac:dyDescent="0.25">
      <c r="A313" s="1">
        <v>1967</v>
      </c>
      <c r="B313" s="1" t="s">
        <v>5</v>
      </c>
      <c r="C313" s="1" t="s">
        <v>32</v>
      </c>
      <c r="D313" s="1" t="s">
        <v>42</v>
      </c>
      <c r="E313" s="2">
        <v>0</v>
      </c>
      <c r="F313" s="2">
        <v>0</v>
      </c>
      <c r="G313" s="3">
        <f>+dataMercanciaGeneral[[#This Row],[Mercancía general embarcada en cabotaje]]+dataMercanciaGeneral[[#This Row],[Mercancía general desembarcada en cabotaje]]</f>
        <v>0</v>
      </c>
      <c r="H313" s="2">
        <v>0</v>
      </c>
      <c r="I313" s="2">
        <v>0</v>
      </c>
      <c r="J313" s="3">
        <f>+dataMercanciaGeneral[[#This Row],[Mercancía general embarcada en exterior]]+dataMercanciaGeneral[[#This Row],[Mercancía general desembarcada en exterior]]</f>
        <v>0</v>
      </c>
      <c r="K313" s="3">
        <f>+dataMercanciaGeneral[[#This Row],[Mercancía general embarcada en cabotaje]]+dataMercanciaGeneral[[#This Row],[Mercancía general embarcada en exterior]]</f>
        <v>0</v>
      </c>
      <c r="L313" s="3">
        <f>+dataMercanciaGeneral[[#This Row],[Mercancía general desembarcada en cabotaje]]+dataMercanciaGeneral[[#This Row],[Mercancía general desembarcada en exterior]]</f>
        <v>0</v>
      </c>
      <c r="M313" s="3">
        <f>+dataMercanciaGeneral[[#This Row],[TOTAL mercancía general embarcada en cabotaje y exterior]]+dataMercanciaGeneral[[#This Row],[TOTAL mercancía general desembarcada en cabotaje y exterior]]</f>
        <v>0</v>
      </c>
    </row>
    <row r="314" spans="1:13" hidden="1" x14ac:dyDescent="0.25">
      <c r="A314" s="1">
        <v>1967</v>
      </c>
      <c r="B314" s="1" t="s">
        <v>10</v>
      </c>
      <c r="C314" s="1" t="s">
        <v>32</v>
      </c>
      <c r="D314" s="1" t="s">
        <v>33</v>
      </c>
      <c r="E314" s="2">
        <v>112452</v>
      </c>
      <c r="F314" s="2">
        <v>405825</v>
      </c>
      <c r="G314" s="3">
        <f>+dataMercanciaGeneral[[#This Row],[Mercancía general embarcada en cabotaje]]+dataMercanciaGeneral[[#This Row],[Mercancía general desembarcada en cabotaje]]</f>
        <v>518277</v>
      </c>
      <c r="H314" s="2">
        <v>30897</v>
      </c>
      <c r="I314" s="2">
        <v>45693</v>
      </c>
      <c r="J314" s="3">
        <f>+dataMercanciaGeneral[[#This Row],[Mercancía general embarcada en exterior]]+dataMercanciaGeneral[[#This Row],[Mercancía general desembarcada en exterior]]</f>
        <v>76590</v>
      </c>
      <c r="K314" s="3">
        <f>+dataMercanciaGeneral[[#This Row],[Mercancía general embarcada en cabotaje]]+dataMercanciaGeneral[[#This Row],[Mercancía general embarcada en exterior]]</f>
        <v>143349</v>
      </c>
      <c r="L314" s="3">
        <f>+dataMercanciaGeneral[[#This Row],[Mercancía general desembarcada en cabotaje]]+dataMercanciaGeneral[[#This Row],[Mercancía general desembarcada en exterior]]</f>
        <v>451518</v>
      </c>
      <c r="M314" s="3">
        <f>+dataMercanciaGeneral[[#This Row],[TOTAL mercancía general embarcada en cabotaje y exterior]]+dataMercanciaGeneral[[#This Row],[TOTAL mercancía general desembarcada en cabotaje y exterior]]</f>
        <v>594867</v>
      </c>
    </row>
    <row r="315" spans="1:13" hidden="1" x14ac:dyDescent="0.25">
      <c r="A315" s="1">
        <v>1967</v>
      </c>
      <c r="B315" s="1" t="s">
        <v>10</v>
      </c>
      <c r="C315" s="1" t="s">
        <v>32</v>
      </c>
      <c r="D315" s="1" t="s">
        <v>42</v>
      </c>
      <c r="E315" s="2">
        <v>0</v>
      </c>
      <c r="F315" s="2">
        <v>0</v>
      </c>
      <c r="G315" s="3">
        <f>+dataMercanciaGeneral[[#This Row],[Mercancía general embarcada en cabotaje]]+dataMercanciaGeneral[[#This Row],[Mercancía general desembarcada en cabotaje]]</f>
        <v>0</v>
      </c>
      <c r="H315" s="2">
        <v>0</v>
      </c>
      <c r="I315" s="2">
        <v>0</v>
      </c>
      <c r="J315" s="3">
        <f>+dataMercanciaGeneral[[#This Row],[Mercancía general embarcada en exterior]]+dataMercanciaGeneral[[#This Row],[Mercancía general desembarcada en exterior]]</f>
        <v>0</v>
      </c>
      <c r="K315" s="3">
        <f>+dataMercanciaGeneral[[#This Row],[Mercancía general embarcada en cabotaje]]+dataMercanciaGeneral[[#This Row],[Mercancía general embarcada en exterior]]</f>
        <v>0</v>
      </c>
      <c r="L315" s="3">
        <f>+dataMercanciaGeneral[[#This Row],[Mercancía general desembarcada en cabotaje]]+dataMercanciaGeneral[[#This Row],[Mercancía general desembarcada en exterior]]</f>
        <v>0</v>
      </c>
      <c r="M315" s="3">
        <f>+dataMercanciaGeneral[[#This Row],[TOTAL mercancía general embarcada en cabotaje y exterior]]+dataMercanciaGeneral[[#This Row],[TOTAL mercancía general desembarcada en cabotaje y exterior]]</f>
        <v>0</v>
      </c>
    </row>
    <row r="316" spans="1:13" hidden="1" x14ac:dyDescent="0.25">
      <c r="A316" s="1">
        <v>1967</v>
      </c>
      <c r="B316" s="1" t="s">
        <v>11</v>
      </c>
      <c r="C316" s="1" t="s">
        <v>32</v>
      </c>
      <c r="D316" s="1" t="s">
        <v>33</v>
      </c>
      <c r="E316" s="2">
        <v>442640</v>
      </c>
      <c r="F316" s="2">
        <v>492194</v>
      </c>
      <c r="G316" s="3">
        <f>+dataMercanciaGeneral[[#This Row],[Mercancía general embarcada en cabotaje]]+dataMercanciaGeneral[[#This Row],[Mercancía general desembarcada en cabotaje]]</f>
        <v>934834</v>
      </c>
      <c r="H316" s="2">
        <v>203466</v>
      </c>
      <c r="I316" s="2">
        <v>1046178</v>
      </c>
      <c r="J316" s="3">
        <f>+dataMercanciaGeneral[[#This Row],[Mercancía general embarcada en exterior]]+dataMercanciaGeneral[[#This Row],[Mercancía general desembarcada en exterior]]</f>
        <v>1249644</v>
      </c>
      <c r="K316" s="3">
        <f>+dataMercanciaGeneral[[#This Row],[Mercancía general embarcada en cabotaje]]+dataMercanciaGeneral[[#This Row],[Mercancía general embarcada en exterior]]</f>
        <v>646106</v>
      </c>
      <c r="L316" s="3">
        <f>+dataMercanciaGeneral[[#This Row],[Mercancía general desembarcada en cabotaje]]+dataMercanciaGeneral[[#This Row],[Mercancía general desembarcada en exterior]]</f>
        <v>1538372</v>
      </c>
      <c r="M316" s="3">
        <f>+dataMercanciaGeneral[[#This Row],[TOTAL mercancía general embarcada en cabotaje y exterior]]+dataMercanciaGeneral[[#This Row],[TOTAL mercancía general desembarcada en cabotaje y exterior]]</f>
        <v>2184478</v>
      </c>
    </row>
    <row r="317" spans="1:13" hidden="1" x14ac:dyDescent="0.25">
      <c r="A317" s="1">
        <v>1967</v>
      </c>
      <c r="B317" s="1" t="s">
        <v>11</v>
      </c>
      <c r="C317" s="1" t="s">
        <v>32</v>
      </c>
      <c r="D317" s="1" t="s">
        <v>42</v>
      </c>
      <c r="E317" s="2">
        <v>0</v>
      </c>
      <c r="F317" s="2">
        <v>0</v>
      </c>
      <c r="G317" s="3">
        <f>+dataMercanciaGeneral[[#This Row],[Mercancía general embarcada en cabotaje]]+dataMercanciaGeneral[[#This Row],[Mercancía general desembarcada en cabotaje]]</f>
        <v>0</v>
      </c>
      <c r="H317" s="2">
        <v>0</v>
      </c>
      <c r="I317" s="2">
        <v>0</v>
      </c>
      <c r="J317" s="3">
        <f>+dataMercanciaGeneral[[#This Row],[Mercancía general embarcada en exterior]]+dataMercanciaGeneral[[#This Row],[Mercancía general desembarcada en exterior]]</f>
        <v>0</v>
      </c>
      <c r="K317" s="3">
        <f>+dataMercanciaGeneral[[#This Row],[Mercancía general embarcada en cabotaje]]+dataMercanciaGeneral[[#This Row],[Mercancía general embarcada en exterior]]</f>
        <v>0</v>
      </c>
      <c r="L317" s="3">
        <f>+dataMercanciaGeneral[[#This Row],[Mercancía general desembarcada en cabotaje]]+dataMercanciaGeneral[[#This Row],[Mercancía general desembarcada en exterior]]</f>
        <v>0</v>
      </c>
      <c r="M317" s="3">
        <f>+dataMercanciaGeneral[[#This Row],[TOTAL mercancía general embarcada en cabotaje y exterior]]+dataMercanciaGeneral[[#This Row],[TOTAL mercancía general desembarcada en cabotaje y exterior]]</f>
        <v>0</v>
      </c>
    </row>
    <row r="318" spans="1:13" hidden="1" x14ac:dyDescent="0.25">
      <c r="A318" s="1">
        <v>1967</v>
      </c>
      <c r="B318" s="1" t="s">
        <v>12</v>
      </c>
      <c r="C318" s="1" t="s">
        <v>32</v>
      </c>
      <c r="D318" s="1" t="s">
        <v>33</v>
      </c>
      <c r="E318" s="2">
        <v>369174</v>
      </c>
      <c r="F318" s="2">
        <v>283795</v>
      </c>
      <c r="G318" s="3">
        <f>+dataMercanciaGeneral[[#This Row],[Mercancía general embarcada en cabotaje]]+dataMercanciaGeneral[[#This Row],[Mercancía general desembarcada en cabotaje]]</f>
        <v>652969</v>
      </c>
      <c r="H318" s="2">
        <v>163427</v>
      </c>
      <c r="I318" s="2">
        <v>1269808</v>
      </c>
      <c r="J318" s="3">
        <f>+dataMercanciaGeneral[[#This Row],[Mercancía general embarcada en exterior]]+dataMercanciaGeneral[[#This Row],[Mercancía general desembarcada en exterior]]</f>
        <v>1433235</v>
      </c>
      <c r="K318" s="3">
        <f>+dataMercanciaGeneral[[#This Row],[Mercancía general embarcada en cabotaje]]+dataMercanciaGeneral[[#This Row],[Mercancía general embarcada en exterior]]</f>
        <v>532601</v>
      </c>
      <c r="L318" s="3">
        <f>+dataMercanciaGeneral[[#This Row],[Mercancía general desembarcada en cabotaje]]+dataMercanciaGeneral[[#This Row],[Mercancía general desembarcada en exterior]]</f>
        <v>1553603</v>
      </c>
      <c r="M318" s="3">
        <f>+dataMercanciaGeneral[[#This Row],[TOTAL mercancía general embarcada en cabotaje y exterior]]+dataMercanciaGeneral[[#This Row],[TOTAL mercancía general desembarcada en cabotaje y exterior]]</f>
        <v>2086204</v>
      </c>
    </row>
    <row r="319" spans="1:13" hidden="1" x14ac:dyDescent="0.25">
      <c r="A319" s="1">
        <v>1967</v>
      </c>
      <c r="B319" s="1" t="s">
        <v>12</v>
      </c>
      <c r="C319" s="1" t="s">
        <v>32</v>
      </c>
      <c r="D319" s="1" t="s">
        <v>42</v>
      </c>
      <c r="E319" s="2">
        <v>0</v>
      </c>
      <c r="F319" s="2">
        <v>0</v>
      </c>
      <c r="G319" s="3">
        <f>+dataMercanciaGeneral[[#This Row],[Mercancía general embarcada en cabotaje]]+dataMercanciaGeneral[[#This Row],[Mercancía general desembarcada en cabotaje]]</f>
        <v>0</v>
      </c>
      <c r="H319" s="2">
        <v>0</v>
      </c>
      <c r="I319" s="2">
        <v>0</v>
      </c>
      <c r="J319" s="3">
        <f>+dataMercanciaGeneral[[#This Row],[Mercancía general embarcada en exterior]]+dataMercanciaGeneral[[#This Row],[Mercancía general desembarcada en exterior]]</f>
        <v>0</v>
      </c>
      <c r="K319" s="3">
        <f>+dataMercanciaGeneral[[#This Row],[Mercancía general embarcada en cabotaje]]+dataMercanciaGeneral[[#This Row],[Mercancía general embarcada en exterior]]</f>
        <v>0</v>
      </c>
      <c r="L319" s="3">
        <f>+dataMercanciaGeneral[[#This Row],[Mercancía general desembarcada en cabotaje]]+dataMercanciaGeneral[[#This Row],[Mercancía general desembarcada en exterior]]</f>
        <v>0</v>
      </c>
      <c r="M319" s="3">
        <f>+dataMercanciaGeneral[[#This Row],[TOTAL mercancía general embarcada en cabotaje y exterior]]+dataMercanciaGeneral[[#This Row],[TOTAL mercancía general desembarcada en cabotaje y exterior]]</f>
        <v>0</v>
      </c>
    </row>
    <row r="320" spans="1:13" hidden="1" x14ac:dyDescent="0.25">
      <c r="A320" s="1">
        <v>1967</v>
      </c>
      <c r="B320" s="1" t="s">
        <v>34</v>
      </c>
      <c r="C320" s="1" t="s">
        <v>32</v>
      </c>
      <c r="D320" s="1" t="s">
        <v>33</v>
      </c>
      <c r="E320" s="2">
        <v>196324</v>
      </c>
      <c r="F320" s="2">
        <v>256799</v>
      </c>
      <c r="G320" s="3">
        <f>+dataMercanciaGeneral[[#This Row],[Mercancía general embarcada en cabotaje]]+dataMercanciaGeneral[[#This Row],[Mercancía general desembarcada en cabotaje]]</f>
        <v>453123</v>
      </c>
      <c r="H320" s="2">
        <v>423787</v>
      </c>
      <c r="I320" s="2">
        <v>554327</v>
      </c>
      <c r="J320" s="3">
        <f>+dataMercanciaGeneral[[#This Row],[Mercancía general embarcada en exterior]]+dataMercanciaGeneral[[#This Row],[Mercancía general desembarcada en exterior]]</f>
        <v>978114</v>
      </c>
      <c r="K320" s="3">
        <f>+dataMercanciaGeneral[[#This Row],[Mercancía general embarcada en cabotaje]]+dataMercanciaGeneral[[#This Row],[Mercancía general embarcada en exterior]]</f>
        <v>620111</v>
      </c>
      <c r="L320" s="3">
        <f>+dataMercanciaGeneral[[#This Row],[Mercancía general desembarcada en cabotaje]]+dataMercanciaGeneral[[#This Row],[Mercancía general desembarcada en exterior]]</f>
        <v>811126</v>
      </c>
      <c r="M320" s="3">
        <f>+dataMercanciaGeneral[[#This Row],[TOTAL mercancía general embarcada en cabotaje y exterior]]+dataMercanciaGeneral[[#This Row],[TOTAL mercancía general desembarcada en cabotaje y exterior]]</f>
        <v>1431237</v>
      </c>
    </row>
    <row r="321" spans="1:13" hidden="1" x14ac:dyDescent="0.25">
      <c r="A321" s="1">
        <v>1967</v>
      </c>
      <c r="B321" s="1" t="s">
        <v>34</v>
      </c>
      <c r="C321" s="1" t="s">
        <v>32</v>
      </c>
      <c r="D321" s="1" t="s">
        <v>42</v>
      </c>
      <c r="E321" s="2">
        <v>0</v>
      </c>
      <c r="F321" s="2">
        <v>0</v>
      </c>
      <c r="G321" s="3">
        <f>+dataMercanciaGeneral[[#This Row],[Mercancía general embarcada en cabotaje]]+dataMercanciaGeneral[[#This Row],[Mercancía general desembarcada en cabotaje]]</f>
        <v>0</v>
      </c>
      <c r="H321" s="2">
        <v>0</v>
      </c>
      <c r="I321" s="2">
        <v>0</v>
      </c>
      <c r="J321" s="3">
        <f>+dataMercanciaGeneral[[#This Row],[Mercancía general embarcada en exterior]]+dataMercanciaGeneral[[#This Row],[Mercancía general desembarcada en exterior]]</f>
        <v>0</v>
      </c>
      <c r="K321" s="3">
        <f>+dataMercanciaGeneral[[#This Row],[Mercancía general embarcada en cabotaje]]+dataMercanciaGeneral[[#This Row],[Mercancía general embarcada en exterior]]</f>
        <v>0</v>
      </c>
      <c r="L321" s="3">
        <f>+dataMercanciaGeneral[[#This Row],[Mercancía general desembarcada en cabotaje]]+dataMercanciaGeneral[[#This Row],[Mercancía general desembarcada en exterior]]</f>
        <v>0</v>
      </c>
      <c r="M321" s="3">
        <f>+dataMercanciaGeneral[[#This Row],[TOTAL mercancía general embarcada en cabotaje y exterior]]+dataMercanciaGeneral[[#This Row],[TOTAL mercancía general desembarcada en cabotaje y exterior]]</f>
        <v>0</v>
      </c>
    </row>
    <row r="322" spans="1:13" hidden="1" x14ac:dyDescent="0.25">
      <c r="A322" s="1">
        <v>1967</v>
      </c>
      <c r="B322" s="1" t="s">
        <v>13</v>
      </c>
      <c r="C322" s="1" t="s">
        <v>32</v>
      </c>
      <c r="D322" s="1" t="s">
        <v>33</v>
      </c>
      <c r="E322" s="2">
        <v>45204</v>
      </c>
      <c r="F322" s="2">
        <v>7245</v>
      </c>
      <c r="G322" s="3">
        <f>+dataMercanciaGeneral[[#This Row],[Mercancía general embarcada en cabotaje]]+dataMercanciaGeneral[[#This Row],[Mercancía general desembarcada en cabotaje]]</f>
        <v>52449</v>
      </c>
      <c r="H322" s="2">
        <v>183029</v>
      </c>
      <c r="I322" s="2">
        <v>118753</v>
      </c>
      <c r="J322" s="3">
        <f>+dataMercanciaGeneral[[#This Row],[Mercancía general embarcada en exterior]]+dataMercanciaGeneral[[#This Row],[Mercancía general desembarcada en exterior]]</f>
        <v>301782</v>
      </c>
      <c r="K322" s="3">
        <f>+dataMercanciaGeneral[[#This Row],[Mercancía general embarcada en cabotaje]]+dataMercanciaGeneral[[#This Row],[Mercancía general embarcada en exterior]]</f>
        <v>228233</v>
      </c>
      <c r="L322" s="3">
        <f>+dataMercanciaGeneral[[#This Row],[Mercancía general desembarcada en cabotaje]]+dataMercanciaGeneral[[#This Row],[Mercancía general desembarcada en exterior]]</f>
        <v>125998</v>
      </c>
      <c r="M322" s="3">
        <f>+dataMercanciaGeneral[[#This Row],[TOTAL mercancía general embarcada en cabotaje y exterior]]+dataMercanciaGeneral[[#This Row],[TOTAL mercancía general desembarcada en cabotaje y exterior]]</f>
        <v>354231</v>
      </c>
    </row>
    <row r="323" spans="1:13" hidden="1" x14ac:dyDescent="0.25">
      <c r="A323" s="1">
        <v>1967</v>
      </c>
      <c r="B323" s="1" t="s">
        <v>13</v>
      </c>
      <c r="C323" s="1" t="s">
        <v>32</v>
      </c>
      <c r="D323" s="1" t="s">
        <v>42</v>
      </c>
      <c r="E323" s="2">
        <v>0</v>
      </c>
      <c r="F323" s="2">
        <v>0</v>
      </c>
      <c r="G323" s="3">
        <f>+dataMercanciaGeneral[[#This Row],[Mercancía general embarcada en cabotaje]]+dataMercanciaGeneral[[#This Row],[Mercancía general desembarcada en cabotaje]]</f>
        <v>0</v>
      </c>
      <c r="H323" s="2">
        <v>0</v>
      </c>
      <c r="I323" s="2">
        <v>0</v>
      </c>
      <c r="J323" s="3">
        <f>+dataMercanciaGeneral[[#This Row],[Mercancía general embarcada en exterior]]+dataMercanciaGeneral[[#This Row],[Mercancía general desembarcada en exterior]]</f>
        <v>0</v>
      </c>
      <c r="K323" s="3">
        <f>+dataMercanciaGeneral[[#This Row],[Mercancía general embarcada en cabotaje]]+dataMercanciaGeneral[[#This Row],[Mercancía general embarcada en exterior]]</f>
        <v>0</v>
      </c>
      <c r="L323" s="3">
        <f>+dataMercanciaGeneral[[#This Row],[Mercancía general desembarcada en cabotaje]]+dataMercanciaGeneral[[#This Row],[Mercancía general desembarcada en exterior]]</f>
        <v>0</v>
      </c>
      <c r="M323" s="3">
        <f>+dataMercanciaGeneral[[#This Row],[TOTAL mercancía general embarcada en cabotaje y exterior]]+dataMercanciaGeneral[[#This Row],[TOTAL mercancía general desembarcada en cabotaje y exterior]]</f>
        <v>0</v>
      </c>
    </row>
    <row r="324" spans="1:13" hidden="1" x14ac:dyDescent="0.25">
      <c r="A324" s="1">
        <v>1967</v>
      </c>
      <c r="B324" s="1" t="s">
        <v>14</v>
      </c>
      <c r="C324" s="1" t="s">
        <v>32</v>
      </c>
      <c r="D324" s="1" t="s">
        <v>33</v>
      </c>
      <c r="E324" s="2">
        <v>107798</v>
      </c>
      <c r="F324" s="2">
        <v>11373</v>
      </c>
      <c r="G324" s="3">
        <f>+dataMercanciaGeneral[[#This Row],[Mercancía general embarcada en cabotaje]]+dataMercanciaGeneral[[#This Row],[Mercancía general desembarcada en cabotaje]]</f>
        <v>119171</v>
      </c>
      <c r="H324" s="2">
        <v>1511</v>
      </c>
      <c r="I324" s="2">
        <v>54570</v>
      </c>
      <c r="J324" s="3">
        <f>+dataMercanciaGeneral[[#This Row],[Mercancía general embarcada en exterior]]+dataMercanciaGeneral[[#This Row],[Mercancía general desembarcada en exterior]]</f>
        <v>56081</v>
      </c>
      <c r="K324" s="3">
        <f>+dataMercanciaGeneral[[#This Row],[Mercancía general embarcada en cabotaje]]+dataMercanciaGeneral[[#This Row],[Mercancía general embarcada en exterior]]</f>
        <v>109309</v>
      </c>
      <c r="L324" s="3">
        <f>+dataMercanciaGeneral[[#This Row],[Mercancía general desembarcada en cabotaje]]+dataMercanciaGeneral[[#This Row],[Mercancía general desembarcada en exterior]]</f>
        <v>65943</v>
      </c>
      <c r="M324" s="3">
        <f>+dataMercanciaGeneral[[#This Row],[TOTAL mercancía general embarcada en cabotaje y exterior]]+dataMercanciaGeneral[[#This Row],[TOTAL mercancía general desembarcada en cabotaje y exterior]]</f>
        <v>175252</v>
      </c>
    </row>
    <row r="325" spans="1:13" hidden="1" x14ac:dyDescent="0.25">
      <c r="A325" s="1">
        <v>1967</v>
      </c>
      <c r="B325" s="1" t="s">
        <v>14</v>
      </c>
      <c r="C325" s="1" t="s">
        <v>32</v>
      </c>
      <c r="D325" s="1" t="s">
        <v>42</v>
      </c>
      <c r="E325" s="2">
        <v>0</v>
      </c>
      <c r="F325" s="2">
        <v>0</v>
      </c>
      <c r="G325" s="3">
        <f>+dataMercanciaGeneral[[#This Row],[Mercancía general embarcada en cabotaje]]+dataMercanciaGeneral[[#This Row],[Mercancía general desembarcada en cabotaje]]</f>
        <v>0</v>
      </c>
      <c r="H325" s="2">
        <v>0</v>
      </c>
      <c r="I325" s="2">
        <v>0</v>
      </c>
      <c r="J325" s="3">
        <f>+dataMercanciaGeneral[[#This Row],[Mercancía general embarcada en exterior]]+dataMercanciaGeneral[[#This Row],[Mercancía general desembarcada en exterior]]</f>
        <v>0</v>
      </c>
      <c r="K325" s="3">
        <f>+dataMercanciaGeneral[[#This Row],[Mercancía general embarcada en cabotaje]]+dataMercanciaGeneral[[#This Row],[Mercancía general embarcada en exterior]]</f>
        <v>0</v>
      </c>
      <c r="L325" s="3">
        <f>+dataMercanciaGeneral[[#This Row],[Mercancía general desembarcada en cabotaje]]+dataMercanciaGeneral[[#This Row],[Mercancía general desembarcada en exterior]]</f>
        <v>0</v>
      </c>
      <c r="M325" s="3">
        <f>+dataMercanciaGeneral[[#This Row],[TOTAL mercancía general embarcada en cabotaje y exterior]]+dataMercanciaGeneral[[#This Row],[TOTAL mercancía general desembarcada en cabotaje y exterior]]</f>
        <v>0</v>
      </c>
    </row>
    <row r="326" spans="1:13" hidden="1" x14ac:dyDescent="0.25">
      <c r="A326" s="1">
        <v>1967</v>
      </c>
      <c r="B326" s="1" t="s">
        <v>15</v>
      </c>
      <c r="C326" s="1" t="s">
        <v>32</v>
      </c>
      <c r="D326" s="1" t="s">
        <v>33</v>
      </c>
      <c r="E326" s="2">
        <v>45129</v>
      </c>
      <c r="F326" s="2">
        <v>62418</v>
      </c>
      <c r="G326" s="3">
        <f>+dataMercanciaGeneral[[#This Row],[Mercancía general embarcada en cabotaje]]+dataMercanciaGeneral[[#This Row],[Mercancía general desembarcada en cabotaje]]</f>
        <v>107547</v>
      </c>
      <c r="H326" s="2">
        <v>1430</v>
      </c>
      <c r="I326" s="2">
        <v>18646</v>
      </c>
      <c r="J326" s="3">
        <f>+dataMercanciaGeneral[[#This Row],[Mercancía general embarcada en exterior]]+dataMercanciaGeneral[[#This Row],[Mercancía general desembarcada en exterior]]</f>
        <v>20076</v>
      </c>
      <c r="K326" s="3">
        <f>+dataMercanciaGeneral[[#This Row],[Mercancía general embarcada en cabotaje]]+dataMercanciaGeneral[[#This Row],[Mercancía general embarcada en exterior]]</f>
        <v>46559</v>
      </c>
      <c r="L326" s="3">
        <f>+dataMercanciaGeneral[[#This Row],[Mercancía general desembarcada en cabotaje]]+dataMercanciaGeneral[[#This Row],[Mercancía general desembarcada en exterior]]</f>
        <v>81064</v>
      </c>
      <c r="M326" s="3">
        <f>+dataMercanciaGeneral[[#This Row],[TOTAL mercancía general embarcada en cabotaje y exterior]]+dataMercanciaGeneral[[#This Row],[TOTAL mercancía general desembarcada en cabotaje y exterior]]</f>
        <v>127623</v>
      </c>
    </row>
    <row r="327" spans="1:13" hidden="1" x14ac:dyDescent="0.25">
      <c r="A327" s="1">
        <v>1967</v>
      </c>
      <c r="B327" s="1" t="s">
        <v>15</v>
      </c>
      <c r="C327" s="1" t="s">
        <v>32</v>
      </c>
      <c r="D327" s="1" t="s">
        <v>42</v>
      </c>
      <c r="E327" s="2">
        <v>0</v>
      </c>
      <c r="F327" s="2">
        <v>0</v>
      </c>
      <c r="G327" s="3">
        <f>+dataMercanciaGeneral[[#This Row],[Mercancía general embarcada en cabotaje]]+dataMercanciaGeneral[[#This Row],[Mercancía general desembarcada en cabotaje]]</f>
        <v>0</v>
      </c>
      <c r="H327" s="2">
        <v>0</v>
      </c>
      <c r="I327" s="2">
        <v>0</v>
      </c>
      <c r="J327" s="3">
        <f>+dataMercanciaGeneral[[#This Row],[Mercancía general embarcada en exterior]]+dataMercanciaGeneral[[#This Row],[Mercancía general desembarcada en exterior]]</f>
        <v>0</v>
      </c>
      <c r="K327" s="3">
        <f>+dataMercanciaGeneral[[#This Row],[Mercancía general embarcada en cabotaje]]+dataMercanciaGeneral[[#This Row],[Mercancía general embarcada en exterior]]</f>
        <v>0</v>
      </c>
      <c r="L327" s="3">
        <f>+dataMercanciaGeneral[[#This Row],[Mercancía general desembarcada en cabotaje]]+dataMercanciaGeneral[[#This Row],[Mercancía general desembarcada en exterior]]</f>
        <v>0</v>
      </c>
      <c r="M327" s="3">
        <f>+dataMercanciaGeneral[[#This Row],[TOTAL mercancía general embarcada en cabotaje y exterior]]+dataMercanciaGeneral[[#This Row],[TOTAL mercancía general desembarcada en cabotaje y exterior]]</f>
        <v>0</v>
      </c>
    </row>
    <row r="328" spans="1:13" hidden="1" x14ac:dyDescent="0.25">
      <c r="A328" s="1">
        <v>1967</v>
      </c>
      <c r="B328" s="1" t="s">
        <v>35</v>
      </c>
      <c r="C328" s="1" t="s">
        <v>32</v>
      </c>
      <c r="D328" s="1" t="s">
        <v>33</v>
      </c>
      <c r="E328" s="2">
        <v>9110</v>
      </c>
      <c r="F328" s="2">
        <v>64045</v>
      </c>
      <c r="G328" s="3">
        <f>+dataMercanciaGeneral[[#This Row],[Mercancía general embarcada en cabotaje]]+dataMercanciaGeneral[[#This Row],[Mercancía general desembarcada en cabotaje]]</f>
        <v>73155</v>
      </c>
      <c r="H328" s="2">
        <v>22135</v>
      </c>
      <c r="I328" s="2">
        <v>17297</v>
      </c>
      <c r="J328" s="3">
        <f>+dataMercanciaGeneral[[#This Row],[Mercancía general embarcada en exterior]]+dataMercanciaGeneral[[#This Row],[Mercancía general desembarcada en exterior]]</f>
        <v>39432</v>
      </c>
      <c r="K328" s="3">
        <f>+dataMercanciaGeneral[[#This Row],[Mercancía general embarcada en cabotaje]]+dataMercanciaGeneral[[#This Row],[Mercancía general embarcada en exterior]]</f>
        <v>31245</v>
      </c>
      <c r="L328" s="3">
        <f>+dataMercanciaGeneral[[#This Row],[Mercancía general desembarcada en cabotaje]]+dataMercanciaGeneral[[#This Row],[Mercancía general desembarcada en exterior]]</f>
        <v>81342</v>
      </c>
      <c r="M328" s="3">
        <f>+dataMercanciaGeneral[[#This Row],[TOTAL mercancía general embarcada en cabotaje y exterior]]+dataMercanciaGeneral[[#This Row],[TOTAL mercancía general desembarcada en cabotaje y exterior]]</f>
        <v>112587</v>
      </c>
    </row>
    <row r="329" spans="1:13" hidden="1" x14ac:dyDescent="0.25">
      <c r="A329" s="1">
        <v>1967</v>
      </c>
      <c r="B329" s="1" t="s">
        <v>35</v>
      </c>
      <c r="C329" s="1" t="s">
        <v>32</v>
      </c>
      <c r="D329" s="1" t="s">
        <v>42</v>
      </c>
      <c r="E329" s="2">
        <v>0</v>
      </c>
      <c r="F329" s="2">
        <v>0</v>
      </c>
      <c r="G329" s="3">
        <f>+dataMercanciaGeneral[[#This Row],[Mercancía general embarcada en cabotaje]]+dataMercanciaGeneral[[#This Row],[Mercancía general desembarcada en cabotaje]]</f>
        <v>0</v>
      </c>
      <c r="H329" s="2">
        <v>0</v>
      </c>
      <c r="I329" s="2">
        <v>0</v>
      </c>
      <c r="J329" s="3">
        <f>+dataMercanciaGeneral[[#This Row],[Mercancía general embarcada en exterior]]+dataMercanciaGeneral[[#This Row],[Mercancía general desembarcada en exterior]]</f>
        <v>0</v>
      </c>
      <c r="K329" s="3">
        <f>+dataMercanciaGeneral[[#This Row],[Mercancía general embarcada en cabotaje]]+dataMercanciaGeneral[[#This Row],[Mercancía general embarcada en exterior]]</f>
        <v>0</v>
      </c>
      <c r="L329" s="3">
        <f>+dataMercanciaGeneral[[#This Row],[Mercancía general desembarcada en cabotaje]]+dataMercanciaGeneral[[#This Row],[Mercancía general desembarcada en exterior]]</f>
        <v>0</v>
      </c>
      <c r="M329" s="3">
        <f>+dataMercanciaGeneral[[#This Row],[TOTAL mercancía general embarcada en cabotaje y exterior]]+dataMercanciaGeneral[[#This Row],[TOTAL mercancía general desembarcada en cabotaje y exterior]]</f>
        <v>0</v>
      </c>
    </row>
    <row r="330" spans="1:13" hidden="1" x14ac:dyDescent="0.25">
      <c r="A330" s="1">
        <v>1967</v>
      </c>
      <c r="B330" s="1" t="s">
        <v>17</v>
      </c>
      <c r="C330" s="1" t="s">
        <v>32</v>
      </c>
      <c r="D330" s="1" t="s">
        <v>33</v>
      </c>
      <c r="E330" s="2">
        <v>146993</v>
      </c>
      <c r="F330" s="2">
        <v>45481</v>
      </c>
      <c r="G330" s="3">
        <f>+dataMercanciaGeneral[[#This Row],[Mercancía general embarcada en cabotaje]]+dataMercanciaGeneral[[#This Row],[Mercancía general desembarcada en cabotaje]]</f>
        <v>192474</v>
      </c>
      <c r="H330" s="2">
        <v>7450</v>
      </c>
      <c r="I330" s="2">
        <v>112647</v>
      </c>
      <c r="J330" s="3">
        <f>+dataMercanciaGeneral[[#This Row],[Mercancía general embarcada en exterior]]+dataMercanciaGeneral[[#This Row],[Mercancía general desembarcada en exterior]]</f>
        <v>120097</v>
      </c>
      <c r="K330" s="3">
        <f>+dataMercanciaGeneral[[#This Row],[Mercancía general embarcada en cabotaje]]+dataMercanciaGeneral[[#This Row],[Mercancía general embarcada en exterior]]</f>
        <v>154443</v>
      </c>
      <c r="L330" s="3">
        <f>+dataMercanciaGeneral[[#This Row],[Mercancía general desembarcada en cabotaje]]+dataMercanciaGeneral[[#This Row],[Mercancía general desembarcada en exterior]]</f>
        <v>158128</v>
      </c>
      <c r="M330" s="3">
        <f>+dataMercanciaGeneral[[#This Row],[TOTAL mercancía general embarcada en cabotaje y exterior]]+dataMercanciaGeneral[[#This Row],[TOTAL mercancía general desembarcada en cabotaje y exterior]]</f>
        <v>312571</v>
      </c>
    </row>
    <row r="331" spans="1:13" hidden="1" x14ac:dyDescent="0.25">
      <c r="A331" s="1">
        <v>1967</v>
      </c>
      <c r="B331" s="1" t="s">
        <v>17</v>
      </c>
      <c r="C331" s="1" t="s">
        <v>32</v>
      </c>
      <c r="D331" s="1" t="s">
        <v>42</v>
      </c>
      <c r="E331" s="2">
        <v>0</v>
      </c>
      <c r="F331" s="2">
        <v>0</v>
      </c>
      <c r="G331" s="3">
        <f>+dataMercanciaGeneral[[#This Row],[Mercancía general embarcada en cabotaje]]+dataMercanciaGeneral[[#This Row],[Mercancía general desembarcada en cabotaje]]</f>
        <v>0</v>
      </c>
      <c r="H331" s="2">
        <v>0</v>
      </c>
      <c r="I331" s="2">
        <v>0</v>
      </c>
      <c r="J331" s="3">
        <f>+dataMercanciaGeneral[[#This Row],[Mercancía general embarcada en exterior]]+dataMercanciaGeneral[[#This Row],[Mercancía general desembarcada en exterior]]</f>
        <v>0</v>
      </c>
      <c r="K331" s="3">
        <f>+dataMercanciaGeneral[[#This Row],[Mercancía general embarcada en cabotaje]]+dataMercanciaGeneral[[#This Row],[Mercancía general embarcada en exterior]]</f>
        <v>0</v>
      </c>
      <c r="L331" s="3">
        <f>+dataMercanciaGeneral[[#This Row],[Mercancía general desembarcada en cabotaje]]+dataMercanciaGeneral[[#This Row],[Mercancía general desembarcada en exterior]]</f>
        <v>0</v>
      </c>
      <c r="M331" s="3">
        <f>+dataMercanciaGeneral[[#This Row],[TOTAL mercancía general embarcada en cabotaje y exterior]]+dataMercanciaGeneral[[#This Row],[TOTAL mercancía general desembarcada en cabotaje y exterior]]</f>
        <v>0</v>
      </c>
    </row>
    <row r="332" spans="1:13" hidden="1" x14ac:dyDescent="0.25">
      <c r="A332" s="1">
        <v>1967</v>
      </c>
      <c r="B332" s="1" t="s">
        <v>18</v>
      </c>
      <c r="C332" s="1" t="s">
        <v>32</v>
      </c>
      <c r="D332" s="1" t="s">
        <v>33</v>
      </c>
      <c r="E332" s="2">
        <v>15348</v>
      </c>
      <c r="F332" s="2">
        <v>13285</v>
      </c>
      <c r="G332" s="3">
        <f>+dataMercanciaGeneral[[#This Row],[Mercancía general embarcada en cabotaje]]+dataMercanciaGeneral[[#This Row],[Mercancía general desembarcada en cabotaje]]</f>
        <v>28633</v>
      </c>
      <c r="H332" s="2">
        <v>14569</v>
      </c>
      <c r="I332" s="2">
        <v>19224</v>
      </c>
      <c r="J332" s="3">
        <f>+dataMercanciaGeneral[[#This Row],[Mercancía general embarcada en exterior]]+dataMercanciaGeneral[[#This Row],[Mercancía general desembarcada en exterior]]</f>
        <v>33793</v>
      </c>
      <c r="K332" s="3">
        <f>+dataMercanciaGeneral[[#This Row],[Mercancía general embarcada en cabotaje]]+dataMercanciaGeneral[[#This Row],[Mercancía general embarcada en exterior]]</f>
        <v>29917</v>
      </c>
      <c r="L332" s="3">
        <f>+dataMercanciaGeneral[[#This Row],[Mercancía general desembarcada en cabotaje]]+dataMercanciaGeneral[[#This Row],[Mercancía general desembarcada en exterior]]</f>
        <v>32509</v>
      </c>
      <c r="M332" s="3">
        <f>+dataMercanciaGeneral[[#This Row],[TOTAL mercancía general embarcada en cabotaje y exterior]]+dataMercanciaGeneral[[#This Row],[TOTAL mercancía general desembarcada en cabotaje y exterior]]</f>
        <v>62426</v>
      </c>
    </row>
    <row r="333" spans="1:13" hidden="1" x14ac:dyDescent="0.25">
      <c r="A333" s="1">
        <v>1967</v>
      </c>
      <c r="B333" s="1" t="s">
        <v>18</v>
      </c>
      <c r="C333" s="1" t="s">
        <v>32</v>
      </c>
      <c r="D333" s="1" t="s">
        <v>42</v>
      </c>
      <c r="E333" s="2">
        <v>0</v>
      </c>
      <c r="F333" s="2">
        <v>0</v>
      </c>
      <c r="G333" s="3">
        <f>+dataMercanciaGeneral[[#This Row],[Mercancía general embarcada en cabotaje]]+dataMercanciaGeneral[[#This Row],[Mercancía general desembarcada en cabotaje]]</f>
        <v>0</v>
      </c>
      <c r="H333" s="2">
        <v>0</v>
      </c>
      <c r="I333" s="2">
        <v>0</v>
      </c>
      <c r="J333" s="3">
        <f>+dataMercanciaGeneral[[#This Row],[Mercancía general embarcada en exterior]]+dataMercanciaGeneral[[#This Row],[Mercancía general desembarcada en exterior]]</f>
        <v>0</v>
      </c>
      <c r="K333" s="3">
        <f>+dataMercanciaGeneral[[#This Row],[Mercancía general embarcada en cabotaje]]+dataMercanciaGeneral[[#This Row],[Mercancía general embarcada en exterior]]</f>
        <v>0</v>
      </c>
      <c r="L333" s="3">
        <f>+dataMercanciaGeneral[[#This Row],[Mercancía general desembarcada en cabotaje]]+dataMercanciaGeneral[[#This Row],[Mercancía general desembarcada en exterior]]</f>
        <v>0</v>
      </c>
      <c r="M333" s="3">
        <f>+dataMercanciaGeneral[[#This Row],[TOTAL mercancía general embarcada en cabotaje y exterior]]+dataMercanciaGeneral[[#This Row],[TOTAL mercancía general desembarcada en cabotaje y exterior]]</f>
        <v>0</v>
      </c>
    </row>
    <row r="334" spans="1:13" hidden="1" x14ac:dyDescent="0.25">
      <c r="A334" s="1">
        <v>1967</v>
      </c>
      <c r="B334" s="1" t="s">
        <v>19</v>
      </c>
      <c r="C334" s="1" t="s">
        <v>32</v>
      </c>
      <c r="D334" s="1" t="s">
        <v>33</v>
      </c>
      <c r="E334" s="2">
        <v>317363</v>
      </c>
      <c r="F334" s="2">
        <v>347947</v>
      </c>
      <c r="G334" s="3">
        <f>+dataMercanciaGeneral[[#This Row],[Mercancía general embarcada en cabotaje]]+dataMercanciaGeneral[[#This Row],[Mercancía general desembarcada en cabotaje]]</f>
        <v>665310</v>
      </c>
      <c r="H334" s="2">
        <v>290335</v>
      </c>
      <c r="I334" s="2">
        <v>458364</v>
      </c>
      <c r="J334" s="3">
        <f>+dataMercanciaGeneral[[#This Row],[Mercancía general embarcada en exterior]]+dataMercanciaGeneral[[#This Row],[Mercancía general desembarcada en exterior]]</f>
        <v>748699</v>
      </c>
      <c r="K334" s="3">
        <f>+dataMercanciaGeneral[[#This Row],[Mercancía general embarcada en cabotaje]]+dataMercanciaGeneral[[#This Row],[Mercancía general embarcada en exterior]]</f>
        <v>607698</v>
      </c>
      <c r="L334" s="3">
        <f>+dataMercanciaGeneral[[#This Row],[Mercancía general desembarcada en cabotaje]]+dataMercanciaGeneral[[#This Row],[Mercancía general desembarcada en exterior]]</f>
        <v>806311</v>
      </c>
      <c r="M334" s="3">
        <f>+dataMercanciaGeneral[[#This Row],[TOTAL mercancía general embarcada en cabotaje y exterior]]+dataMercanciaGeneral[[#This Row],[TOTAL mercancía general desembarcada en cabotaje y exterior]]</f>
        <v>1414009</v>
      </c>
    </row>
    <row r="335" spans="1:13" hidden="1" x14ac:dyDescent="0.25">
      <c r="A335" s="1">
        <v>1967</v>
      </c>
      <c r="B335" s="1" t="s">
        <v>19</v>
      </c>
      <c r="C335" s="1" t="s">
        <v>32</v>
      </c>
      <c r="D335" s="1" t="s">
        <v>42</v>
      </c>
      <c r="E335" s="2">
        <v>0</v>
      </c>
      <c r="F335" s="2">
        <v>0</v>
      </c>
      <c r="G335" s="3">
        <f>+dataMercanciaGeneral[[#This Row],[Mercancía general embarcada en cabotaje]]+dataMercanciaGeneral[[#This Row],[Mercancía general desembarcada en cabotaje]]</f>
        <v>0</v>
      </c>
      <c r="H335" s="2">
        <v>0</v>
      </c>
      <c r="I335" s="2">
        <v>0</v>
      </c>
      <c r="J335" s="3">
        <f>+dataMercanciaGeneral[[#This Row],[Mercancía general embarcada en exterior]]+dataMercanciaGeneral[[#This Row],[Mercancía general desembarcada en exterior]]</f>
        <v>0</v>
      </c>
      <c r="K335" s="3">
        <f>+dataMercanciaGeneral[[#This Row],[Mercancía general embarcada en cabotaje]]+dataMercanciaGeneral[[#This Row],[Mercancía general embarcada en exterior]]</f>
        <v>0</v>
      </c>
      <c r="L335" s="3">
        <f>+dataMercanciaGeneral[[#This Row],[Mercancía general desembarcada en cabotaje]]+dataMercanciaGeneral[[#This Row],[Mercancía general desembarcada en exterior]]</f>
        <v>0</v>
      </c>
      <c r="M335" s="3">
        <f>+dataMercanciaGeneral[[#This Row],[TOTAL mercancía general embarcada en cabotaje y exterior]]+dataMercanciaGeneral[[#This Row],[TOTAL mercancía general desembarcada en cabotaje y exterior]]</f>
        <v>0</v>
      </c>
    </row>
    <row r="336" spans="1:13" hidden="1" x14ac:dyDescent="0.25">
      <c r="A336" s="1">
        <v>1967</v>
      </c>
      <c r="B336" s="1" t="s">
        <v>20</v>
      </c>
      <c r="C336" s="1" t="s">
        <v>32</v>
      </c>
      <c r="D336" s="1" t="s">
        <v>33</v>
      </c>
      <c r="E336" s="2">
        <v>62852</v>
      </c>
      <c r="F336" s="2">
        <v>41945</v>
      </c>
      <c r="G336" s="3">
        <f>+dataMercanciaGeneral[[#This Row],[Mercancía general embarcada en cabotaje]]+dataMercanciaGeneral[[#This Row],[Mercancía general desembarcada en cabotaje]]</f>
        <v>104797</v>
      </c>
      <c r="H336" s="2">
        <v>185899</v>
      </c>
      <c r="I336" s="2">
        <v>59118</v>
      </c>
      <c r="J336" s="3">
        <f>+dataMercanciaGeneral[[#This Row],[Mercancía general embarcada en exterior]]+dataMercanciaGeneral[[#This Row],[Mercancía general desembarcada en exterior]]</f>
        <v>245017</v>
      </c>
      <c r="K336" s="3">
        <f>+dataMercanciaGeneral[[#This Row],[Mercancía general embarcada en cabotaje]]+dataMercanciaGeneral[[#This Row],[Mercancía general embarcada en exterior]]</f>
        <v>248751</v>
      </c>
      <c r="L336" s="3">
        <f>+dataMercanciaGeneral[[#This Row],[Mercancía general desembarcada en cabotaje]]+dataMercanciaGeneral[[#This Row],[Mercancía general desembarcada en exterior]]</f>
        <v>101063</v>
      </c>
      <c r="M336" s="3">
        <f>+dataMercanciaGeneral[[#This Row],[TOTAL mercancía general embarcada en cabotaje y exterior]]+dataMercanciaGeneral[[#This Row],[TOTAL mercancía general desembarcada en cabotaje y exterior]]</f>
        <v>349814</v>
      </c>
    </row>
    <row r="337" spans="1:13" hidden="1" x14ac:dyDescent="0.25">
      <c r="A337" s="1">
        <v>1967</v>
      </c>
      <c r="B337" s="1" t="s">
        <v>20</v>
      </c>
      <c r="C337" s="1" t="s">
        <v>32</v>
      </c>
      <c r="D337" s="1" t="s">
        <v>42</v>
      </c>
      <c r="E337" s="2">
        <v>0</v>
      </c>
      <c r="F337" s="2">
        <v>0</v>
      </c>
      <c r="G337" s="3">
        <f>+dataMercanciaGeneral[[#This Row],[Mercancía general embarcada en cabotaje]]+dataMercanciaGeneral[[#This Row],[Mercancía general desembarcada en cabotaje]]</f>
        <v>0</v>
      </c>
      <c r="H337" s="2">
        <v>0</v>
      </c>
      <c r="I337" s="2">
        <v>0</v>
      </c>
      <c r="J337" s="3">
        <f>+dataMercanciaGeneral[[#This Row],[Mercancía general embarcada en exterior]]+dataMercanciaGeneral[[#This Row],[Mercancía general desembarcada en exterior]]</f>
        <v>0</v>
      </c>
      <c r="K337" s="3">
        <f>+dataMercanciaGeneral[[#This Row],[Mercancía general embarcada en cabotaje]]+dataMercanciaGeneral[[#This Row],[Mercancía general embarcada en exterior]]</f>
        <v>0</v>
      </c>
      <c r="L337" s="3">
        <f>+dataMercanciaGeneral[[#This Row],[Mercancía general desembarcada en cabotaje]]+dataMercanciaGeneral[[#This Row],[Mercancía general desembarcada en exterior]]</f>
        <v>0</v>
      </c>
      <c r="M337" s="3">
        <f>+dataMercanciaGeneral[[#This Row],[TOTAL mercancía general embarcada en cabotaje y exterior]]+dataMercanciaGeneral[[#This Row],[TOTAL mercancía general desembarcada en cabotaje y exterior]]</f>
        <v>0</v>
      </c>
    </row>
    <row r="338" spans="1:13" hidden="1" x14ac:dyDescent="0.25">
      <c r="A338" s="1">
        <v>1967</v>
      </c>
      <c r="B338" s="1" t="s">
        <v>21</v>
      </c>
      <c r="C338" s="1" t="s">
        <v>32</v>
      </c>
      <c r="D338" s="1" t="s">
        <v>33</v>
      </c>
      <c r="E338" s="2">
        <v>58341</v>
      </c>
      <c r="F338" s="2">
        <v>28637</v>
      </c>
      <c r="G338" s="3">
        <f>+dataMercanciaGeneral[[#This Row],[Mercancía general embarcada en cabotaje]]+dataMercanciaGeneral[[#This Row],[Mercancía general desembarcada en cabotaje]]</f>
        <v>86978</v>
      </c>
      <c r="H338" s="2">
        <v>6437</v>
      </c>
      <c r="I338" s="2">
        <v>15163</v>
      </c>
      <c r="J338" s="3">
        <f>+dataMercanciaGeneral[[#This Row],[Mercancía general embarcada en exterior]]+dataMercanciaGeneral[[#This Row],[Mercancía general desembarcada en exterior]]</f>
        <v>21600</v>
      </c>
      <c r="K338" s="3">
        <f>+dataMercanciaGeneral[[#This Row],[Mercancía general embarcada en cabotaje]]+dataMercanciaGeneral[[#This Row],[Mercancía general embarcada en exterior]]</f>
        <v>64778</v>
      </c>
      <c r="L338" s="3">
        <f>+dataMercanciaGeneral[[#This Row],[Mercancía general desembarcada en cabotaje]]+dataMercanciaGeneral[[#This Row],[Mercancía general desembarcada en exterior]]</f>
        <v>43800</v>
      </c>
      <c r="M338" s="3">
        <f>+dataMercanciaGeneral[[#This Row],[TOTAL mercancía general embarcada en cabotaje y exterior]]+dataMercanciaGeneral[[#This Row],[TOTAL mercancía general desembarcada en cabotaje y exterior]]</f>
        <v>108578</v>
      </c>
    </row>
    <row r="339" spans="1:13" hidden="1" x14ac:dyDescent="0.25">
      <c r="A339" s="1">
        <v>1967</v>
      </c>
      <c r="B339" s="1" t="s">
        <v>21</v>
      </c>
      <c r="C339" s="1" t="s">
        <v>32</v>
      </c>
      <c r="D339" s="1" t="s">
        <v>42</v>
      </c>
      <c r="E339" s="2">
        <v>0</v>
      </c>
      <c r="F339" s="2">
        <v>0</v>
      </c>
      <c r="G339" s="3">
        <f>+dataMercanciaGeneral[[#This Row],[Mercancía general embarcada en cabotaje]]+dataMercanciaGeneral[[#This Row],[Mercancía general desembarcada en cabotaje]]</f>
        <v>0</v>
      </c>
      <c r="H339" s="2">
        <v>0</v>
      </c>
      <c r="I339" s="2">
        <v>0</v>
      </c>
      <c r="J339" s="3">
        <f>+dataMercanciaGeneral[[#This Row],[Mercancía general embarcada en exterior]]+dataMercanciaGeneral[[#This Row],[Mercancía general desembarcada en exterior]]</f>
        <v>0</v>
      </c>
      <c r="K339" s="3">
        <f>+dataMercanciaGeneral[[#This Row],[Mercancía general embarcada en cabotaje]]+dataMercanciaGeneral[[#This Row],[Mercancía general embarcada en exterior]]</f>
        <v>0</v>
      </c>
      <c r="L339" s="3">
        <f>+dataMercanciaGeneral[[#This Row],[Mercancía general desembarcada en cabotaje]]+dataMercanciaGeneral[[#This Row],[Mercancía general desembarcada en exterior]]</f>
        <v>0</v>
      </c>
      <c r="M339" s="3">
        <f>+dataMercanciaGeneral[[#This Row],[TOTAL mercancía general embarcada en cabotaje y exterior]]+dataMercanciaGeneral[[#This Row],[TOTAL mercancía general desembarcada en cabotaje y exterior]]</f>
        <v>0</v>
      </c>
    </row>
    <row r="340" spans="1:13" hidden="1" x14ac:dyDescent="0.25">
      <c r="A340" s="1">
        <v>1967</v>
      </c>
      <c r="B340" s="1" t="s">
        <v>22</v>
      </c>
      <c r="C340" s="1" t="s">
        <v>32</v>
      </c>
      <c r="D340" s="1" t="s">
        <v>33</v>
      </c>
      <c r="E340" s="2">
        <v>20373</v>
      </c>
      <c r="F340" s="2">
        <v>59229</v>
      </c>
      <c r="G340" s="3">
        <f>+dataMercanciaGeneral[[#This Row],[Mercancía general embarcada en cabotaje]]+dataMercanciaGeneral[[#This Row],[Mercancía general desembarcada en cabotaje]]</f>
        <v>79602</v>
      </c>
      <c r="H340" s="2">
        <v>41718</v>
      </c>
      <c r="I340" s="2">
        <v>22058</v>
      </c>
      <c r="J340" s="3">
        <f>+dataMercanciaGeneral[[#This Row],[Mercancía general embarcada en exterior]]+dataMercanciaGeneral[[#This Row],[Mercancía general desembarcada en exterior]]</f>
        <v>63776</v>
      </c>
      <c r="K340" s="3">
        <f>+dataMercanciaGeneral[[#This Row],[Mercancía general embarcada en cabotaje]]+dataMercanciaGeneral[[#This Row],[Mercancía general embarcada en exterior]]</f>
        <v>62091</v>
      </c>
      <c r="L340" s="3">
        <f>+dataMercanciaGeneral[[#This Row],[Mercancía general desembarcada en cabotaje]]+dataMercanciaGeneral[[#This Row],[Mercancía general desembarcada en exterior]]</f>
        <v>81287</v>
      </c>
      <c r="M340" s="3">
        <f>+dataMercanciaGeneral[[#This Row],[TOTAL mercancía general embarcada en cabotaje y exterior]]+dataMercanciaGeneral[[#This Row],[TOTAL mercancía general desembarcada en cabotaje y exterior]]</f>
        <v>143378</v>
      </c>
    </row>
    <row r="341" spans="1:13" hidden="1" x14ac:dyDescent="0.25">
      <c r="A341" s="1">
        <v>1967</v>
      </c>
      <c r="B341" s="1" t="s">
        <v>22</v>
      </c>
      <c r="C341" s="1" t="s">
        <v>32</v>
      </c>
      <c r="D341" s="1" t="s">
        <v>42</v>
      </c>
      <c r="E341" s="2">
        <v>0</v>
      </c>
      <c r="F341" s="2">
        <v>0</v>
      </c>
      <c r="G341" s="3">
        <f>+dataMercanciaGeneral[[#This Row],[Mercancía general embarcada en cabotaje]]+dataMercanciaGeneral[[#This Row],[Mercancía general desembarcada en cabotaje]]</f>
        <v>0</v>
      </c>
      <c r="H341" s="2">
        <v>0</v>
      </c>
      <c r="I341" s="2">
        <v>0</v>
      </c>
      <c r="J341" s="3">
        <f>+dataMercanciaGeneral[[#This Row],[Mercancía general embarcada en exterior]]+dataMercanciaGeneral[[#This Row],[Mercancía general desembarcada en exterior]]</f>
        <v>0</v>
      </c>
      <c r="K341" s="3">
        <f>+dataMercanciaGeneral[[#This Row],[Mercancía general embarcada en cabotaje]]+dataMercanciaGeneral[[#This Row],[Mercancía general embarcada en exterior]]</f>
        <v>0</v>
      </c>
      <c r="L341" s="3">
        <f>+dataMercanciaGeneral[[#This Row],[Mercancía general desembarcada en cabotaje]]+dataMercanciaGeneral[[#This Row],[Mercancía general desembarcada en exterior]]</f>
        <v>0</v>
      </c>
      <c r="M341" s="3">
        <f>+dataMercanciaGeneral[[#This Row],[TOTAL mercancía general embarcada en cabotaje y exterior]]+dataMercanciaGeneral[[#This Row],[TOTAL mercancía general desembarcada en cabotaje y exterior]]</f>
        <v>0</v>
      </c>
    </row>
    <row r="342" spans="1:13" hidden="1" x14ac:dyDescent="0.25">
      <c r="A342" s="1">
        <v>1967</v>
      </c>
      <c r="B342" s="1" t="s">
        <v>23</v>
      </c>
      <c r="C342" s="1" t="s">
        <v>32</v>
      </c>
      <c r="D342" s="1" t="s">
        <v>33</v>
      </c>
      <c r="E342" s="2">
        <v>50303</v>
      </c>
      <c r="F342" s="2">
        <v>151726</v>
      </c>
      <c r="G342" s="3">
        <f>+dataMercanciaGeneral[[#This Row],[Mercancía general embarcada en cabotaje]]+dataMercanciaGeneral[[#This Row],[Mercancía general desembarcada en cabotaje]]</f>
        <v>202029</v>
      </c>
      <c r="H342" s="2">
        <v>96815</v>
      </c>
      <c r="I342" s="2">
        <v>302546</v>
      </c>
      <c r="J342" s="3">
        <f>+dataMercanciaGeneral[[#This Row],[Mercancía general embarcada en exterior]]+dataMercanciaGeneral[[#This Row],[Mercancía general desembarcada en exterior]]</f>
        <v>399361</v>
      </c>
      <c r="K342" s="3">
        <f>+dataMercanciaGeneral[[#This Row],[Mercancía general embarcada en cabotaje]]+dataMercanciaGeneral[[#This Row],[Mercancía general embarcada en exterior]]</f>
        <v>147118</v>
      </c>
      <c r="L342" s="3">
        <f>+dataMercanciaGeneral[[#This Row],[Mercancía general desembarcada en cabotaje]]+dataMercanciaGeneral[[#This Row],[Mercancía general desembarcada en exterior]]</f>
        <v>454272</v>
      </c>
      <c r="M342" s="3">
        <f>+dataMercanciaGeneral[[#This Row],[TOTAL mercancía general embarcada en cabotaje y exterior]]+dataMercanciaGeneral[[#This Row],[TOTAL mercancía general desembarcada en cabotaje y exterior]]</f>
        <v>601390</v>
      </c>
    </row>
    <row r="343" spans="1:13" hidden="1" x14ac:dyDescent="0.25">
      <c r="A343" s="1">
        <v>1967</v>
      </c>
      <c r="B343" s="1" t="s">
        <v>23</v>
      </c>
      <c r="C343" s="1" t="s">
        <v>32</v>
      </c>
      <c r="D343" s="1" t="s">
        <v>42</v>
      </c>
      <c r="E343" s="2">
        <v>0</v>
      </c>
      <c r="F343" s="2">
        <v>0</v>
      </c>
      <c r="G343" s="3">
        <f>+dataMercanciaGeneral[[#This Row],[Mercancía general embarcada en cabotaje]]+dataMercanciaGeneral[[#This Row],[Mercancía general desembarcada en cabotaje]]</f>
        <v>0</v>
      </c>
      <c r="H343" s="2">
        <v>0</v>
      </c>
      <c r="I343" s="2">
        <v>0</v>
      </c>
      <c r="J343" s="3">
        <f>+dataMercanciaGeneral[[#This Row],[Mercancía general embarcada en exterior]]+dataMercanciaGeneral[[#This Row],[Mercancía general desembarcada en exterior]]</f>
        <v>0</v>
      </c>
      <c r="K343" s="3">
        <f>+dataMercanciaGeneral[[#This Row],[Mercancía general embarcada en cabotaje]]+dataMercanciaGeneral[[#This Row],[Mercancía general embarcada en exterior]]</f>
        <v>0</v>
      </c>
      <c r="L343" s="3">
        <f>+dataMercanciaGeneral[[#This Row],[Mercancía general desembarcada en cabotaje]]+dataMercanciaGeneral[[#This Row],[Mercancía general desembarcada en exterior]]</f>
        <v>0</v>
      </c>
      <c r="M343" s="3">
        <f>+dataMercanciaGeneral[[#This Row],[TOTAL mercancía general embarcada en cabotaje y exterior]]+dataMercanciaGeneral[[#This Row],[TOTAL mercancía general desembarcada en cabotaje y exterior]]</f>
        <v>0</v>
      </c>
    </row>
    <row r="344" spans="1:13" hidden="1" x14ac:dyDescent="0.25">
      <c r="A344" s="1">
        <v>1967</v>
      </c>
      <c r="B344" s="1" t="s">
        <v>36</v>
      </c>
      <c r="C344" s="1" t="s">
        <v>32</v>
      </c>
      <c r="D344" s="1" t="s">
        <v>33</v>
      </c>
      <c r="E344" s="2">
        <v>13030</v>
      </c>
      <c r="F344" s="2">
        <v>1524</v>
      </c>
      <c r="G344" s="3">
        <f>+dataMercanciaGeneral[[#This Row],[Mercancía general embarcada en cabotaje]]+dataMercanciaGeneral[[#This Row],[Mercancía general desembarcada en cabotaje]]</f>
        <v>14554</v>
      </c>
      <c r="H344" s="2">
        <v>24064</v>
      </c>
      <c r="I344" s="2">
        <v>2360</v>
      </c>
      <c r="J344" s="3">
        <f>+dataMercanciaGeneral[[#This Row],[Mercancía general embarcada en exterior]]+dataMercanciaGeneral[[#This Row],[Mercancía general desembarcada en exterior]]</f>
        <v>26424</v>
      </c>
      <c r="K344" s="3">
        <f>+dataMercanciaGeneral[[#This Row],[Mercancía general embarcada en cabotaje]]+dataMercanciaGeneral[[#This Row],[Mercancía general embarcada en exterior]]</f>
        <v>37094</v>
      </c>
      <c r="L344" s="3">
        <f>+dataMercanciaGeneral[[#This Row],[Mercancía general desembarcada en cabotaje]]+dataMercanciaGeneral[[#This Row],[Mercancía general desembarcada en exterior]]</f>
        <v>3884</v>
      </c>
      <c r="M344" s="3">
        <f>+dataMercanciaGeneral[[#This Row],[TOTAL mercancía general embarcada en cabotaje y exterior]]+dataMercanciaGeneral[[#This Row],[TOTAL mercancía general desembarcada en cabotaje y exterior]]</f>
        <v>40978</v>
      </c>
    </row>
    <row r="345" spans="1:13" hidden="1" x14ac:dyDescent="0.25">
      <c r="A345" s="1">
        <v>1967</v>
      </c>
      <c r="B345" s="1" t="s">
        <v>36</v>
      </c>
      <c r="C345" s="1" t="s">
        <v>32</v>
      </c>
      <c r="D345" s="1" t="s">
        <v>42</v>
      </c>
      <c r="E345" s="2">
        <v>0</v>
      </c>
      <c r="F345" s="2">
        <v>0</v>
      </c>
      <c r="G345" s="3">
        <f>+dataMercanciaGeneral[[#This Row],[Mercancía general embarcada en cabotaje]]+dataMercanciaGeneral[[#This Row],[Mercancía general desembarcada en cabotaje]]</f>
        <v>0</v>
      </c>
      <c r="H345" s="2">
        <v>0</v>
      </c>
      <c r="I345" s="2">
        <v>0</v>
      </c>
      <c r="J345" s="3">
        <f>+dataMercanciaGeneral[[#This Row],[Mercancía general embarcada en exterior]]+dataMercanciaGeneral[[#This Row],[Mercancía general desembarcada en exterior]]</f>
        <v>0</v>
      </c>
      <c r="K345" s="3">
        <f>+dataMercanciaGeneral[[#This Row],[Mercancía general embarcada en cabotaje]]+dataMercanciaGeneral[[#This Row],[Mercancía general embarcada en exterior]]</f>
        <v>0</v>
      </c>
      <c r="L345" s="3">
        <f>+dataMercanciaGeneral[[#This Row],[Mercancía general desembarcada en cabotaje]]+dataMercanciaGeneral[[#This Row],[Mercancía general desembarcada en exterior]]</f>
        <v>0</v>
      </c>
      <c r="M345" s="3">
        <f>+dataMercanciaGeneral[[#This Row],[TOTAL mercancía general embarcada en cabotaje y exterior]]+dataMercanciaGeneral[[#This Row],[TOTAL mercancía general desembarcada en cabotaje y exterior]]</f>
        <v>0</v>
      </c>
    </row>
    <row r="346" spans="1:13" hidden="1" x14ac:dyDescent="0.25">
      <c r="A346" s="1">
        <v>1967</v>
      </c>
      <c r="B346" s="1" t="s">
        <v>37</v>
      </c>
      <c r="C346" s="1" t="s">
        <v>32</v>
      </c>
      <c r="D346" s="1" t="s">
        <v>33</v>
      </c>
      <c r="E346" s="2">
        <v>0</v>
      </c>
      <c r="F346" s="2">
        <v>0</v>
      </c>
      <c r="G346" s="3">
        <f>+dataMercanciaGeneral[[#This Row],[Mercancía general embarcada en cabotaje]]+dataMercanciaGeneral[[#This Row],[Mercancía general desembarcada en cabotaje]]</f>
        <v>0</v>
      </c>
      <c r="H346" s="2">
        <v>0</v>
      </c>
      <c r="I346" s="2">
        <v>0</v>
      </c>
      <c r="J346" s="3">
        <f>+dataMercanciaGeneral[[#This Row],[Mercancía general embarcada en exterior]]+dataMercanciaGeneral[[#This Row],[Mercancía general desembarcada en exterior]]</f>
        <v>0</v>
      </c>
      <c r="K346" s="3">
        <f>+dataMercanciaGeneral[[#This Row],[Mercancía general embarcada en cabotaje]]+dataMercanciaGeneral[[#This Row],[Mercancía general embarcada en exterior]]</f>
        <v>0</v>
      </c>
      <c r="L346" s="3">
        <f>+dataMercanciaGeneral[[#This Row],[Mercancía general desembarcada en cabotaje]]+dataMercanciaGeneral[[#This Row],[Mercancía general desembarcada en exterior]]</f>
        <v>0</v>
      </c>
      <c r="M346" s="3">
        <f>+dataMercanciaGeneral[[#This Row],[TOTAL mercancía general embarcada en cabotaje y exterior]]+dataMercanciaGeneral[[#This Row],[TOTAL mercancía general desembarcada en cabotaje y exterior]]</f>
        <v>0</v>
      </c>
    </row>
    <row r="347" spans="1:13" hidden="1" x14ac:dyDescent="0.25">
      <c r="A347" s="1">
        <v>1967</v>
      </c>
      <c r="B347" s="1" t="s">
        <v>37</v>
      </c>
      <c r="C347" s="1" t="s">
        <v>32</v>
      </c>
      <c r="D347" s="1" t="s">
        <v>42</v>
      </c>
      <c r="E347" s="2">
        <v>0</v>
      </c>
      <c r="F347" s="2">
        <v>0</v>
      </c>
      <c r="G347" s="3">
        <f>+dataMercanciaGeneral[[#This Row],[Mercancía general embarcada en cabotaje]]+dataMercanciaGeneral[[#This Row],[Mercancía general desembarcada en cabotaje]]</f>
        <v>0</v>
      </c>
      <c r="H347" s="2">
        <v>0</v>
      </c>
      <c r="I347" s="2">
        <v>0</v>
      </c>
      <c r="J347" s="3">
        <f>+dataMercanciaGeneral[[#This Row],[Mercancía general embarcada en exterior]]+dataMercanciaGeneral[[#This Row],[Mercancía general desembarcada en exterior]]</f>
        <v>0</v>
      </c>
      <c r="K347" s="3">
        <f>+dataMercanciaGeneral[[#This Row],[Mercancía general embarcada en cabotaje]]+dataMercanciaGeneral[[#This Row],[Mercancía general embarcada en exterior]]</f>
        <v>0</v>
      </c>
      <c r="L347" s="3">
        <f>+dataMercanciaGeneral[[#This Row],[Mercancía general desembarcada en cabotaje]]+dataMercanciaGeneral[[#This Row],[Mercancía general desembarcada en exterior]]</f>
        <v>0</v>
      </c>
      <c r="M347" s="3">
        <f>+dataMercanciaGeneral[[#This Row],[TOTAL mercancía general embarcada en cabotaje y exterior]]+dataMercanciaGeneral[[#This Row],[TOTAL mercancía general desembarcada en cabotaje y exterior]]</f>
        <v>0</v>
      </c>
    </row>
    <row r="348" spans="1:13" hidden="1" x14ac:dyDescent="0.25">
      <c r="A348" s="1">
        <v>1967</v>
      </c>
      <c r="B348" s="1" t="s">
        <v>7</v>
      </c>
      <c r="C348" s="1" t="s">
        <v>32</v>
      </c>
      <c r="D348" s="1" t="s">
        <v>33</v>
      </c>
      <c r="E348" s="2">
        <v>329991</v>
      </c>
      <c r="F348" s="2">
        <v>399210</v>
      </c>
      <c r="G348" s="3">
        <f>+dataMercanciaGeneral[[#This Row],[Mercancía general embarcada en cabotaje]]+dataMercanciaGeneral[[#This Row],[Mercancía general desembarcada en cabotaje]]</f>
        <v>729201</v>
      </c>
      <c r="H348" s="2">
        <v>133586</v>
      </c>
      <c r="I348" s="2">
        <v>416849</v>
      </c>
      <c r="J348" s="3">
        <f>+dataMercanciaGeneral[[#This Row],[Mercancía general embarcada en exterior]]+dataMercanciaGeneral[[#This Row],[Mercancía general desembarcada en exterior]]</f>
        <v>550435</v>
      </c>
      <c r="K348" s="3">
        <f>+dataMercanciaGeneral[[#This Row],[Mercancía general embarcada en cabotaje]]+dataMercanciaGeneral[[#This Row],[Mercancía general embarcada en exterior]]</f>
        <v>463577</v>
      </c>
      <c r="L348" s="3">
        <f>+dataMercanciaGeneral[[#This Row],[Mercancía general desembarcada en cabotaje]]+dataMercanciaGeneral[[#This Row],[Mercancía general desembarcada en exterior]]</f>
        <v>816059</v>
      </c>
      <c r="M348" s="3">
        <f>+dataMercanciaGeneral[[#This Row],[TOTAL mercancía general embarcada en cabotaje y exterior]]+dataMercanciaGeneral[[#This Row],[TOTAL mercancía general desembarcada en cabotaje y exterior]]</f>
        <v>1279636</v>
      </c>
    </row>
    <row r="349" spans="1:13" hidden="1" x14ac:dyDescent="0.25">
      <c r="A349" s="1">
        <v>1967</v>
      </c>
      <c r="B349" s="1" t="s">
        <v>7</v>
      </c>
      <c r="C349" s="1" t="s">
        <v>32</v>
      </c>
      <c r="D349" s="1" t="s">
        <v>42</v>
      </c>
      <c r="E349" s="2">
        <v>0</v>
      </c>
      <c r="F349" s="2">
        <v>0</v>
      </c>
      <c r="G349" s="3">
        <f>+dataMercanciaGeneral[[#This Row],[Mercancía general embarcada en cabotaje]]+dataMercanciaGeneral[[#This Row],[Mercancía general desembarcada en cabotaje]]</f>
        <v>0</v>
      </c>
      <c r="H349" s="2">
        <v>0</v>
      </c>
      <c r="I349" s="2">
        <v>0</v>
      </c>
      <c r="J349" s="3">
        <f>+dataMercanciaGeneral[[#This Row],[Mercancía general embarcada en exterior]]+dataMercanciaGeneral[[#This Row],[Mercancía general desembarcada en exterior]]</f>
        <v>0</v>
      </c>
      <c r="K349" s="3">
        <f>+dataMercanciaGeneral[[#This Row],[Mercancía general embarcada en cabotaje]]+dataMercanciaGeneral[[#This Row],[Mercancía general embarcada en exterior]]</f>
        <v>0</v>
      </c>
      <c r="L349" s="3">
        <f>+dataMercanciaGeneral[[#This Row],[Mercancía general desembarcada en cabotaje]]+dataMercanciaGeneral[[#This Row],[Mercancía general desembarcada en exterior]]</f>
        <v>0</v>
      </c>
      <c r="M349" s="3">
        <f>+dataMercanciaGeneral[[#This Row],[TOTAL mercancía general embarcada en cabotaje y exterior]]+dataMercanciaGeneral[[#This Row],[TOTAL mercancía general desembarcada en cabotaje y exterior]]</f>
        <v>0</v>
      </c>
    </row>
    <row r="350" spans="1:13" hidden="1" x14ac:dyDescent="0.25">
      <c r="A350" s="1">
        <v>1967</v>
      </c>
      <c r="B350" s="1" t="s">
        <v>24</v>
      </c>
      <c r="C350" s="1" t="s">
        <v>32</v>
      </c>
      <c r="D350" s="1" t="s">
        <v>33</v>
      </c>
      <c r="E350" s="2">
        <v>21314</v>
      </c>
      <c r="F350" s="2">
        <v>92190</v>
      </c>
      <c r="G350" s="3">
        <f>+dataMercanciaGeneral[[#This Row],[Mercancía general embarcada en cabotaje]]+dataMercanciaGeneral[[#This Row],[Mercancía general desembarcada en cabotaje]]</f>
        <v>113504</v>
      </c>
      <c r="H350" s="2">
        <v>52154</v>
      </c>
      <c r="I350" s="2">
        <v>303941</v>
      </c>
      <c r="J350" s="3">
        <f>+dataMercanciaGeneral[[#This Row],[Mercancía general embarcada en exterior]]+dataMercanciaGeneral[[#This Row],[Mercancía general desembarcada en exterior]]</f>
        <v>356095</v>
      </c>
      <c r="K350" s="3">
        <f>+dataMercanciaGeneral[[#This Row],[Mercancía general embarcada en cabotaje]]+dataMercanciaGeneral[[#This Row],[Mercancía general embarcada en exterior]]</f>
        <v>73468</v>
      </c>
      <c r="L350" s="3">
        <f>+dataMercanciaGeneral[[#This Row],[Mercancía general desembarcada en cabotaje]]+dataMercanciaGeneral[[#This Row],[Mercancía general desembarcada en exterior]]</f>
        <v>396131</v>
      </c>
      <c r="M350" s="3">
        <f>+dataMercanciaGeneral[[#This Row],[TOTAL mercancía general embarcada en cabotaje y exterior]]+dataMercanciaGeneral[[#This Row],[TOTAL mercancía general desembarcada en cabotaje y exterior]]</f>
        <v>469599</v>
      </c>
    </row>
    <row r="351" spans="1:13" hidden="1" x14ac:dyDescent="0.25">
      <c r="A351" s="1">
        <v>1967</v>
      </c>
      <c r="B351" s="1" t="s">
        <v>24</v>
      </c>
      <c r="C351" s="1" t="s">
        <v>32</v>
      </c>
      <c r="D351" s="1" t="s">
        <v>42</v>
      </c>
      <c r="E351" s="2">
        <v>0</v>
      </c>
      <c r="F351" s="2">
        <v>0</v>
      </c>
      <c r="G351" s="3">
        <f>+dataMercanciaGeneral[[#This Row],[Mercancía general embarcada en cabotaje]]+dataMercanciaGeneral[[#This Row],[Mercancía general desembarcada en cabotaje]]</f>
        <v>0</v>
      </c>
      <c r="H351" s="2">
        <v>0</v>
      </c>
      <c r="I351" s="2">
        <v>0</v>
      </c>
      <c r="J351" s="3">
        <f>+dataMercanciaGeneral[[#This Row],[Mercancía general embarcada en exterior]]+dataMercanciaGeneral[[#This Row],[Mercancía general desembarcada en exterior]]</f>
        <v>0</v>
      </c>
      <c r="K351" s="3">
        <f>+dataMercanciaGeneral[[#This Row],[Mercancía general embarcada en cabotaje]]+dataMercanciaGeneral[[#This Row],[Mercancía general embarcada en exterior]]</f>
        <v>0</v>
      </c>
      <c r="L351" s="3">
        <f>+dataMercanciaGeneral[[#This Row],[Mercancía general desembarcada en cabotaje]]+dataMercanciaGeneral[[#This Row],[Mercancía general desembarcada en exterior]]</f>
        <v>0</v>
      </c>
      <c r="M351" s="3">
        <f>+dataMercanciaGeneral[[#This Row],[TOTAL mercancía general embarcada en cabotaje y exterior]]+dataMercanciaGeneral[[#This Row],[TOTAL mercancía general desembarcada en cabotaje y exterior]]</f>
        <v>0</v>
      </c>
    </row>
    <row r="352" spans="1:13" hidden="1" x14ac:dyDescent="0.25">
      <c r="A352" s="1">
        <v>1967</v>
      </c>
      <c r="B352" s="1" t="s">
        <v>25</v>
      </c>
      <c r="C352" s="1" t="s">
        <v>32</v>
      </c>
      <c r="D352" s="1" t="s">
        <v>33</v>
      </c>
      <c r="E352" s="2">
        <v>92288</v>
      </c>
      <c r="F352" s="2">
        <v>161835</v>
      </c>
      <c r="G352" s="3">
        <f>+dataMercanciaGeneral[[#This Row],[Mercancía general embarcada en cabotaje]]+dataMercanciaGeneral[[#This Row],[Mercancía general desembarcada en cabotaje]]</f>
        <v>254123</v>
      </c>
      <c r="H352" s="2">
        <v>202709</v>
      </c>
      <c r="I352" s="2">
        <v>194480</v>
      </c>
      <c r="J352" s="3">
        <f>+dataMercanciaGeneral[[#This Row],[Mercancía general embarcada en exterior]]+dataMercanciaGeneral[[#This Row],[Mercancía general desembarcada en exterior]]</f>
        <v>397189</v>
      </c>
      <c r="K352" s="3">
        <f>+dataMercanciaGeneral[[#This Row],[Mercancía general embarcada en cabotaje]]+dataMercanciaGeneral[[#This Row],[Mercancía general embarcada en exterior]]</f>
        <v>294997</v>
      </c>
      <c r="L352" s="3">
        <f>+dataMercanciaGeneral[[#This Row],[Mercancía general desembarcada en cabotaje]]+dataMercanciaGeneral[[#This Row],[Mercancía general desembarcada en exterior]]</f>
        <v>356315</v>
      </c>
      <c r="M352" s="3">
        <f>+dataMercanciaGeneral[[#This Row],[TOTAL mercancía general embarcada en cabotaje y exterior]]+dataMercanciaGeneral[[#This Row],[TOTAL mercancía general desembarcada en cabotaje y exterior]]</f>
        <v>651312</v>
      </c>
    </row>
    <row r="353" spans="1:13" hidden="1" x14ac:dyDescent="0.25">
      <c r="A353" s="1">
        <v>1967</v>
      </c>
      <c r="B353" s="1" t="s">
        <v>25</v>
      </c>
      <c r="C353" s="1" t="s">
        <v>32</v>
      </c>
      <c r="D353" s="1" t="s">
        <v>42</v>
      </c>
      <c r="E353" s="2">
        <v>0</v>
      </c>
      <c r="F353" s="2">
        <v>0</v>
      </c>
      <c r="G353" s="3">
        <f>+dataMercanciaGeneral[[#This Row],[Mercancía general embarcada en cabotaje]]+dataMercanciaGeneral[[#This Row],[Mercancía general desembarcada en cabotaje]]</f>
        <v>0</v>
      </c>
      <c r="H353" s="2">
        <v>0</v>
      </c>
      <c r="I353" s="2">
        <v>0</v>
      </c>
      <c r="J353" s="3">
        <f>+dataMercanciaGeneral[[#This Row],[Mercancía general embarcada en exterior]]+dataMercanciaGeneral[[#This Row],[Mercancía general desembarcada en exterior]]</f>
        <v>0</v>
      </c>
      <c r="K353" s="3">
        <f>+dataMercanciaGeneral[[#This Row],[Mercancía general embarcada en cabotaje]]+dataMercanciaGeneral[[#This Row],[Mercancía general embarcada en exterior]]</f>
        <v>0</v>
      </c>
      <c r="L353" s="3">
        <f>+dataMercanciaGeneral[[#This Row],[Mercancía general desembarcada en cabotaje]]+dataMercanciaGeneral[[#This Row],[Mercancía general desembarcada en exterior]]</f>
        <v>0</v>
      </c>
      <c r="M353" s="3">
        <f>+dataMercanciaGeneral[[#This Row],[TOTAL mercancía general embarcada en cabotaje y exterior]]+dataMercanciaGeneral[[#This Row],[TOTAL mercancía general desembarcada en cabotaje y exterior]]</f>
        <v>0</v>
      </c>
    </row>
    <row r="354" spans="1:13" hidden="1" x14ac:dyDescent="0.25">
      <c r="A354" s="1">
        <v>1967</v>
      </c>
      <c r="B354" s="1" t="s">
        <v>26</v>
      </c>
      <c r="C354" s="1" t="s">
        <v>32</v>
      </c>
      <c r="D354" s="1" t="s">
        <v>33</v>
      </c>
      <c r="E354" s="2">
        <v>96685</v>
      </c>
      <c r="F354" s="2">
        <v>81998</v>
      </c>
      <c r="G354" s="3">
        <f>+dataMercanciaGeneral[[#This Row],[Mercancía general embarcada en cabotaje]]+dataMercanciaGeneral[[#This Row],[Mercancía general desembarcada en cabotaje]]</f>
        <v>178683</v>
      </c>
      <c r="H354" s="2">
        <v>202282</v>
      </c>
      <c r="I354" s="2">
        <v>164394</v>
      </c>
      <c r="J354" s="3">
        <f>+dataMercanciaGeneral[[#This Row],[Mercancía general embarcada en exterior]]+dataMercanciaGeneral[[#This Row],[Mercancía general desembarcada en exterior]]</f>
        <v>366676</v>
      </c>
      <c r="K354" s="3">
        <f>+dataMercanciaGeneral[[#This Row],[Mercancía general embarcada en cabotaje]]+dataMercanciaGeneral[[#This Row],[Mercancía general embarcada en exterior]]</f>
        <v>298967</v>
      </c>
      <c r="L354" s="3">
        <f>+dataMercanciaGeneral[[#This Row],[Mercancía general desembarcada en cabotaje]]+dataMercanciaGeneral[[#This Row],[Mercancía general desembarcada en exterior]]</f>
        <v>246392</v>
      </c>
      <c r="M354" s="3">
        <f>+dataMercanciaGeneral[[#This Row],[TOTAL mercancía general embarcada en cabotaje y exterior]]+dataMercanciaGeneral[[#This Row],[TOTAL mercancía general desembarcada en cabotaje y exterior]]</f>
        <v>545359</v>
      </c>
    </row>
    <row r="355" spans="1:13" hidden="1" x14ac:dyDescent="0.25">
      <c r="A355" s="1">
        <v>1967</v>
      </c>
      <c r="B355" s="1" t="s">
        <v>26</v>
      </c>
      <c r="C355" s="1" t="s">
        <v>32</v>
      </c>
      <c r="D355" s="1" t="s">
        <v>42</v>
      </c>
      <c r="E355" s="2">
        <v>0</v>
      </c>
      <c r="F355" s="2">
        <v>0</v>
      </c>
      <c r="G355" s="3">
        <f>+dataMercanciaGeneral[[#This Row],[Mercancía general embarcada en cabotaje]]+dataMercanciaGeneral[[#This Row],[Mercancía general desembarcada en cabotaje]]</f>
        <v>0</v>
      </c>
      <c r="H355" s="2">
        <v>0</v>
      </c>
      <c r="I355" s="2">
        <v>0</v>
      </c>
      <c r="J355" s="3">
        <f>+dataMercanciaGeneral[[#This Row],[Mercancía general embarcada en exterior]]+dataMercanciaGeneral[[#This Row],[Mercancía general desembarcada en exterior]]</f>
        <v>0</v>
      </c>
      <c r="K355" s="3">
        <f>+dataMercanciaGeneral[[#This Row],[Mercancía general embarcada en cabotaje]]+dataMercanciaGeneral[[#This Row],[Mercancía general embarcada en exterior]]</f>
        <v>0</v>
      </c>
      <c r="L355" s="3">
        <f>+dataMercanciaGeneral[[#This Row],[Mercancía general desembarcada en cabotaje]]+dataMercanciaGeneral[[#This Row],[Mercancía general desembarcada en exterior]]</f>
        <v>0</v>
      </c>
      <c r="M355" s="3">
        <f>+dataMercanciaGeneral[[#This Row],[TOTAL mercancía general embarcada en cabotaje y exterior]]+dataMercanciaGeneral[[#This Row],[TOTAL mercancía general desembarcada en cabotaje y exterior]]</f>
        <v>0</v>
      </c>
    </row>
    <row r="356" spans="1:13" hidden="1" x14ac:dyDescent="0.25">
      <c r="A356" s="1">
        <v>1967</v>
      </c>
      <c r="B356" s="1" t="s">
        <v>27</v>
      </c>
      <c r="C356" s="1" t="s">
        <v>32</v>
      </c>
      <c r="D356" s="1" t="s">
        <v>33</v>
      </c>
      <c r="E356" s="2">
        <v>218955</v>
      </c>
      <c r="F356" s="2">
        <v>129750</v>
      </c>
      <c r="G356" s="3">
        <f>+dataMercanciaGeneral[[#This Row],[Mercancía general embarcada en cabotaje]]+dataMercanciaGeneral[[#This Row],[Mercancía general desembarcada en cabotaje]]</f>
        <v>348705</v>
      </c>
      <c r="H356" s="2">
        <v>400078</v>
      </c>
      <c r="I356" s="2">
        <v>406040</v>
      </c>
      <c r="J356" s="3">
        <f>+dataMercanciaGeneral[[#This Row],[Mercancía general embarcada en exterior]]+dataMercanciaGeneral[[#This Row],[Mercancía general desembarcada en exterior]]</f>
        <v>806118</v>
      </c>
      <c r="K356" s="3">
        <f>+dataMercanciaGeneral[[#This Row],[Mercancía general embarcada en cabotaje]]+dataMercanciaGeneral[[#This Row],[Mercancía general embarcada en exterior]]</f>
        <v>619033</v>
      </c>
      <c r="L356" s="3">
        <f>+dataMercanciaGeneral[[#This Row],[Mercancía general desembarcada en cabotaje]]+dataMercanciaGeneral[[#This Row],[Mercancía general desembarcada en exterior]]</f>
        <v>535790</v>
      </c>
      <c r="M356" s="3">
        <f>+dataMercanciaGeneral[[#This Row],[TOTAL mercancía general embarcada en cabotaje y exterior]]+dataMercanciaGeneral[[#This Row],[TOTAL mercancía general desembarcada en cabotaje y exterior]]</f>
        <v>1154823</v>
      </c>
    </row>
    <row r="357" spans="1:13" hidden="1" x14ac:dyDescent="0.25">
      <c r="A357" s="1">
        <v>1967</v>
      </c>
      <c r="B357" s="1" t="s">
        <v>27</v>
      </c>
      <c r="C357" s="1" t="s">
        <v>32</v>
      </c>
      <c r="D357" s="1" t="s">
        <v>42</v>
      </c>
      <c r="E357" s="2">
        <v>0</v>
      </c>
      <c r="F357" s="2">
        <v>0</v>
      </c>
      <c r="G357" s="3">
        <f>+dataMercanciaGeneral[[#This Row],[Mercancía general embarcada en cabotaje]]+dataMercanciaGeneral[[#This Row],[Mercancía general desembarcada en cabotaje]]</f>
        <v>0</v>
      </c>
      <c r="H357" s="2">
        <v>0</v>
      </c>
      <c r="I357" s="2">
        <v>0</v>
      </c>
      <c r="J357" s="3">
        <f>+dataMercanciaGeneral[[#This Row],[Mercancía general embarcada en exterior]]+dataMercanciaGeneral[[#This Row],[Mercancía general desembarcada en exterior]]</f>
        <v>0</v>
      </c>
      <c r="K357" s="3">
        <f>+dataMercanciaGeneral[[#This Row],[Mercancía general embarcada en cabotaje]]+dataMercanciaGeneral[[#This Row],[Mercancía general embarcada en exterior]]</f>
        <v>0</v>
      </c>
      <c r="L357" s="3">
        <f>+dataMercanciaGeneral[[#This Row],[Mercancía general desembarcada en cabotaje]]+dataMercanciaGeneral[[#This Row],[Mercancía general desembarcada en exterior]]</f>
        <v>0</v>
      </c>
      <c r="M357" s="3">
        <f>+dataMercanciaGeneral[[#This Row],[TOTAL mercancía general embarcada en cabotaje y exterior]]+dataMercanciaGeneral[[#This Row],[TOTAL mercancía general desembarcada en cabotaje y exterior]]</f>
        <v>0</v>
      </c>
    </row>
    <row r="358" spans="1:13" hidden="1" x14ac:dyDescent="0.25">
      <c r="A358" s="1">
        <v>1967</v>
      </c>
      <c r="B358" s="1" t="s">
        <v>28</v>
      </c>
      <c r="C358" s="1" t="s">
        <v>32</v>
      </c>
      <c r="D358" s="1" t="s">
        <v>33</v>
      </c>
      <c r="E358" s="2">
        <v>23961</v>
      </c>
      <c r="F358" s="2">
        <v>86868</v>
      </c>
      <c r="G358" s="3">
        <f>+dataMercanciaGeneral[[#This Row],[Mercancía general embarcada en cabotaje]]+dataMercanciaGeneral[[#This Row],[Mercancía general desembarcada en cabotaje]]</f>
        <v>110829</v>
      </c>
      <c r="H358" s="2">
        <v>31542</v>
      </c>
      <c r="I358" s="2">
        <v>71339</v>
      </c>
      <c r="J358" s="3">
        <f>+dataMercanciaGeneral[[#This Row],[Mercancía general embarcada en exterior]]+dataMercanciaGeneral[[#This Row],[Mercancía general desembarcada en exterior]]</f>
        <v>102881</v>
      </c>
      <c r="K358" s="3">
        <f>+dataMercanciaGeneral[[#This Row],[Mercancía general embarcada en cabotaje]]+dataMercanciaGeneral[[#This Row],[Mercancía general embarcada en exterior]]</f>
        <v>55503</v>
      </c>
      <c r="L358" s="3">
        <f>+dataMercanciaGeneral[[#This Row],[Mercancía general desembarcada en cabotaje]]+dataMercanciaGeneral[[#This Row],[Mercancía general desembarcada en exterior]]</f>
        <v>158207</v>
      </c>
      <c r="M358" s="3">
        <f>+dataMercanciaGeneral[[#This Row],[TOTAL mercancía general embarcada en cabotaje y exterior]]+dataMercanciaGeneral[[#This Row],[TOTAL mercancía general desembarcada en cabotaje y exterior]]</f>
        <v>213710</v>
      </c>
    </row>
    <row r="359" spans="1:13" hidden="1" x14ac:dyDescent="0.25">
      <c r="A359" s="1">
        <v>1967</v>
      </c>
      <c r="B359" s="1" t="s">
        <v>28</v>
      </c>
      <c r="C359" s="1" t="s">
        <v>32</v>
      </c>
      <c r="D359" s="1" t="s">
        <v>42</v>
      </c>
      <c r="E359" s="2">
        <v>0</v>
      </c>
      <c r="F359" s="2">
        <v>0</v>
      </c>
      <c r="G359" s="3">
        <f>+dataMercanciaGeneral[[#This Row],[Mercancía general embarcada en cabotaje]]+dataMercanciaGeneral[[#This Row],[Mercancía general desembarcada en cabotaje]]</f>
        <v>0</v>
      </c>
      <c r="H359" s="2">
        <v>0</v>
      </c>
      <c r="I359" s="2">
        <v>0</v>
      </c>
      <c r="J359" s="3">
        <f>+dataMercanciaGeneral[[#This Row],[Mercancía general embarcada en exterior]]+dataMercanciaGeneral[[#This Row],[Mercancía general desembarcada en exterior]]</f>
        <v>0</v>
      </c>
      <c r="K359" s="3">
        <f>+dataMercanciaGeneral[[#This Row],[Mercancía general embarcada en cabotaje]]+dataMercanciaGeneral[[#This Row],[Mercancía general embarcada en exterior]]</f>
        <v>0</v>
      </c>
      <c r="L359" s="3">
        <f>+dataMercanciaGeneral[[#This Row],[Mercancía general desembarcada en cabotaje]]+dataMercanciaGeneral[[#This Row],[Mercancía general desembarcada en exterior]]</f>
        <v>0</v>
      </c>
      <c r="M359" s="3">
        <f>+dataMercanciaGeneral[[#This Row],[TOTAL mercancía general embarcada en cabotaje y exterior]]+dataMercanciaGeneral[[#This Row],[TOTAL mercancía general desembarcada en cabotaje y exterior]]</f>
        <v>0</v>
      </c>
    </row>
    <row r="360" spans="1:13" hidden="1" x14ac:dyDescent="0.25">
      <c r="A360" s="1">
        <v>1967</v>
      </c>
      <c r="B360" s="1" t="s">
        <v>29</v>
      </c>
      <c r="C360" s="1" t="s">
        <v>32</v>
      </c>
      <c r="D360" s="1" t="s">
        <v>33</v>
      </c>
      <c r="E360" s="2">
        <v>53382</v>
      </c>
      <c r="F360" s="2">
        <v>14686</v>
      </c>
      <c r="G360" s="3">
        <f>+dataMercanciaGeneral[[#This Row],[Mercancía general embarcada en cabotaje]]+dataMercanciaGeneral[[#This Row],[Mercancía general desembarcada en cabotaje]]</f>
        <v>68068</v>
      </c>
      <c r="H360" s="2">
        <v>9831</v>
      </c>
      <c r="I360" s="2">
        <v>7948</v>
      </c>
      <c r="J360" s="3">
        <f>+dataMercanciaGeneral[[#This Row],[Mercancía general embarcada en exterior]]+dataMercanciaGeneral[[#This Row],[Mercancía general desembarcada en exterior]]</f>
        <v>17779</v>
      </c>
      <c r="K360" s="3">
        <f>+dataMercanciaGeneral[[#This Row],[Mercancía general embarcada en cabotaje]]+dataMercanciaGeneral[[#This Row],[Mercancía general embarcada en exterior]]</f>
        <v>63213</v>
      </c>
      <c r="L360" s="3">
        <f>+dataMercanciaGeneral[[#This Row],[Mercancía general desembarcada en cabotaje]]+dataMercanciaGeneral[[#This Row],[Mercancía general desembarcada en exterior]]</f>
        <v>22634</v>
      </c>
      <c r="M360" s="3">
        <f>+dataMercanciaGeneral[[#This Row],[TOTAL mercancía general embarcada en cabotaje y exterior]]+dataMercanciaGeneral[[#This Row],[TOTAL mercancía general desembarcada en cabotaje y exterior]]</f>
        <v>85847</v>
      </c>
    </row>
    <row r="361" spans="1:13" hidden="1" x14ac:dyDescent="0.25">
      <c r="A361" s="1">
        <v>1967</v>
      </c>
      <c r="B361" s="1" t="s">
        <v>29</v>
      </c>
      <c r="C361" s="1" t="s">
        <v>32</v>
      </c>
      <c r="D361" s="1" t="s">
        <v>42</v>
      </c>
      <c r="E361" s="2">
        <v>0</v>
      </c>
      <c r="F361" s="2">
        <v>0</v>
      </c>
      <c r="G361" s="3">
        <f>+dataMercanciaGeneral[[#This Row],[Mercancía general embarcada en cabotaje]]+dataMercanciaGeneral[[#This Row],[Mercancía general desembarcada en cabotaje]]</f>
        <v>0</v>
      </c>
      <c r="H361" s="2">
        <v>0</v>
      </c>
      <c r="I361" s="2">
        <v>0</v>
      </c>
      <c r="J361" s="3">
        <f>+dataMercanciaGeneral[[#This Row],[Mercancía general embarcada en exterior]]+dataMercanciaGeneral[[#This Row],[Mercancía general desembarcada en exterior]]</f>
        <v>0</v>
      </c>
      <c r="K361" s="3">
        <f>+dataMercanciaGeneral[[#This Row],[Mercancía general embarcada en cabotaje]]+dataMercanciaGeneral[[#This Row],[Mercancía general embarcada en exterior]]</f>
        <v>0</v>
      </c>
      <c r="L361" s="3">
        <f>+dataMercanciaGeneral[[#This Row],[Mercancía general desembarcada en cabotaje]]+dataMercanciaGeneral[[#This Row],[Mercancía general desembarcada en exterior]]</f>
        <v>0</v>
      </c>
      <c r="M361" s="3">
        <f>+dataMercanciaGeneral[[#This Row],[TOTAL mercancía general embarcada en cabotaje y exterior]]+dataMercanciaGeneral[[#This Row],[TOTAL mercancía general desembarcada en cabotaje y exterior]]</f>
        <v>0</v>
      </c>
    </row>
    <row r="362" spans="1:13" hidden="1" x14ac:dyDescent="0.25">
      <c r="A362" s="1">
        <v>1968</v>
      </c>
      <c r="B362" s="1" t="s">
        <v>0</v>
      </c>
      <c r="C362" s="1" t="s">
        <v>32</v>
      </c>
      <c r="D362" s="1" t="s">
        <v>33</v>
      </c>
      <c r="E362" s="2">
        <v>7855</v>
      </c>
      <c r="F362" s="2">
        <v>34615</v>
      </c>
      <c r="G362" s="3">
        <f>+dataMercanciaGeneral[[#This Row],[Mercancía general embarcada en cabotaje]]+dataMercanciaGeneral[[#This Row],[Mercancía general desembarcada en cabotaje]]</f>
        <v>42470</v>
      </c>
      <c r="H362" s="2">
        <v>11492</v>
      </c>
      <c r="I362" s="2">
        <v>39550</v>
      </c>
      <c r="J362" s="3">
        <f>+dataMercanciaGeneral[[#This Row],[Mercancía general embarcada en exterior]]+dataMercanciaGeneral[[#This Row],[Mercancía general desembarcada en exterior]]</f>
        <v>51042</v>
      </c>
      <c r="K362" s="3">
        <f>+dataMercanciaGeneral[[#This Row],[Mercancía general embarcada en cabotaje]]+dataMercanciaGeneral[[#This Row],[Mercancía general embarcada en exterior]]</f>
        <v>19347</v>
      </c>
      <c r="L362" s="3">
        <f>+dataMercanciaGeneral[[#This Row],[Mercancía general desembarcada en cabotaje]]+dataMercanciaGeneral[[#This Row],[Mercancía general desembarcada en exterior]]</f>
        <v>74165</v>
      </c>
      <c r="M362" s="3">
        <f>+dataMercanciaGeneral[[#This Row],[TOTAL mercancía general embarcada en cabotaje y exterior]]+dataMercanciaGeneral[[#This Row],[TOTAL mercancía general desembarcada en cabotaje y exterior]]</f>
        <v>93512</v>
      </c>
    </row>
    <row r="363" spans="1:13" hidden="1" x14ac:dyDescent="0.25">
      <c r="A363" s="1">
        <v>1968</v>
      </c>
      <c r="B363" s="1" t="s">
        <v>0</v>
      </c>
      <c r="C363" s="1" t="s">
        <v>32</v>
      </c>
      <c r="D363" s="1" t="s">
        <v>42</v>
      </c>
      <c r="E363" s="2">
        <v>0</v>
      </c>
      <c r="F363" s="2">
        <v>0</v>
      </c>
      <c r="G363" s="3">
        <f>+dataMercanciaGeneral[[#This Row],[Mercancía general embarcada en cabotaje]]+dataMercanciaGeneral[[#This Row],[Mercancía general desembarcada en cabotaje]]</f>
        <v>0</v>
      </c>
      <c r="H363" s="2">
        <v>0</v>
      </c>
      <c r="I363" s="2">
        <v>0</v>
      </c>
      <c r="J363" s="3">
        <f>+dataMercanciaGeneral[[#This Row],[Mercancía general embarcada en exterior]]+dataMercanciaGeneral[[#This Row],[Mercancía general desembarcada en exterior]]</f>
        <v>0</v>
      </c>
      <c r="K363" s="3">
        <f>+dataMercanciaGeneral[[#This Row],[Mercancía general embarcada en cabotaje]]+dataMercanciaGeneral[[#This Row],[Mercancía general embarcada en exterior]]</f>
        <v>0</v>
      </c>
      <c r="L363" s="3">
        <f>+dataMercanciaGeneral[[#This Row],[Mercancía general desembarcada en cabotaje]]+dataMercanciaGeneral[[#This Row],[Mercancía general desembarcada en exterior]]</f>
        <v>0</v>
      </c>
      <c r="M363" s="3">
        <f>+dataMercanciaGeneral[[#This Row],[TOTAL mercancía general embarcada en cabotaje y exterior]]+dataMercanciaGeneral[[#This Row],[TOTAL mercancía general desembarcada en cabotaje y exterior]]</f>
        <v>0</v>
      </c>
    </row>
    <row r="364" spans="1:13" hidden="1" x14ac:dyDescent="0.25">
      <c r="A364" s="1">
        <v>1968</v>
      </c>
      <c r="B364" s="1" t="s">
        <v>1</v>
      </c>
      <c r="C364" s="1" t="s">
        <v>32</v>
      </c>
      <c r="D364" s="1" t="s">
        <v>33</v>
      </c>
      <c r="E364" s="2">
        <v>198166</v>
      </c>
      <c r="F364" s="2">
        <v>123040</v>
      </c>
      <c r="G364" s="3">
        <f>+dataMercanciaGeneral[[#This Row],[Mercancía general embarcada en cabotaje]]+dataMercanciaGeneral[[#This Row],[Mercancía general desembarcada en cabotaje]]</f>
        <v>321206</v>
      </c>
      <c r="H364" s="2">
        <v>88510</v>
      </c>
      <c r="I364" s="2">
        <v>137880</v>
      </c>
      <c r="J364" s="3">
        <f>+dataMercanciaGeneral[[#This Row],[Mercancía general embarcada en exterior]]+dataMercanciaGeneral[[#This Row],[Mercancía general desembarcada en exterior]]</f>
        <v>226390</v>
      </c>
      <c r="K364" s="3">
        <f>+dataMercanciaGeneral[[#This Row],[Mercancía general embarcada en cabotaje]]+dataMercanciaGeneral[[#This Row],[Mercancía general embarcada en exterior]]</f>
        <v>286676</v>
      </c>
      <c r="L364" s="3">
        <f>+dataMercanciaGeneral[[#This Row],[Mercancía general desembarcada en cabotaje]]+dataMercanciaGeneral[[#This Row],[Mercancía general desembarcada en exterior]]</f>
        <v>260920</v>
      </c>
      <c r="M364" s="3">
        <f>+dataMercanciaGeneral[[#This Row],[TOTAL mercancía general embarcada en cabotaje y exterior]]+dataMercanciaGeneral[[#This Row],[TOTAL mercancía general desembarcada en cabotaje y exterior]]</f>
        <v>547596</v>
      </c>
    </row>
    <row r="365" spans="1:13" hidden="1" x14ac:dyDescent="0.25">
      <c r="A365" s="1">
        <v>1968</v>
      </c>
      <c r="B365" s="1" t="s">
        <v>1</v>
      </c>
      <c r="C365" s="1" t="s">
        <v>32</v>
      </c>
      <c r="D365" s="1" t="s">
        <v>42</v>
      </c>
      <c r="E365" s="2">
        <v>0</v>
      </c>
      <c r="F365" s="2">
        <v>0</v>
      </c>
      <c r="G365" s="3">
        <f>+dataMercanciaGeneral[[#This Row],[Mercancía general embarcada en cabotaje]]+dataMercanciaGeneral[[#This Row],[Mercancía general desembarcada en cabotaje]]</f>
        <v>0</v>
      </c>
      <c r="H365" s="2">
        <v>0</v>
      </c>
      <c r="I365" s="2">
        <v>0</v>
      </c>
      <c r="J365" s="3">
        <f>+dataMercanciaGeneral[[#This Row],[Mercancía general embarcada en exterior]]+dataMercanciaGeneral[[#This Row],[Mercancía general desembarcada en exterior]]</f>
        <v>0</v>
      </c>
      <c r="K365" s="3">
        <f>+dataMercanciaGeneral[[#This Row],[Mercancía general embarcada en cabotaje]]+dataMercanciaGeneral[[#This Row],[Mercancía general embarcada en exterior]]</f>
        <v>0</v>
      </c>
      <c r="L365" s="3">
        <f>+dataMercanciaGeneral[[#This Row],[Mercancía general desembarcada en cabotaje]]+dataMercanciaGeneral[[#This Row],[Mercancía general desembarcada en exterior]]</f>
        <v>0</v>
      </c>
      <c r="M365" s="3">
        <f>+dataMercanciaGeneral[[#This Row],[TOTAL mercancía general embarcada en cabotaje y exterior]]+dataMercanciaGeneral[[#This Row],[TOTAL mercancía general desembarcada en cabotaje y exterior]]</f>
        <v>0</v>
      </c>
    </row>
    <row r="366" spans="1:13" hidden="1" x14ac:dyDescent="0.25">
      <c r="A366" s="1">
        <v>1968</v>
      </c>
      <c r="B366" s="1" t="s">
        <v>2</v>
      </c>
      <c r="C366" s="1" t="s">
        <v>32</v>
      </c>
      <c r="D366" s="1" t="s">
        <v>33</v>
      </c>
      <c r="E366" s="2">
        <v>1399</v>
      </c>
      <c r="F366" s="2">
        <v>8141</v>
      </c>
      <c r="G366" s="3">
        <f>+dataMercanciaGeneral[[#This Row],[Mercancía general embarcada en cabotaje]]+dataMercanciaGeneral[[#This Row],[Mercancía general desembarcada en cabotaje]]</f>
        <v>9540</v>
      </c>
      <c r="H366" s="2">
        <v>50287</v>
      </c>
      <c r="I366" s="2">
        <v>18152</v>
      </c>
      <c r="J366" s="3">
        <f>+dataMercanciaGeneral[[#This Row],[Mercancía general embarcada en exterior]]+dataMercanciaGeneral[[#This Row],[Mercancía general desembarcada en exterior]]</f>
        <v>68439</v>
      </c>
      <c r="K366" s="3">
        <f>+dataMercanciaGeneral[[#This Row],[Mercancía general embarcada en cabotaje]]+dataMercanciaGeneral[[#This Row],[Mercancía general embarcada en exterior]]</f>
        <v>51686</v>
      </c>
      <c r="L366" s="3">
        <f>+dataMercanciaGeneral[[#This Row],[Mercancía general desembarcada en cabotaje]]+dataMercanciaGeneral[[#This Row],[Mercancía general desembarcada en exterior]]</f>
        <v>26293</v>
      </c>
      <c r="M366" s="3">
        <f>+dataMercanciaGeneral[[#This Row],[TOTAL mercancía general embarcada en cabotaje y exterior]]+dataMercanciaGeneral[[#This Row],[TOTAL mercancía general desembarcada en cabotaje y exterior]]</f>
        <v>77979</v>
      </c>
    </row>
    <row r="367" spans="1:13" hidden="1" x14ac:dyDescent="0.25">
      <c r="A367" s="1">
        <v>1968</v>
      </c>
      <c r="B367" s="1" t="s">
        <v>2</v>
      </c>
      <c r="C367" s="1" t="s">
        <v>32</v>
      </c>
      <c r="D367" s="1" t="s">
        <v>42</v>
      </c>
      <c r="E367" s="2">
        <v>0</v>
      </c>
      <c r="F367" s="2">
        <v>0</v>
      </c>
      <c r="G367" s="3">
        <f>+dataMercanciaGeneral[[#This Row],[Mercancía general embarcada en cabotaje]]+dataMercanciaGeneral[[#This Row],[Mercancía general desembarcada en cabotaje]]</f>
        <v>0</v>
      </c>
      <c r="H367" s="2">
        <v>0</v>
      </c>
      <c r="I367" s="2">
        <v>0</v>
      </c>
      <c r="J367" s="3">
        <f>+dataMercanciaGeneral[[#This Row],[Mercancía general embarcada en exterior]]+dataMercanciaGeneral[[#This Row],[Mercancía general desembarcada en exterior]]</f>
        <v>0</v>
      </c>
      <c r="K367" s="3">
        <f>+dataMercanciaGeneral[[#This Row],[Mercancía general embarcada en cabotaje]]+dataMercanciaGeneral[[#This Row],[Mercancía general embarcada en exterior]]</f>
        <v>0</v>
      </c>
      <c r="L367" s="3">
        <f>+dataMercanciaGeneral[[#This Row],[Mercancía general desembarcada en cabotaje]]+dataMercanciaGeneral[[#This Row],[Mercancía general desembarcada en exterior]]</f>
        <v>0</v>
      </c>
      <c r="M367" s="3">
        <f>+dataMercanciaGeneral[[#This Row],[TOTAL mercancía general embarcada en cabotaje y exterior]]+dataMercanciaGeneral[[#This Row],[TOTAL mercancía general desembarcada en cabotaje y exterior]]</f>
        <v>0</v>
      </c>
    </row>
    <row r="368" spans="1:13" hidden="1" x14ac:dyDescent="0.25">
      <c r="A368" s="1">
        <v>1968</v>
      </c>
      <c r="B368" s="1" t="s">
        <v>3</v>
      </c>
      <c r="C368" s="1" t="s">
        <v>32</v>
      </c>
      <c r="D368" s="1" t="s">
        <v>33</v>
      </c>
      <c r="E368" s="2">
        <v>715321</v>
      </c>
      <c r="F368" s="2">
        <v>102452</v>
      </c>
      <c r="G368" s="3">
        <f>+dataMercanciaGeneral[[#This Row],[Mercancía general embarcada en cabotaje]]+dataMercanciaGeneral[[#This Row],[Mercancía general desembarcada en cabotaje]]</f>
        <v>817773</v>
      </c>
      <c r="H368" s="2">
        <v>322662</v>
      </c>
      <c r="I368" s="2">
        <v>296525</v>
      </c>
      <c r="J368" s="3">
        <f>+dataMercanciaGeneral[[#This Row],[Mercancía general embarcada en exterior]]+dataMercanciaGeneral[[#This Row],[Mercancía general desembarcada en exterior]]</f>
        <v>619187</v>
      </c>
      <c r="K368" s="3">
        <f>+dataMercanciaGeneral[[#This Row],[Mercancía general embarcada en cabotaje]]+dataMercanciaGeneral[[#This Row],[Mercancía general embarcada en exterior]]</f>
        <v>1037983</v>
      </c>
      <c r="L368" s="3">
        <f>+dataMercanciaGeneral[[#This Row],[Mercancía general desembarcada en cabotaje]]+dataMercanciaGeneral[[#This Row],[Mercancía general desembarcada en exterior]]</f>
        <v>398977</v>
      </c>
      <c r="M368" s="3">
        <f>+dataMercanciaGeneral[[#This Row],[TOTAL mercancía general embarcada en cabotaje y exterior]]+dataMercanciaGeneral[[#This Row],[TOTAL mercancía general desembarcada en cabotaje y exterior]]</f>
        <v>1436960</v>
      </c>
    </row>
    <row r="369" spans="1:13" hidden="1" x14ac:dyDescent="0.25">
      <c r="A369" s="1">
        <v>1968</v>
      </c>
      <c r="B369" s="1" t="s">
        <v>3</v>
      </c>
      <c r="C369" s="1" t="s">
        <v>32</v>
      </c>
      <c r="D369" s="1" t="s">
        <v>42</v>
      </c>
      <c r="E369" s="2">
        <v>0</v>
      </c>
      <c r="F369" s="2">
        <v>0</v>
      </c>
      <c r="G369" s="3">
        <f>+dataMercanciaGeneral[[#This Row],[Mercancía general embarcada en cabotaje]]+dataMercanciaGeneral[[#This Row],[Mercancía general desembarcada en cabotaje]]</f>
        <v>0</v>
      </c>
      <c r="H369" s="2">
        <v>0</v>
      </c>
      <c r="I369" s="2">
        <v>0</v>
      </c>
      <c r="J369" s="3">
        <f>+dataMercanciaGeneral[[#This Row],[Mercancía general embarcada en exterior]]+dataMercanciaGeneral[[#This Row],[Mercancía general desembarcada en exterior]]</f>
        <v>0</v>
      </c>
      <c r="K369" s="3">
        <f>+dataMercanciaGeneral[[#This Row],[Mercancía general embarcada en cabotaje]]+dataMercanciaGeneral[[#This Row],[Mercancía general embarcada en exterior]]</f>
        <v>0</v>
      </c>
      <c r="L369" s="3">
        <f>+dataMercanciaGeneral[[#This Row],[Mercancía general desembarcada en cabotaje]]+dataMercanciaGeneral[[#This Row],[Mercancía general desembarcada en exterior]]</f>
        <v>0</v>
      </c>
      <c r="M369" s="3">
        <f>+dataMercanciaGeneral[[#This Row],[TOTAL mercancía general embarcada en cabotaje y exterior]]+dataMercanciaGeneral[[#This Row],[TOTAL mercancía general desembarcada en cabotaje y exterior]]</f>
        <v>0</v>
      </c>
    </row>
    <row r="370" spans="1:13" hidden="1" x14ac:dyDescent="0.25">
      <c r="A370" s="1">
        <v>1968</v>
      </c>
      <c r="B370" s="1" t="s">
        <v>4</v>
      </c>
      <c r="C370" s="1" t="s">
        <v>32</v>
      </c>
      <c r="D370" s="1" t="s">
        <v>33</v>
      </c>
      <c r="E370" s="2">
        <v>37006</v>
      </c>
      <c r="F370" s="2">
        <v>36373</v>
      </c>
      <c r="G370" s="3">
        <f>+dataMercanciaGeneral[[#This Row],[Mercancía general embarcada en cabotaje]]+dataMercanciaGeneral[[#This Row],[Mercancía general desembarcada en cabotaje]]</f>
        <v>73379</v>
      </c>
      <c r="H370" s="2">
        <v>35003</v>
      </c>
      <c r="I370" s="2">
        <v>36305</v>
      </c>
      <c r="J370" s="3">
        <f>+dataMercanciaGeneral[[#This Row],[Mercancía general embarcada en exterior]]+dataMercanciaGeneral[[#This Row],[Mercancía general desembarcada en exterior]]</f>
        <v>71308</v>
      </c>
      <c r="K370" s="3">
        <f>+dataMercanciaGeneral[[#This Row],[Mercancía general embarcada en cabotaje]]+dataMercanciaGeneral[[#This Row],[Mercancía general embarcada en exterior]]</f>
        <v>72009</v>
      </c>
      <c r="L370" s="3">
        <f>+dataMercanciaGeneral[[#This Row],[Mercancía general desembarcada en cabotaje]]+dataMercanciaGeneral[[#This Row],[Mercancía general desembarcada en exterior]]</f>
        <v>72678</v>
      </c>
      <c r="M370" s="3">
        <f>+dataMercanciaGeneral[[#This Row],[TOTAL mercancía general embarcada en cabotaje y exterior]]+dataMercanciaGeneral[[#This Row],[TOTAL mercancía general desembarcada en cabotaje y exterior]]</f>
        <v>144687</v>
      </c>
    </row>
    <row r="371" spans="1:13" hidden="1" x14ac:dyDescent="0.25">
      <c r="A371" s="1">
        <v>1968</v>
      </c>
      <c r="B371" s="1" t="s">
        <v>4</v>
      </c>
      <c r="C371" s="1" t="s">
        <v>32</v>
      </c>
      <c r="D371" s="1" t="s">
        <v>42</v>
      </c>
      <c r="E371" s="2">
        <v>0</v>
      </c>
      <c r="F371" s="2">
        <v>0</v>
      </c>
      <c r="G371" s="3">
        <f>+dataMercanciaGeneral[[#This Row],[Mercancía general embarcada en cabotaje]]+dataMercanciaGeneral[[#This Row],[Mercancía general desembarcada en cabotaje]]</f>
        <v>0</v>
      </c>
      <c r="H371" s="2">
        <v>0</v>
      </c>
      <c r="I371" s="2">
        <v>0</v>
      </c>
      <c r="J371" s="3">
        <f>+dataMercanciaGeneral[[#This Row],[Mercancía general embarcada en exterior]]+dataMercanciaGeneral[[#This Row],[Mercancía general desembarcada en exterior]]</f>
        <v>0</v>
      </c>
      <c r="K371" s="3">
        <f>+dataMercanciaGeneral[[#This Row],[Mercancía general embarcada en cabotaje]]+dataMercanciaGeneral[[#This Row],[Mercancía general embarcada en exterior]]</f>
        <v>0</v>
      </c>
      <c r="L371" s="3">
        <f>+dataMercanciaGeneral[[#This Row],[Mercancía general desembarcada en cabotaje]]+dataMercanciaGeneral[[#This Row],[Mercancía general desembarcada en exterior]]</f>
        <v>0</v>
      </c>
      <c r="M371" s="3">
        <f>+dataMercanciaGeneral[[#This Row],[TOTAL mercancía general embarcada en cabotaje y exterior]]+dataMercanciaGeneral[[#This Row],[TOTAL mercancía general desembarcada en cabotaje y exterior]]</f>
        <v>0</v>
      </c>
    </row>
    <row r="372" spans="1:13" hidden="1" x14ac:dyDescent="0.25">
      <c r="A372" s="1">
        <v>1968</v>
      </c>
      <c r="B372" s="1" t="s">
        <v>5</v>
      </c>
      <c r="C372" s="1" t="s">
        <v>32</v>
      </c>
      <c r="D372" s="1" t="s">
        <v>33</v>
      </c>
      <c r="E372" s="2">
        <v>33484</v>
      </c>
      <c r="F372" s="2">
        <v>78652</v>
      </c>
      <c r="G372" s="3">
        <f>+dataMercanciaGeneral[[#This Row],[Mercancía general embarcada en cabotaje]]+dataMercanciaGeneral[[#This Row],[Mercancía general desembarcada en cabotaje]]</f>
        <v>112136</v>
      </c>
      <c r="H372" s="2">
        <v>95780</v>
      </c>
      <c r="I372" s="2">
        <v>111337</v>
      </c>
      <c r="J372" s="3">
        <f>+dataMercanciaGeneral[[#This Row],[Mercancía general embarcada en exterior]]+dataMercanciaGeneral[[#This Row],[Mercancía general desembarcada en exterior]]</f>
        <v>207117</v>
      </c>
      <c r="K372" s="3">
        <f>+dataMercanciaGeneral[[#This Row],[Mercancía general embarcada en cabotaje]]+dataMercanciaGeneral[[#This Row],[Mercancía general embarcada en exterior]]</f>
        <v>129264</v>
      </c>
      <c r="L372" s="3">
        <f>+dataMercanciaGeneral[[#This Row],[Mercancía general desembarcada en cabotaje]]+dataMercanciaGeneral[[#This Row],[Mercancía general desembarcada en exterior]]</f>
        <v>189989</v>
      </c>
      <c r="M372" s="3">
        <f>+dataMercanciaGeneral[[#This Row],[TOTAL mercancía general embarcada en cabotaje y exterior]]+dataMercanciaGeneral[[#This Row],[TOTAL mercancía general desembarcada en cabotaje y exterior]]</f>
        <v>319253</v>
      </c>
    </row>
    <row r="373" spans="1:13" hidden="1" x14ac:dyDescent="0.25">
      <c r="A373" s="1">
        <v>1968</v>
      </c>
      <c r="B373" s="1" t="s">
        <v>5</v>
      </c>
      <c r="C373" s="1" t="s">
        <v>32</v>
      </c>
      <c r="D373" s="1" t="s">
        <v>42</v>
      </c>
      <c r="E373" s="2">
        <v>0</v>
      </c>
      <c r="F373" s="2">
        <v>0</v>
      </c>
      <c r="G373" s="3">
        <f>+dataMercanciaGeneral[[#This Row],[Mercancía general embarcada en cabotaje]]+dataMercanciaGeneral[[#This Row],[Mercancía general desembarcada en cabotaje]]</f>
        <v>0</v>
      </c>
      <c r="H373" s="2">
        <v>0</v>
      </c>
      <c r="I373" s="2">
        <v>0</v>
      </c>
      <c r="J373" s="3">
        <f>+dataMercanciaGeneral[[#This Row],[Mercancía general embarcada en exterior]]+dataMercanciaGeneral[[#This Row],[Mercancía general desembarcada en exterior]]</f>
        <v>0</v>
      </c>
      <c r="K373" s="3">
        <f>+dataMercanciaGeneral[[#This Row],[Mercancía general embarcada en cabotaje]]+dataMercanciaGeneral[[#This Row],[Mercancía general embarcada en exterior]]</f>
        <v>0</v>
      </c>
      <c r="L373" s="3">
        <f>+dataMercanciaGeneral[[#This Row],[Mercancía general desembarcada en cabotaje]]+dataMercanciaGeneral[[#This Row],[Mercancía general desembarcada en exterior]]</f>
        <v>0</v>
      </c>
      <c r="M373" s="3">
        <f>+dataMercanciaGeneral[[#This Row],[TOTAL mercancía general embarcada en cabotaje y exterior]]+dataMercanciaGeneral[[#This Row],[TOTAL mercancía general desembarcada en cabotaje y exterior]]</f>
        <v>0</v>
      </c>
    </row>
    <row r="374" spans="1:13" hidden="1" x14ac:dyDescent="0.25">
      <c r="A374" s="1">
        <v>1968</v>
      </c>
      <c r="B374" s="1" t="s">
        <v>10</v>
      </c>
      <c r="C374" s="1" t="s">
        <v>32</v>
      </c>
      <c r="D374" s="1" t="s">
        <v>33</v>
      </c>
      <c r="E374" s="2">
        <v>97493</v>
      </c>
      <c r="F374" s="2">
        <v>364283</v>
      </c>
      <c r="G374" s="3">
        <f>+dataMercanciaGeneral[[#This Row],[Mercancía general embarcada en cabotaje]]+dataMercanciaGeneral[[#This Row],[Mercancía general desembarcada en cabotaje]]</f>
        <v>461776</v>
      </c>
      <c r="H374" s="2">
        <v>35228</v>
      </c>
      <c r="I374" s="2">
        <v>92041</v>
      </c>
      <c r="J374" s="3">
        <f>+dataMercanciaGeneral[[#This Row],[Mercancía general embarcada en exterior]]+dataMercanciaGeneral[[#This Row],[Mercancía general desembarcada en exterior]]</f>
        <v>127269</v>
      </c>
      <c r="K374" s="3">
        <f>+dataMercanciaGeneral[[#This Row],[Mercancía general embarcada en cabotaje]]+dataMercanciaGeneral[[#This Row],[Mercancía general embarcada en exterior]]</f>
        <v>132721</v>
      </c>
      <c r="L374" s="3">
        <f>+dataMercanciaGeneral[[#This Row],[Mercancía general desembarcada en cabotaje]]+dataMercanciaGeneral[[#This Row],[Mercancía general desembarcada en exterior]]</f>
        <v>456324</v>
      </c>
      <c r="M374" s="3">
        <f>+dataMercanciaGeneral[[#This Row],[TOTAL mercancía general embarcada en cabotaje y exterior]]+dataMercanciaGeneral[[#This Row],[TOTAL mercancía general desembarcada en cabotaje y exterior]]</f>
        <v>589045</v>
      </c>
    </row>
    <row r="375" spans="1:13" hidden="1" x14ac:dyDescent="0.25">
      <c r="A375" s="1">
        <v>1968</v>
      </c>
      <c r="B375" s="1" t="s">
        <v>10</v>
      </c>
      <c r="C375" s="1" t="s">
        <v>32</v>
      </c>
      <c r="D375" s="1" t="s">
        <v>42</v>
      </c>
      <c r="E375" s="2">
        <v>0</v>
      </c>
      <c r="F375" s="2">
        <v>0</v>
      </c>
      <c r="G375" s="3">
        <f>+dataMercanciaGeneral[[#This Row],[Mercancía general embarcada en cabotaje]]+dataMercanciaGeneral[[#This Row],[Mercancía general desembarcada en cabotaje]]</f>
        <v>0</v>
      </c>
      <c r="H375" s="2">
        <v>0</v>
      </c>
      <c r="I375" s="2">
        <v>0</v>
      </c>
      <c r="J375" s="3">
        <f>+dataMercanciaGeneral[[#This Row],[Mercancía general embarcada en exterior]]+dataMercanciaGeneral[[#This Row],[Mercancía general desembarcada en exterior]]</f>
        <v>0</v>
      </c>
      <c r="K375" s="3">
        <f>+dataMercanciaGeneral[[#This Row],[Mercancía general embarcada en cabotaje]]+dataMercanciaGeneral[[#This Row],[Mercancía general embarcada en exterior]]</f>
        <v>0</v>
      </c>
      <c r="L375" s="3">
        <f>+dataMercanciaGeneral[[#This Row],[Mercancía general desembarcada en cabotaje]]+dataMercanciaGeneral[[#This Row],[Mercancía general desembarcada en exterior]]</f>
        <v>0</v>
      </c>
      <c r="M375" s="3">
        <f>+dataMercanciaGeneral[[#This Row],[TOTAL mercancía general embarcada en cabotaje y exterior]]+dataMercanciaGeneral[[#This Row],[TOTAL mercancía general desembarcada en cabotaje y exterior]]</f>
        <v>0</v>
      </c>
    </row>
    <row r="376" spans="1:13" hidden="1" x14ac:dyDescent="0.25">
      <c r="A376" s="1">
        <v>1968</v>
      </c>
      <c r="B376" s="1" t="s">
        <v>11</v>
      </c>
      <c r="C376" s="1" t="s">
        <v>32</v>
      </c>
      <c r="D376" s="1" t="s">
        <v>33</v>
      </c>
      <c r="E376" s="2">
        <v>583338</v>
      </c>
      <c r="F376" s="2">
        <v>516805</v>
      </c>
      <c r="G376" s="3">
        <f>+dataMercanciaGeneral[[#This Row],[Mercancía general embarcada en cabotaje]]+dataMercanciaGeneral[[#This Row],[Mercancía general desembarcada en cabotaje]]</f>
        <v>1100143</v>
      </c>
      <c r="H376" s="2">
        <v>264397</v>
      </c>
      <c r="I376" s="2">
        <v>1119881</v>
      </c>
      <c r="J376" s="3">
        <f>+dataMercanciaGeneral[[#This Row],[Mercancía general embarcada en exterior]]+dataMercanciaGeneral[[#This Row],[Mercancía general desembarcada en exterior]]</f>
        <v>1384278</v>
      </c>
      <c r="K376" s="3">
        <f>+dataMercanciaGeneral[[#This Row],[Mercancía general embarcada en cabotaje]]+dataMercanciaGeneral[[#This Row],[Mercancía general embarcada en exterior]]</f>
        <v>847735</v>
      </c>
      <c r="L376" s="3">
        <f>+dataMercanciaGeneral[[#This Row],[Mercancía general desembarcada en cabotaje]]+dataMercanciaGeneral[[#This Row],[Mercancía general desembarcada en exterior]]</f>
        <v>1636686</v>
      </c>
      <c r="M376" s="3">
        <f>+dataMercanciaGeneral[[#This Row],[TOTAL mercancía general embarcada en cabotaje y exterior]]+dataMercanciaGeneral[[#This Row],[TOTAL mercancía general desembarcada en cabotaje y exterior]]</f>
        <v>2484421</v>
      </c>
    </row>
    <row r="377" spans="1:13" hidden="1" x14ac:dyDescent="0.25">
      <c r="A377" s="1">
        <v>1968</v>
      </c>
      <c r="B377" s="1" t="s">
        <v>11</v>
      </c>
      <c r="C377" s="1" t="s">
        <v>32</v>
      </c>
      <c r="D377" s="1" t="s">
        <v>42</v>
      </c>
      <c r="E377" s="2">
        <v>0</v>
      </c>
      <c r="F377" s="2">
        <v>0</v>
      </c>
      <c r="G377" s="3">
        <f>+dataMercanciaGeneral[[#This Row],[Mercancía general embarcada en cabotaje]]+dataMercanciaGeneral[[#This Row],[Mercancía general desembarcada en cabotaje]]</f>
        <v>0</v>
      </c>
      <c r="H377" s="2">
        <v>0</v>
      </c>
      <c r="I377" s="2">
        <v>0</v>
      </c>
      <c r="J377" s="3">
        <f>+dataMercanciaGeneral[[#This Row],[Mercancía general embarcada en exterior]]+dataMercanciaGeneral[[#This Row],[Mercancía general desembarcada en exterior]]</f>
        <v>0</v>
      </c>
      <c r="K377" s="3">
        <f>+dataMercanciaGeneral[[#This Row],[Mercancía general embarcada en cabotaje]]+dataMercanciaGeneral[[#This Row],[Mercancía general embarcada en exterior]]</f>
        <v>0</v>
      </c>
      <c r="L377" s="3">
        <f>+dataMercanciaGeneral[[#This Row],[Mercancía general desembarcada en cabotaje]]+dataMercanciaGeneral[[#This Row],[Mercancía general desembarcada en exterior]]</f>
        <v>0</v>
      </c>
      <c r="M377" s="3">
        <f>+dataMercanciaGeneral[[#This Row],[TOTAL mercancía general embarcada en cabotaje y exterior]]+dataMercanciaGeneral[[#This Row],[TOTAL mercancía general desembarcada en cabotaje y exterior]]</f>
        <v>0</v>
      </c>
    </row>
    <row r="378" spans="1:13" hidden="1" x14ac:dyDescent="0.25">
      <c r="A378" s="1">
        <v>1968</v>
      </c>
      <c r="B378" s="1" t="s">
        <v>12</v>
      </c>
      <c r="C378" s="1" t="s">
        <v>32</v>
      </c>
      <c r="D378" s="1" t="s">
        <v>33</v>
      </c>
      <c r="E378" s="2">
        <v>568700</v>
      </c>
      <c r="F378" s="2">
        <v>599396</v>
      </c>
      <c r="G378" s="3">
        <f>+dataMercanciaGeneral[[#This Row],[Mercancía general embarcada en cabotaje]]+dataMercanciaGeneral[[#This Row],[Mercancía general desembarcada en cabotaje]]</f>
        <v>1168096</v>
      </c>
      <c r="H378" s="2">
        <v>319222</v>
      </c>
      <c r="I378" s="2">
        <v>1354837</v>
      </c>
      <c r="J378" s="3">
        <f>+dataMercanciaGeneral[[#This Row],[Mercancía general embarcada en exterior]]+dataMercanciaGeneral[[#This Row],[Mercancía general desembarcada en exterior]]</f>
        <v>1674059</v>
      </c>
      <c r="K378" s="3">
        <f>+dataMercanciaGeneral[[#This Row],[Mercancía general embarcada en cabotaje]]+dataMercanciaGeneral[[#This Row],[Mercancía general embarcada en exterior]]</f>
        <v>887922</v>
      </c>
      <c r="L378" s="3">
        <f>+dataMercanciaGeneral[[#This Row],[Mercancía general desembarcada en cabotaje]]+dataMercanciaGeneral[[#This Row],[Mercancía general desembarcada en exterior]]</f>
        <v>1954233</v>
      </c>
      <c r="M378" s="3">
        <f>+dataMercanciaGeneral[[#This Row],[TOTAL mercancía general embarcada en cabotaje y exterior]]+dataMercanciaGeneral[[#This Row],[TOTAL mercancía general desembarcada en cabotaje y exterior]]</f>
        <v>2842155</v>
      </c>
    </row>
    <row r="379" spans="1:13" hidden="1" x14ac:dyDescent="0.25">
      <c r="A379" s="1">
        <v>1968</v>
      </c>
      <c r="B379" s="1" t="s">
        <v>12</v>
      </c>
      <c r="C379" s="1" t="s">
        <v>32</v>
      </c>
      <c r="D379" s="1" t="s">
        <v>42</v>
      </c>
      <c r="E379" s="2">
        <v>0</v>
      </c>
      <c r="F379" s="2">
        <v>0</v>
      </c>
      <c r="G379" s="3">
        <f>+dataMercanciaGeneral[[#This Row],[Mercancía general embarcada en cabotaje]]+dataMercanciaGeneral[[#This Row],[Mercancía general desembarcada en cabotaje]]</f>
        <v>0</v>
      </c>
      <c r="H379" s="2">
        <v>0</v>
      </c>
      <c r="I379" s="2">
        <v>0</v>
      </c>
      <c r="J379" s="3">
        <f>+dataMercanciaGeneral[[#This Row],[Mercancía general embarcada en exterior]]+dataMercanciaGeneral[[#This Row],[Mercancía general desembarcada en exterior]]</f>
        <v>0</v>
      </c>
      <c r="K379" s="3">
        <f>+dataMercanciaGeneral[[#This Row],[Mercancía general embarcada en cabotaje]]+dataMercanciaGeneral[[#This Row],[Mercancía general embarcada en exterior]]</f>
        <v>0</v>
      </c>
      <c r="L379" s="3">
        <f>+dataMercanciaGeneral[[#This Row],[Mercancía general desembarcada en cabotaje]]+dataMercanciaGeneral[[#This Row],[Mercancía general desembarcada en exterior]]</f>
        <v>0</v>
      </c>
      <c r="M379" s="3">
        <f>+dataMercanciaGeneral[[#This Row],[TOTAL mercancía general embarcada en cabotaje y exterior]]+dataMercanciaGeneral[[#This Row],[TOTAL mercancía general desembarcada en cabotaje y exterior]]</f>
        <v>0</v>
      </c>
    </row>
    <row r="380" spans="1:13" hidden="1" x14ac:dyDescent="0.25">
      <c r="A380" s="1">
        <v>1968</v>
      </c>
      <c r="B380" s="1" t="s">
        <v>34</v>
      </c>
      <c r="C380" s="1" t="s">
        <v>32</v>
      </c>
      <c r="D380" s="1" t="s">
        <v>33</v>
      </c>
      <c r="E380" s="2">
        <v>192229</v>
      </c>
      <c r="F380" s="2">
        <v>268065</v>
      </c>
      <c r="G380" s="3">
        <f>+dataMercanciaGeneral[[#This Row],[Mercancía general embarcada en cabotaje]]+dataMercanciaGeneral[[#This Row],[Mercancía general desembarcada en cabotaje]]</f>
        <v>460294</v>
      </c>
      <c r="H380" s="2">
        <v>414948</v>
      </c>
      <c r="I380" s="2">
        <v>578647</v>
      </c>
      <c r="J380" s="3">
        <f>+dataMercanciaGeneral[[#This Row],[Mercancía general embarcada en exterior]]+dataMercanciaGeneral[[#This Row],[Mercancía general desembarcada en exterior]]</f>
        <v>993595</v>
      </c>
      <c r="K380" s="3">
        <f>+dataMercanciaGeneral[[#This Row],[Mercancía general embarcada en cabotaje]]+dataMercanciaGeneral[[#This Row],[Mercancía general embarcada en exterior]]</f>
        <v>607177</v>
      </c>
      <c r="L380" s="3">
        <f>+dataMercanciaGeneral[[#This Row],[Mercancía general desembarcada en cabotaje]]+dataMercanciaGeneral[[#This Row],[Mercancía general desembarcada en exterior]]</f>
        <v>846712</v>
      </c>
      <c r="M380" s="3">
        <f>+dataMercanciaGeneral[[#This Row],[TOTAL mercancía general embarcada en cabotaje y exterior]]+dataMercanciaGeneral[[#This Row],[TOTAL mercancía general desembarcada en cabotaje y exterior]]</f>
        <v>1453889</v>
      </c>
    </row>
    <row r="381" spans="1:13" hidden="1" x14ac:dyDescent="0.25">
      <c r="A381" s="1">
        <v>1968</v>
      </c>
      <c r="B381" s="1" t="s">
        <v>34</v>
      </c>
      <c r="C381" s="1" t="s">
        <v>32</v>
      </c>
      <c r="D381" s="1" t="s">
        <v>42</v>
      </c>
      <c r="E381" s="2">
        <v>0</v>
      </c>
      <c r="F381" s="2">
        <v>0</v>
      </c>
      <c r="G381" s="3">
        <f>+dataMercanciaGeneral[[#This Row],[Mercancía general embarcada en cabotaje]]+dataMercanciaGeneral[[#This Row],[Mercancía general desembarcada en cabotaje]]</f>
        <v>0</v>
      </c>
      <c r="H381" s="2">
        <v>0</v>
      </c>
      <c r="I381" s="2">
        <v>0</v>
      </c>
      <c r="J381" s="3">
        <f>+dataMercanciaGeneral[[#This Row],[Mercancía general embarcada en exterior]]+dataMercanciaGeneral[[#This Row],[Mercancía general desembarcada en exterior]]</f>
        <v>0</v>
      </c>
      <c r="K381" s="3">
        <f>+dataMercanciaGeneral[[#This Row],[Mercancía general embarcada en cabotaje]]+dataMercanciaGeneral[[#This Row],[Mercancía general embarcada en exterior]]</f>
        <v>0</v>
      </c>
      <c r="L381" s="3">
        <f>+dataMercanciaGeneral[[#This Row],[Mercancía general desembarcada en cabotaje]]+dataMercanciaGeneral[[#This Row],[Mercancía general desembarcada en exterior]]</f>
        <v>0</v>
      </c>
      <c r="M381" s="3">
        <f>+dataMercanciaGeneral[[#This Row],[TOTAL mercancía general embarcada en cabotaje y exterior]]+dataMercanciaGeneral[[#This Row],[TOTAL mercancía general desembarcada en cabotaje y exterior]]</f>
        <v>0</v>
      </c>
    </row>
    <row r="382" spans="1:13" hidden="1" x14ac:dyDescent="0.25">
      <c r="A382" s="1">
        <v>1968</v>
      </c>
      <c r="B382" s="1" t="s">
        <v>13</v>
      </c>
      <c r="C382" s="1" t="s">
        <v>32</v>
      </c>
      <c r="D382" s="1" t="s">
        <v>33</v>
      </c>
      <c r="E382" s="2">
        <v>2960</v>
      </c>
      <c r="F382" s="2">
        <v>849</v>
      </c>
      <c r="G382" s="3">
        <f>+dataMercanciaGeneral[[#This Row],[Mercancía general embarcada en cabotaje]]+dataMercanciaGeneral[[#This Row],[Mercancía general desembarcada en cabotaje]]</f>
        <v>3809</v>
      </c>
      <c r="H382" s="2">
        <v>183619</v>
      </c>
      <c r="I382" s="2">
        <v>61312</v>
      </c>
      <c r="J382" s="3">
        <f>+dataMercanciaGeneral[[#This Row],[Mercancía general embarcada en exterior]]+dataMercanciaGeneral[[#This Row],[Mercancía general desembarcada en exterior]]</f>
        <v>244931</v>
      </c>
      <c r="K382" s="3">
        <f>+dataMercanciaGeneral[[#This Row],[Mercancía general embarcada en cabotaje]]+dataMercanciaGeneral[[#This Row],[Mercancía general embarcada en exterior]]</f>
        <v>186579</v>
      </c>
      <c r="L382" s="3">
        <f>+dataMercanciaGeneral[[#This Row],[Mercancía general desembarcada en cabotaje]]+dataMercanciaGeneral[[#This Row],[Mercancía general desembarcada en exterior]]</f>
        <v>62161</v>
      </c>
      <c r="M382" s="3">
        <f>+dataMercanciaGeneral[[#This Row],[TOTAL mercancía general embarcada en cabotaje y exterior]]+dataMercanciaGeneral[[#This Row],[TOTAL mercancía general desembarcada en cabotaje y exterior]]</f>
        <v>248740</v>
      </c>
    </row>
    <row r="383" spans="1:13" hidden="1" x14ac:dyDescent="0.25">
      <c r="A383" s="1">
        <v>1968</v>
      </c>
      <c r="B383" s="1" t="s">
        <v>13</v>
      </c>
      <c r="C383" s="1" t="s">
        <v>32</v>
      </c>
      <c r="D383" s="1" t="s">
        <v>42</v>
      </c>
      <c r="E383" s="2">
        <v>0</v>
      </c>
      <c r="F383" s="2">
        <v>0</v>
      </c>
      <c r="G383" s="3">
        <f>+dataMercanciaGeneral[[#This Row],[Mercancía general embarcada en cabotaje]]+dataMercanciaGeneral[[#This Row],[Mercancía general desembarcada en cabotaje]]</f>
        <v>0</v>
      </c>
      <c r="H383" s="2">
        <v>0</v>
      </c>
      <c r="I383" s="2">
        <v>0</v>
      </c>
      <c r="J383" s="3">
        <f>+dataMercanciaGeneral[[#This Row],[Mercancía general embarcada en exterior]]+dataMercanciaGeneral[[#This Row],[Mercancía general desembarcada en exterior]]</f>
        <v>0</v>
      </c>
      <c r="K383" s="3">
        <f>+dataMercanciaGeneral[[#This Row],[Mercancía general embarcada en cabotaje]]+dataMercanciaGeneral[[#This Row],[Mercancía general embarcada en exterior]]</f>
        <v>0</v>
      </c>
      <c r="L383" s="3">
        <f>+dataMercanciaGeneral[[#This Row],[Mercancía general desembarcada en cabotaje]]+dataMercanciaGeneral[[#This Row],[Mercancía general desembarcada en exterior]]</f>
        <v>0</v>
      </c>
      <c r="M383" s="3">
        <f>+dataMercanciaGeneral[[#This Row],[TOTAL mercancía general embarcada en cabotaje y exterior]]+dataMercanciaGeneral[[#This Row],[TOTAL mercancía general desembarcada en cabotaje y exterior]]</f>
        <v>0</v>
      </c>
    </row>
    <row r="384" spans="1:13" hidden="1" x14ac:dyDescent="0.25">
      <c r="A384" s="1">
        <v>1968</v>
      </c>
      <c r="B384" s="1" t="s">
        <v>14</v>
      </c>
      <c r="C384" s="1" t="s">
        <v>32</v>
      </c>
      <c r="D384" s="1" t="s">
        <v>33</v>
      </c>
      <c r="E384" s="2">
        <v>55934</v>
      </c>
      <c r="F384" s="2">
        <v>4729</v>
      </c>
      <c r="G384" s="3">
        <f>+dataMercanciaGeneral[[#This Row],[Mercancía general embarcada en cabotaje]]+dataMercanciaGeneral[[#This Row],[Mercancía general desembarcada en cabotaje]]</f>
        <v>60663</v>
      </c>
      <c r="H384" s="2">
        <v>9326</v>
      </c>
      <c r="I384" s="2">
        <v>68800</v>
      </c>
      <c r="J384" s="3">
        <f>+dataMercanciaGeneral[[#This Row],[Mercancía general embarcada en exterior]]+dataMercanciaGeneral[[#This Row],[Mercancía general desembarcada en exterior]]</f>
        <v>78126</v>
      </c>
      <c r="K384" s="3">
        <f>+dataMercanciaGeneral[[#This Row],[Mercancía general embarcada en cabotaje]]+dataMercanciaGeneral[[#This Row],[Mercancía general embarcada en exterior]]</f>
        <v>65260</v>
      </c>
      <c r="L384" s="3">
        <f>+dataMercanciaGeneral[[#This Row],[Mercancía general desembarcada en cabotaje]]+dataMercanciaGeneral[[#This Row],[Mercancía general desembarcada en exterior]]</f>
        <v>73529</v>
      </c>
      <c r="M384" s="3">
        <f>+dataMercanciaGeneral[[#This Row],[TOTAL mercancía general embarcada en cabotaje y exterior]]+dataMercanciaGeneral[[#This Row],[TOTAL mercancía general desembarcada en cabotaje y exterior]]</f>
        <v>138789</v>
      </c>
    </row>
    <row r="385" spans="1:13" hidden="1" x14ac:dyDescent="0.25">
      <c r="A385" s="1">
        <v>1968</v>
      </c>
      <c r="B385" s="1" t="s">
        <v>14</v>
      </c>
      <c r="C385" s="1" t="s">
        <v>32</v>
      </c>
      <c r="D385" s="1" t="s">
        <v>42</v>
      </c>
      <c r="E385" s="2">
        <v>0</v>
      </c>
      <c r="F385" s="2">
        <v>0</v>
      </c>
      <c r="G385" s="3">
        <f>+dataMercanciaGeneral[[#This Row],[Mercancía general embarcada en cabotaje]]+dataMercanciaGeneral[[#This Row],[Mercancía general desembarcada en cabotaje]]</f>
        <v>0</v>
      </c>
      <c r="H385" s="2">
        <v>0</v>
      </c>
      <c r="I385" s="2">
        <v>0</v>
      </c>
      <c r="J385" s="3">
        <f>+dataMercanciaGeneral[[#This Row],[Mercancía general embarcada en exterior]]+dataMercanciaGeneral[[#This Row],[Mercancía general desembarcada en exterior]]</f>
        <v>0</v>
      </c>
      <c r="K385" s="3">
        <f>+dataMercanciaGeneral[[#This Row],[Mercancía general embarcada en cabotaje]]+dataMercanciaGeneral[[#This Row],[Mercancía general embarcada en exterior]]</f>
        <v>0</v>
      </c>
      <c r="L385" s="3">
        <f>+dataMercanciaGeneral[[#This Row],[Mercancía general desembarcada en cabotaje]]+dataMercanciaGeneral[[#This Row],[Mercancía general desembarcada en exterior]]</f>
        <v>0</v>
      </c>
      <c r="M385" s="3">
        <f>+dataMercanciaGeneral[[#This Row],[TOTAL mercancía general embarcada en cabotaje y exterior]]+dataMercanciaGeneral[[#This Row],[TOTAL mercancía general desembarcada en cabotaje y exterior]]</f>
        <v>0</v>
      </c>
    </row>
    <row r="386" spans="1:13" hidden="1" x14ac:dyDescent="0.25">
      <c r="A386" s="1">
        <v>1968</v>
      </c>
      <c r="B386" s="1" t="s">
        <v>15</v>
      </c>
      <c r="C386" s="1" t="s">
        <v>32</v>
      </c>
      <c r="D386" s="1" t="s">
        <v>33</v>
      </c>
      <c r="E386" s="2">
        <v>51739</v>
      </c>
      <c r="F386" s="2">
        <v>70212</v>
      </c>
      <c r="G386" s="3">
        <f>+dataMercanciaGeneral[[#This Row],[Mercancía general embarcada en cabotaje]]+dataMercanciaGeneral[[#This Row],[Mercancía general desembarcada en cabotaje]]</f>
        <v>121951</v>
      </c>
      <c r="H386" s="2">
        <v>539</v>
      </c>
      <c r="I386" s="2">
        <v>19105</v>
      </c>
      <c r="J386" s="3">
        <f>+dataMercanciaGeneral[[#This Row],[Mercancía general embarcada en exterior]]+dataMercanciaGeneral[[#This Row],[Mercancía general desembarcada en exterior]]</f>
        <v>19644</v>
      </c>
      <c r="K386" s="3">
        <f>+dataMercanciaGeneral[[#This Row],[Mercancía general embarcada en cabotaje]]+dataMercanciaGeneral[[#This Row],[Mercancía general embarcada en exterior]]</f>
        <v>52278</v>
      </c>
      <c r="L386" s="3">
        <f>+dataMercanciaGeneral[[#This Row],[Mercancía general desembarcada en cabotaje]]+dataMercanciaGeneral[[#This Row],[Mercancía general desembarcada en exterior]]</f>
        <v>89317</v>
      </c>
      <c r="M386" s="3">
        <f>+dataMercanciaGeneral[[#This Row],[TOTAL mercancía general embarcada en cabotaje y exterior]]+dataMercanciaGeneral[[#This Row],[TOTAL mercancía general desembarcada en cabotaje y exterior]]</f>
        <v>141595</v>
      </c>
    </row>
    <row r="387" spans="1:13" hidden="1" x14ac:dyDescent="0.25">
      <c r="A387" s="1">
        <v>1968</v>
      </c>
      <c r="B387" s="1" t="s">
        <v>15</v>
      </c>
      <c r="C387" s="1" t="s">
        <v>32</v>
      </c>
      <c r="D387" s="1" t="s">
        <v>42</v>
      </c>
      <c r="E387" s="2">
        <v>0</v>
      </c>
      <c r="F387" s="2">
        <v>0</v>
      </c>
      <c r="G387" s="3">
        <f>+dataMercanciaGeneral[[#This Row],[Mercancía general embarcada en cabotaje]]+dataMercanciaGeneral[[#This Row],[Mercancía general desembarcada en cabotaje]]</f>
        <v>0</v>
      </c>
      <c r="H387" s="2">
        <v>0</v>
      </c>
      <c r="I387" s="2">
        <v>0</v>
      </c>
      <c r="J387" s="3">
        <f>+dataMercanciaGeneral[[#This Row],[Mercancía general embarcada en exterior]]+dataMercanciaGeneral[[#This Row],[Mercancía general desembarcada en exterior]]</f>
        <v>0</v>
      </c>
      <c r="K387" s="3">
        <f>+dataMercanciaGeneral[[#This Row],[Mercancía general embarcada en cabotaje]]+dataMercanciaGeneral[[#This Row],[Mercancía general embarcada en exterior]]</f>
        <v>0</v>
      </c>
      <c r="L387" s="3">
        <f>+dataMercanciaGeneral[[#This Row],[Mercancía general desembarcada en cabotaje]]+dataMercanciaGeneral[[#This Row],[Mercancía general desembarcada en exterior]]</f>
        <v>0</v>
      </c>
      <c r="M387" s="3">
        <f>+dataMercanciaGeneral[[#This Row],[TOTAL mercancía general embarcada en cabotaje y exterior]]+dataMercanciaGeneral[[#This Row],[TOTAL mercancía general desembarcada en cabotaje y exterior]]</f>
        <v>0</v>
      </c>
    </row>
    <row r="388" spans="1:13" hidden="1" x14ac:dyDescent="0.25">
      <c r="A388" s="1">
        <v>1968</v>
      </c>
      <c r="B388" s="1" t="s">
        <v>35</v>
      </c>
      <c r="C388" s="1" t="s">
        <v>32</v>
      </c>
      <c r="D388" s="1" t="s">
        <v>33</v>
      </c>
      <c r="E388" s="2">
        <v>8991</v>
      </c>
      <c r="F388" s="2">
        <v>63154</v>
      </c>
      <c r="G388" s="3">
        <f>+dataMercanciaGeneral[[#This Row],[Mercancía general embarcada en cabotaje]]+dataMercanciaGeneral[[#This Row],[Mercancía general desembarcada en cabotaje]]</f>
        <v>72145</v>
      </c>
      <c r="H388" s="2">
        <v>10304</v>
      </c>
      <c r="I388" s="2">
        <v>23651</v>
      </c>
      <c r="J388" s="3">
        <f>+dataMercanciaGeneral[[#This Row],[Mercancía general embarcada en exterior]]+dataMercanciaGeneral[[#This Row],[Mercancía general desembarcada en exterior]]</f>
        <v>33955</v>
      </c>
      <c r="K388" s="3">
        <f>+dataMercanciaGeneral[[#This Row],[Mercancía general embarcada en cabotaje]]+dataMercanciaGeneral[[#This Row],[Mercancía general embarcada en exterior]]</f>
        <v>19295</v>
      </c>
      <c r="L388" s="3">
        <f>+dataMercanciaGeneral[[#This Row],[Mercancía general desembarcada en cabotaje]]+dataMercanciaGeneral[[#This Row],[Mercancía general desembarcada en exterior]]</f>
        <v>86805</v>
      </c>
      <c r="M388" s="3">
        <f>+dataMercanciaGeneral[[#This Row],[TOTAL mercancía general embarcada en cabotaje y exterior]]+dataMercanciaGeneral[[#This Row],[TOTAL mercancía general desembarcada en cabotaje y exterior]]</f>
        <v>106100</v>
      </c>
    </row>
    <row r="389" spans="1:13" hidden="1" x14ac:dyDescent="0.25">
      <c r="A389" s="1">
        <v>1968</v>
      </c>
      <c r="B389" s="1" t="s">
        <v>35</v>
      </c>
      <c r="C389" s="1" t="s">
        <v>32</v>
      </c>
      <c r="D389" s="1" t="s">
        <v>42</v>
      </c>
      <c r="E389" s="2">
        <v>0</v>
      </c>
      <c r="F389" s="2">
        <v>0</v>
      </c>
      <c r="G389" s="3">
        <f>+dataMercanciaGeneral[[#This Row],[Mercancía general embarcada en cabotaje]]+dataMercanciaGeneral[[#This Row],[Mercancía general desembarcada en cabotaje]]</f>
        <v>0</v>
      </c>
      <c r="H389" s="2">
        <v>0</v>
      </c>
      <c r="I389" s="2">
        <v>0</v>
      </c>
      <c r="J389" s="3">
        <f>+dataMercanciaGeneral[[#This Row],[Mercancía general embarcada en exterior]]+dataMercanciaGeneral[[#This Row],[Mercancía general desembarcada en exterior]]</f>
        <v>0</v>
      </c>
      <c r="K389" s="3">
        <f>+dataMercanciaGeneral[[#This Row],[Mercancía general embarcada en cabotaje]]+dataMercanciaGeneral[[#This Row],[Mercancía general embarcada en exterior]]</f>
        <v>0</v>
      </c>
      <c r="L389" s="3">
        <f>+dataMercanciaGeneral[[#This Row],[Mercancía general desembarcada en cabotaje]]+dataMercanciaGeneral[[#This Row],[Mercancía general desembarcada en exterior]]</f>
        <v>0</v>
      </c>
      <c r="M389" s="3">
        <f>+dataMercanciaGeneral[[#This Row],[TOTAL mercancía general embarcada en cabotaje y exterior]]+dataMercanciaGeneral[[#This Row],[TOTAL mercancía general desembarcada en cabotaje y exterior]]</f>
        <v>0</v>
      </c>
    </row>
    <row r="390" spans="1:13" hidden="1" x14ac:dyDescent="0.25">
      <c r="A390" s="1">
        <v>1968</v>
      </c>
      <c r="B390" s="1" t="s">
        <v>17</v>
      </c>
      <c r="C390" s="1" t="s">
        <v>32</v>
      </c>
      <c r="D390" s="1" t="s">
        <v>33</v>
      </c>
      <c r="E390" s="2">
        <v>126320</v>
      </c>
      <c r="F390" s="2">
        <v>42049</v>
      </c>
      <c r="G390" s="3">
        <f>+dataMercanciaGeneral[[#This Row],[Mercancía general embarcada en cabotaje]]+dataMercanciaGeneral[[#This Row],[Mercancía general desembarcada en cabotaje]]</f>
        <v>168369</v>
      </c>
      <c r="H390" s="2">
        <v>25906</v>
      </c>
      <c r="I390" s="2">
        <v>143663</v>
      </c>
      <c r="J390" s="3">
        <f>+dataMercanciaGeneral[[#This Row],[Mercancía general embarcada en exterior]]+dataMercanciaGeneral[[#This Row],[Mercancía general desembarcada en exterior]]</f>
        <v>169569</v>
      </c>
      <c r="K390" s="3">
        <f>+dataMercanciaGeneral[[#This Row],[Mercancía general embarcada en cabotaje]]+dataMercanciaGeneral[[#This Row],[Mercancía general embarcada en exterior]]</f>
        <v>152226</v>
      </c>
      <c r="L390" s="3">
        <f>+dataMercanciaGeneral[[#This Row],[Mercancía general desembarcada en cabotaje]]+dataMercanciaGeneral[[#This Row],[Mercancía general desembarcada en exterior]]</f>
        <v>185712</v>
      </c>
      <c r="M390" s="3">
        <f>+dataMercanciaGeneral[[#This Row],[TOTAL mercancía general embarcada en cabotaje y exterior]]+dataMercanciaGeneral[[#This Row],[TOTAL mercancía general desembarcada en cabotaje y exterior]]</f>
        <v>337938</v>
      </c>
    </row>
    <row r="391" spans="1:13" hidden="1" x14ac:dyDescent="0.25">
      <c r="A391" s="1">
        <v>1968</v>
      </c>
      <c r="B391" s="1" t="s">
        <v>17</v>
      </c>
      <c r="C391" s="1" t="s">
        <v>32</v>
      </c>
      <c r="D391" s="1" t="s">
        <v>42</v>
      </c>
      <c r="E391" s="2">
        <v>0</v>
      </c>
      <c r="F391" s="2">
        <v>0</v>
      </c>
      <c r="G391" s="3">
        <f>+dataMercanciaGeneral[[#This Row],[Mercancía general embarcada en cabotaje]]+dataMercanciaGeneral[[#This Row],[Mercancía general desembarcada en cabotaje]]</f>
        <v>0</v>
      </c>
      <c r="H391" s="2">
        <v>0</v>
      </c>
      <c r="I391" s="2">
        <v>0</v>
      </c>
      <c r="J391" s="3">
        <f>+dataMercanciaGeneral[[#This Row],[Mercancía general embarcada en exterior]]+dataMercanciaGeneral[[#This Row],[Mercancía general desembarcada en exterior]]</f>
        <v>0</v>
      </c>
      <c r="K391" s="3">
        <f>+dataMercanciaGeneral[[#This Row],[Mercancía general embarcada en cabotaje]]+dataMercanciaGeneral[[#This Row],[Mercancía general embarcada en exterior]]</f>
        <v>0</v>
      </c>
      <c r="L391" s="3">
        <f>+dataMercanciaGeneral[[#This Row],[Mercancía general desembarcada en cabotaje]]+dataMercanciaGeneral[[#This Row],[Mercancía general desembarcada en exterior]]</f>
        <v>0</v>
      </c>
      <c r="M391" s="3">
        <f>+dataMercanciaGeneral[[#This Row],[TOTAL mercancía general embarcada en cabotaje y exterior]]+dataMercanciaGeneral[[#This Row],[TOTAL mercancía general desembarcada en cabotaje y exterior]]</f>
        <v>0</v>
      </c>
    </row>
    <row r="392" spans="1:13" hidden="1" x14ac:dyDescent="0.25">
      <c r="A392" s="1">
        <v>1968</v>
      </c>
      <c r="B392" s="1" t="s">
        <v>18</v>
      </c>
      <c r="C392" s="1" t="s">
        <v>32</v>
      </c>
      <c r="D392" s="1" t="s">
        <v>33</v>
      </c>
      <c r="E392" s="2">
        <v>28356</v>
      </c>
      <c r="F392" s="2">
        <v>9326</v>
      </c>
      <c r="G392" s="3">
        <f>+dataMercanciaGeneral[[#This Row],[Mercancía general embarcada en cabotaje]]+dataMercanciaGeneral[[#This Row],[Mercancía general desembarcada en cabotaje]]</f>
        <v>37682</v>
      </c>
      <c r="H392" s="2">
        <v>57862</v>
      </c>
      <c r="I392" s="2">
        <v>7937</v>
      </c>
      <c r="J392" s="3">
        <f>+dataMercanciaGeneral[[#This Row],[Mercancía general embarcada en exterior]]+dataMercanciaGeneral[[#This Row],[Mercancía general desembarcada en exterior]]</f>
        <v>65799</v>
      </c>
      <c r="K392" s="3">
        <f>+dataMercanciaGeneral[[#This Row],[Mercancía general embarcada en cabotaje]]+dataMercanciaGeneral[[#This Row],[Mercancía general embarcada en exterior]]</f>
        <v>86218</v>
      </c>
      <c r="L392" s="3">
        <f>+dataMercanciaGeneral[[#This Row],[Mercancía general desembarcada en cabotaje]]+dataMercanciaGeneral[[#This Row],[Mercancía general desembarcada en exterior]]</f>
        <v>17263</v>
      </c>
      <c r="M392" s="3">
        <f>+dataMercanciaGeneral[[#This Row],[TOTAL mercancía general embarcada en cabotaje y exterior]]+dataMercanciaGeneral[[#This Row],[TOTAL mercancía general desembarcada en cabotaje y exterior]]</f>
        <v>103481</v>
      </c>
    </row>
    <row r="393" spans="1:13" hidden="1" x14ac:dyDescent="0.25">
      <c r="A393" s="1">
        <v>1968</v>
      </c>
      <c r="B393" s="1" t="s">
        <v>18</v>
      </c>
      <c r="C393" s="1" t="s">
        <v>32</v>
      </c>
      <c r="D393" s="1" t="s">
        <v>42</v>
      </c>
      <c r="E393" s="2">
        <v>0</v>
      </c>
      <c r="F393" s="2">
        <v>0</v>
      </c>
      <c r="G393" s="3">
        <f>+dataMercanciaGeneral[[#This Row],[Mercancía general embarcada en cabotaje]]+dataMercanciaGeneral[[#This Row],[Mercancía general desembarcada en cabotaje]]</f>
        <v>0</v>
      </c>
      <c r="H393" s="2">
        <v>0</v>
      </c>
      <c r="I393" s="2">
        <v>0</v>
      </c>
      <c r="J393" s="3">
        <f>+dataMercanciaGeneral[[#This Row],[Mercancía general embarcada en exterior]]+dataMercanciaGeneral[[#This Row],[Mercancía general desembarcada en exterior]]</f>
        <v>0</v>
      </c>
      <c r="K393" s="3">
        <f>+dataMercanciaGeneral[[#This Row],[Mercancía general embarcada en cabotaje]]+dataMercanciaGeneral[[#This Row],[Mercancía general embarcada en exterior]]</f>
        <v>0</v>
      </c>
      <c r="L393" s="3">
        <f>+dataMercanciaGeneral[[#This Row],[Mercancía general desembarcada en cabotaje]]+dataMercanciaGeneral[[#This Row],[Mercancía general desembarcada en exterior]]</f>
        <v>0</v>
      </c>
      <c r="M393" s="3">
        <f>+dataMercanciaGeneral[[#This Row],[TOTAL mercancía general embarcada en cabotaje y exterior]]+dataMercanciaGeneral[[#This Row],[TOTAL mercancía general desembarcada en cabotaje y exterior]]</f>
        <v>0</v>
      </c>
    </row>
    <row r="394" spans="1:13" hidden="1" x14ac:dyDescent="0.25">
      <c r="A394" s="1">
        <v>1968</v>
      </c>
      <c r="B394" s="1" t="s">
        <v>19</v>
      </c>
      <c r="C394" s="1" t="s">
        <v>32</v>
      </c>
      <c r="D394" s="1" t="s">
        <v>33</v>
      </c>
      <c r="E394" s="2">
        <v>338863</v>
      </c>
      <c r="F394" s="2">
        <v>511839</v>
      </c>
      <c r="G394" s="3">
        <f>+dataMercanciaGeneral[[#This Row],[Mercancía general embarcada en cabotaje]]+dataMercanciaGeneral[[#This Row],[Mercancía general desembarcada en cabotaje]]</f>
        <v>850702</v>
      </c>
      <c r="H394" s="2">
        <v>311563</v>
      </c>
      <c r="I394" s="2">
        <v>360620</v>
      </c>
      <c r="J394" s="3">
        <f>+dataMercanciaGeneral[[#This Row],[Mercancía general embarcada en exterior]]+dataMercanciaGeneral[[#This Row],[Mercancía general desembarcada en exterior]]</f>
        <v>672183</v>
      </c>
      <c r="K394" s="3">
        <f>+dataMercanciaGeneral[[#This Row],[Mercancía general embarcada en cabotaje]]+dataMercanciaGeneral[[#This Row],[Mercancía general embarcada en exterior]]</f>
        <v>650426</v>
      </c>
      <c r="L394" s="3">
        <f>+dataMercanciaGeneral[[#This Row],[Mercancía general desembarcada en cabotaje]]+dataMercanciaGeneral[[#This Row],[Mercancía general desembarcada en exterior]]</f>
        <v>872459</v>
      </c>
      <c r="M394" s="3">
        <f>+dataMercanciaGeneral[[#This Row],[TOTAL mercancía general embarcada en cabotaje y exterior]]+dataMercanciaGeneral[[#This Row],[TOTAL mercancía general desembarcada en cabotaje y exterior]]</f>
        <v>1522885</v>
      </c>
    </row>
    <row r="395" spans="1:13" hidden="1" x14ac:dyDescent="0.25">
      <c r="A395" s="1">
        <v>1968</v>
      </c>
      <c r="B395" s="1" t="s">
        <v>19</v>
      </c>
      <c r="C395" s="1" t="s">
        <v>32</v>
      </c>
      <c r="D395" s="1" t="s">
        <v>42</v>
      </c>
      <c r="E395" s="2">
        <v>0</v>
      </c>
      <c r="F395" s="2">
        <v>0</v>
      </c>
      <c r="G395" s="3">
        <f>+dataMercanciaGeneral[[#This Row],[Mercancía general embarcada en cabotaje]]+dataMercanciaGeneral[[#This Row],[Mercancía general desembarcada en cabotaje]]</f>
        <v>0</v>
      </c>
      <c r="H395" s="2">
        <v>0</v>
      </c>
      <c r="I395" s="2">
        <v>0</v>
      </c>
      <c r="J395" s="3">
        <f>+dataMercanciaGeneral[[#This Row],[Mercancía general embarcada en exterior]]+dataMercanciaGeneral[[#This Row],[Mercancía general desembarcada en exterior]]</f>
        <v>0</v>
      </c>
      <c r="K395" s="3">
        <f>+dataMercanciaGeneral[[#This Row],[Mercancía general embarcada en cabotaje]]+dataMercanciaGeneral[[#This Row],[Mercancía general embarcada en exterior]]</f>
        <v>0</v>
      </c>
      <c r="L395" s="3">
        <f>+dataMercanciaGeneral[[#This Row],[Mercancía general desembarcada en cabotaje]]+dataMercanciaGeneral[[#This Row],[Mercancía general desembarcada en exterior]]</f>
        <v>0</v>
      </c>
      <c r="M395" s="3">
        <f>+dataMercanciaGeneral[[#This Row],[TOTAL mercancía general embarcada en cabotaje y exterior]]+dataMercanciaGeneral[[#This Row],[TOTAL mercancía general desembarcada en cabotaje y exterior]]</f>
        <v>0</v>
      </c>
    </row>
    <row r="396" spans="1:13" hidden="1" x14ac:dyDescent="0.25">
      <c r="A396" s="1">
        <v>1968</v>
      </c>
      <c r="B396" s="1" t="s">
        <v>20</v>
      </c>
      <c r="C396" s="1" t="s">
        <v>32</v>
      </c>
      <c r="D396" s="1" t="s">
        <v>33</v>
      </c>
      <c r="E396" s="2">
        <v>81331</v>
      </c>
      <c r="F396" s="2">
        <v>40144</v>
      </c>
      <c r="G396" s="3">
        <f>+dataMercanciaGeneral[[#This Row],[Mercancía general embarcada en cabotaje]]+dataMercanciaGeneral[[#This Row],[Mercancía general desembarcada en cabotaje]]</f>
        <v>121475</v>
      </c>
      <c r="H396" s="2">
        <v>164370</v>
      </c>
      <c r="I396" s="2">
        <v>65640</v>
      </c>
      <c r="J396" s="3">
        <f>+dataMercanciaGeneral[[#This Row],[Mercancía general embarcada en exterior]]+dataMercanciaGeneral[[#This Row],[Mercancía general desembarcada en exterior]]</f>
        <v>230010</v>
      </c>
      <c r="K396" s="3">
        <f>+dataMercanciaGeneral[[#This Row],[Mercancía general embarcada en cabotaje]]+dataMercanciaGeneral[[#This Row],[Mercancía general embarcada en exterior]]</f>
        <v>245701</v>
      </c>
      <c r="L396" s="3">
        <f>+dataMercanciaGeneral[[#This Row],[Mercancía general desembarcada en cabotaje]]+dataMercanciaGeneral[[#This Row],[Mercancía general desembarcada en exterior]]</f>
        <v>105784</v>
      </c>
      <c r="M396" s="3">
        <f>+dataMercanciaGeneral[[#This Row],[TOTAL mercancía general embarcada en cabotaje y exterior]]+dataMercanciaGeneral[[#This Row],[TOTAL mercancía general desembarcada en cabotaje y exterior]]</f>
        <v>351485</v>
      </c>
    </row>
    <row r="397" spans="1:13" hidden="1" x14ac:dyDescent="0.25">
      <c r="A397" s="1">
        <v>1968</v>
      </c>
      <c r="B397" s="1" t="s">
        <v>20</v>
      </c>
      <c r="C397" s="1" t="s">
        <v>32</v>
      </c>
      <c r="D397" s="1" t="s">
        <v>42</v>
      </c>
      <c r="E397" s="2">
        <v>0</v>
      </c>
      <c r="F397" s="2">
        <v>0</v>
      </c>
      <c r="G397" s="3">
        <f>+dataMercanciaGeneral[[#This Row],[Mercancía general embarcada en cabotaje]]+dataMercanciaGeneral[[#This Row],[Mercancía general desembarcada en cabotaje]]</f>
        <v>0</v>
      </c>
      <c r="H397" s="2">
        <v>0</v>
      </c>
      <c r="I397" s="2">
        <v>0</v>
      </c>
      <c r="J397" s="3">
        <f>+dataMercanciaGeneral[[#This Row],[Mercancía general embarcada en exterior]]+dataMercanciaGeneral[[#This Row],[Mercancía general desembarcada en exterior]]</f>
        <v>0</v>
      </c>
      <c r="K397" s="3">
        <f>+dataMercanciaGeneral[[#This Row],[Mercancía general embarcada en cabotaje]]+dataMercanciaGeneral[[#This Row],[Mercancía general embarcada en exterior]]</f>
        <v>0</v>
      </c>
      <c r="L397" s="3">
        <f>+dataMercanciaGeneral[[#This Row],[Mercancía general desembarcada en cabotaje]]+dataMercanciaGeneral[[#This Row],[Mercancía general desembarcada en exterior]]</f>
        <v>0</v>
      </c>
      <c r="M397" s="3">
        <f>+dataMercanciaGeneral[[#This Row],[TOTAL mercancía general embarcada en cabotaje y exterior]]+dataMercanciaGeneral[[#This Row],[TOTAL mercancía general desembarcada en cabotaje y exterior]]</f>
        <v>0</v>
      </c>
    </row>
    <row r="398" spans="1:13" hidden="1" x14ac:dyDescent="0.25">
      <c r="A398" s="1">
        <v>1968</v>
      </c>
      <c r="B398" s="1" t="s">
        <v>21</v>
      </c>
      <c r="C398" s="1" t="s">
        <v>32</v>
      </c>
      <c r="D398" s="1" t="s">
        <v>33</v>
      </c>
      <c r="E398" s="2">
        <v>73778</v>
      </c>
      <c r="F398" s="2">
        <v>13709</v>
      </c>
      <c r="G398" s="3">
        <f>+dataMercanciaGeneral[[#This Row],[Mercancía general embarcada en cabotaje]]+dataMercanciaGeneral[[#This Row],[Mercancía general desembarcada en cabotaje]]</f>
        <v>87487</v>
      </c>
      <c r="H398" s="2">
        <v>26883</v>
      </c>
      <c r="I398" s="2">
        <v>6642</v>
      </c>
      <c r="J398" s="3">
        <f>+dataMercanciaGeneral[[#This Row],[Mercancía general embarcada en exterior]]+dataMercanciaGeneral[[#This Row],[Mercancía general desembarcada en exterior]]</f>
        <v>33525</v>
      </c>
      <c r="K398" s="3">
        <f>+dataMercanciaGeneral[[#This Row],[Mercancía general embarcada en cabotaje]]+dataMercanciaGeneral[[#This Row],[Mercancía general embarcada en exterior]]</f>
        <v>100661</v>
      </c>
      <c r="L398" s="3">
        <f>+dataMercanciaGeneral[[#This Row],[Mercancía general desembarcada en cabotaje]]+dataMercanciaGeneral[[#This Row],[Mercancía general desembarcada en exterior]]</f>
        <v>20351</v>
      </c>
      <c r="M398" s="3">
        <f>+dataMercanciaGeneral[[#This Row],[TOTAL mercancía general embarcada en cabotaje y exterior]]+dataMercanciaGeneral[[#This Row],[TOTAL mercancía general desembarcada en cabotaje y exterior]]</f>
        <v>121012</v>
      </c>
    </row>
    <row r="399" spans="1:13" hidden="1" x14ac:dyDescent="0.25">
      <c r="A399" s="1">
        <v>1968</v>
      </c>
      <c r="B399" s="1" t="s">
        <v>21</v>
      </c>
      <c r="C399" s="1" t="s">
        <v>32</v>
      </c>
      <c r="D399" s="1" t="s">
        <v>42</v>
      </c>
      <c r="E399" s="2">
        <v>0</v>
      </c>
      <c r="F399" s="2">
        <v>0</v>
      </c>
      <c r="G399" s="3">
        <f>+dataMercanciaGeneral[[#This Row],[Mercancía general embarcada en cabotaje]]+dataMercanciaGeneral[[#This Row],[Mercancía general desembarcada en cabotaje]]</f>
        <v>0</v>
      </c>
      <c r="H399" s="2">
        <v>0</v>
      </c>
      <c r="I399" s="2">
        <v>0</v>
      </c>
      <c r="J399" s="3">
        <f>+dataMercanciaGeneral[[#This Row],[Mercancía general embarcada en exterior]]+dataMercanciaGeneral[[#This Row],[Mercancía general desembarcada en exterior]]</f>
        <v>0</v>
      </c>
      <c r="K399" s="3">
        <f>+dataMercanciaGeneral[[#This Row],[Mercancía general embarcada en cabotaje]]+dataMercanciaGeneral[[#This Row],[Mercancía general embarcada en exterior]]</f>
        <v>0</v>
      </c>
      <c r="L399" s="3">
        <f>+dataMercanciaGeneral[[#This Row],[Mercancía general desembarcada en cabotaje]]+dataMercanciaGeneral[[#This Row],[Mercancía general desembarcada en exterior]]</f>
        <v>0</v>
      </c>
      <c r="M399" s="3">
        <f>+dataMercanciaGeneral[[#This Row],[TOTAL mercancía general embarcada en cabotaje y exterior]]+dataMercanciaGeneral[[#This Row],[TOTAL mercancía general desembarcada en cabotaje y exterior]]</f>
        <v>0</v>
      </c>
    </row>
    <row r="400" spans="1:13" hidden="1" x14ac:dyDescent="0.25">
      <c r="A400" s="1">
        <v>1968</v>
      </c>
      <c r="B400" s="1" t="s">
        <v>22</v>
      </c>
      <c r="C400" s="1" t="s">
        <v>32</v>
      </c>
      <c r="D400" s="1" t="s">
        <v>33</v>
      </c>
      <c r="E400" s="2">
        <v>21226</v>
      </c>
      <c r="F400" s="2">
        <v>72914</v>
      </c>
      <c r="G400" s="3">
        <f>+dataMercanciaGeneral[[#This Row],[Mercancía general embarcada en cabotaje]]+dataMercanciaGeneral[[#This Row],[Mercancía general desembarcada en cabotaje]]</f>
        <v>94140</v>
      </c>
      <c r="H400" s="2">
        <v>52098</v>
      </c>
      <c r="I400" s="2">
        <v>21659</v>
      </c>
      <c r="J400" s="3">
        <f>+dataMercanciaGeneral[[#This Row],[Mercancía general embarcada en exterior]]+dataMercanciaGeneral[[#This Row],[Mercancía general desembarcada en exterior]]</f>
        <v>73757</v>
      </c>
      <c r="K400" s="3">
        <f>+dataMercanciaGeneral[[#This Row],[Mercancía general embarcada en cabotaje]]+dataMercanciaGeneral[[#This Row],[Mercancía general embarcada en exterior]]</f>
        <v>73324</v>
      </c>
      <c r="L400" s="3">
        <f>+dataMercanciaGeneral[[#This Row],[Mercancía general desembarcada en cabotaje]]+dataMercanciaGeneral[[#This Row],[Mercancía general desembarcada en exterior]]</f>
        <v>94573</v>
      </c>
      <c r="M400" s="3">
        <f>+dataMercanciaGeneral[[#This Row],[TOTAL mercancía general embarcada en cabotaje y exterior]]+dataMercanciaGeneral[[#This Row],[TOTAL mercancía general desembarcada en cabotaje y exterior]]</f>
        <v>167897</v>
      </c>
    </row>
    <row r="401" spans="1:13" hidden="1" x14ac:dyDescent="0.25">
      <c r="A401" s="1">
        <v>1968</v>
      </c>
      <c r="B401" s="1" t="s">
        <v>22</v>
      </c>
      <c r="C401" s="1" t="s">
        <v>32</v>
      </c>
      <c r="D401" s="1" t="s">
        <v>42</v>
      </c>
      <c r="E401" s="2">
        <v>0</v>
      </c>
      <c r="F401" s="2">
        <v>0</v>
      </c>
      <c r="G401" s="3">
        <f>+dataMercanciaGeneral[[#This Row],[Mercancía general embarcada en cabotaje]]+dataMercanciaGeneral[[#This Row],[Mercancía general desembarcada en cabotaje]]</f>
        <v>0</v>
      </c>
      <c r="H401" s="2">
        <v>0</v>
      </c>
      <c r="I401" s="2">
        <v>0</v>
      </c>
      <c r="J401" s="3">
        <f>+dataMercanciaGeneral[[#This Row],[Mercancía general embarcada en exterior]]+dataMercanciaGeneral[[#This Row],[Mercancía general desembarcada en exterior]]</f>
        <v>0</v>
      </c>
      <c r="K401" s="3">
        <f>+dataMercanciaGeneral[[#This Row],[Mercancía general embarcada en cabotaje]]+dataMercanciaGeneral[[#This Row],[Mercancía general embarcada en exterior]]</f>
        <v>0</v>
      </c>
      <c r="L401" s="3">
        <f>+dataMercanciaGeneral[[#This Row],[Mercancía general desembarcada en cabotaje]]+dataMercanciaGeneral[[#This Row],[Mercancía general desembarcada en exterior]]</f>
        <v>0</v>
      </c>
      <c r="M401" s="3">
        <f>+dataMercanciaGeneral[[#This Row],[TOTAL mercancía general embarcada en cabotaje y exterior]]+dataMercanciaGeneral[[#This Row],[TOTAL mercancía general desembarcada en cabotaje y exterior]]</f>
        <v>0</v>
      </c>
    </row>
    <row r="402" spans="1:13" hidden="1" x14ac:dyDescent="0.25">
      <c r="A402" s="1">
        <v>1968</v>
      </c>
      <c r="B402" s="1" t="s">
        <v>23</v>
      </c>
      <c r="C402" s="1" t="s">
        <v>32</v>
      </c>
      <c r="D402" s="1" t="s">
        <v>33</v>
      </c>
      <c r="E402" s="2">
        <v>42209</v>
      </c>
      <c r="F402" s="2">
        <v>232875</v>
      </c>
      <c r="G402" s="3">
        <f>+dataMercanciaGeneral[[#This Row],[Mercancía general embarcada en cabotaje]]+dataMercanciaGeneral[[#This Row],[Mercancía general desembarcada en cabotaje]]</f>
        <v>275084</v>
      </c>
      <c r="H402" s="2">
        <v>112794</v>
      </c>
      <c r="I402" s="2">
        <v>641724</v>
      </c>
      <c r="J402" s="3">
        <f>+dataMercanciaGeneral[[#This Row],[Mercancía general embarcada en exterior]]+dataMercanciaGeneral[[#This Row],[Mercancía general desembarcada en exterior]]</f>
        <v>754518</v>
      </c>
      <c r="K402" s="3">
        <f>+dataMercanciaGeneral[[#This Row],[Mercancía general embarcada en cabotaje]]+dataMercanciaGeneral[[#This Row],[Mercancía general embarcada en exterior]]</f>
        <v>155003</v>
      </c>
      <c r="L402" s="3">
        <f>+dataMercanciaGeneral[[#This Row],[Mercancía general desembarcada en cabotaje]]+dataMercanciaGeneral[[#This Row],[Mercancía general desembarcada en exterior]]</f>
        <v>874599</v>
      </c>
      <c r="M402" s="3">
        <f>+dataMercanciaGeneral[[#This Row],[TOTAL mercancía general embarcada en cabotaje y exterior]]+dataMercanciaGeneral[[#This Row],[TOTAL mercancía general desembarcada en cabotaje y exterior]]</f>
        <v>1029602</v>
      </c>
    </row>
    <row r="403" spans="1:13" hidden="1" x14ac:dyDescent="0.25">
      <c r="A403" s="1">
        <v>1968</v>
      </c>
      <c r="B403" s="1" t="s">
        <v>23</v>
      </c>
      <c r="C403" s="1" t="s">
        <v>32</v>
      </c>
      <c r="D403" s="1" t="s">
        <v>42</v>
      </c>
      <c r="E403" s="2">
        <v>0</v>
      </c>
      <c r="F403" s="2">
        <v>0</v>
      </c>
      <c r="G403" s="3">
        <f>+dataMercanciaGeneral[[#This Row],[Mercancía general embarcada en cabotaje]]+dataMercanciaGeneral[[#This Row],[Mercancía general desembarcada en cabotaje]]</f>
        <v>0</v>
      </c>
      <c r="H403" s="2">
        <v>0</v>
      </c>
      <c r="I403" s="2">
        <v>0</v>
      </c>
      <c r="J403" s="3">
        <f>+dataMercanciaGeneral[[#This Row],[Mercancía general embarcada en exterior]]+dataMercanciaGeneral[[#This Row],[Mercancía general desembarcada en exterior]]</f>
        <v>0</v>
      </c>
      <c r="K403" s="3">
        <f>+dataMercanciaGeneral[[#This Row],[Mercancía general embarcada en cabotaje]]+dataMercanciaGeneral[[#This Row],[Mercancía general embarcada en exterior]]</f>
        <v>0</v>
      </c>
      <c r="L403" s="3">
        <f>+dataMercanciaGeneral[[#This Row],[Mercancía general desembarcada en cabotaje]]+dataMercanciaGeneral[[#This Row],[Mercancía general desembarcada en exterior]]</f>
        <v>0</v>
      </c>
      <c r="M403" s="3">
        <f>+dataMercanciaGeneral[[#This Row],[TOTAL mercancía general embarcada en cabotaje y exterior]]+dataMercanciaGeneral[[#This Row],[TOTAL mercancía general desembarcada en cabotaje y exterior]]</f>
        <v>0</v>
      </c>
    </row>
    <row r="404" spans="1:13" hidden="1" x14ac:dyDescent="0.25">
      <c r="A404" s="1">
        <v>1968</v>
      </c>
      <c r="B404" s="1" t="s">
        <v>36</v>
      </c>
      <c r="C404" s="1" t="s">
        <v>32</v>
      </c>
      <c r="D404" s="1" t="s">
        <v>33</v>
      </c>
      <c r="E404" s="2">
        <v>18622</v>
      </c>
      <c r="F404" s="2">
        <v>3512</v>
      </c>
      <c r="G404" s="3">
        <f>+dataMercanciaGeneral[[#This Row],[Mercancía general embarcada en cabotaje]]+dataMercanciaGeneral[[#This Row],[Mercancía general desembarcada en cabotaje]]</f>
        <v>22134</v>
      </c>
      <c r="H404" s="2">
        <v>31934</v>
      </c>
      <c r="I404" s="2">
        <v>2239</v>
      </c>
      <c r="J404" s="3">
        <f>+dataMercanciaGeneral[[#This Row],[Mercancía general embarcada en exterior]]+dataMercanciaGeneral[[#This Row],[Mercancía general desembarcada en exterior]]</f>
        <v>34173</v>
      </c>
      <c r="K404" s="3">
        <f>+dataMercanciaGeneral[[#This Row],[Mercancía general embarcada en cabotaje]]+dataMercanciaGeneral[[#This Row],[Mercancía general embarcada en exterior]]</f>
        <v>50556</v>
      </c>
      <c r="L404" s="3">
        <f>+dataMercanciaGeneral[[#This Row],[Mercancía general desembarcada en cabotaje]]+dataMercanciaGeneral[[#This Row],[Mercancía general desembarcada en exterior]]</f>
        <v>5751</v>
      </c>
      <c r="M404" s="3">
        <f>+dataMercanciaGeneral[[#This Row],[TOTAL mercancía general embarcada en cabotaje y exterior]]+dataMercanciaGeneral[[#This Row],[TOTAL mercancía general desembarcada en cabotaje y exterior]]</f>
        <v>56307</v>
      </c>
    </row>
    <row r="405" spans="1:13" hidden="1" x14ac:dyDescent="0.25">
      <c r="A405" s="1">
        <v>1968</v>
      </c>
      <c r="B405" s="1" t="s">
        <v>36</v>
      </c>
      <c r="C405" s="1" t="s">
        <v>32</v>
      </c>
      <c r="D405" s="1" t="s">
        <v>42</v>
      </c>
      <c r="E405" s="2">
        <v>0</v>
      </c>
      <c r="F405" s="2">
        <v>0</v>
      </c>
      <c r="G405" s="3">
        <f>+dataMercanciaGeneral[[#This Row],[Mercancía general embarcada en cabotaje]]+dataMercanciaGeneral[[#This Row],[Mercancía general desembarcada en cabotaje]]</f>
        <v>0</v>
      </c>
      <c r="H405" s="2">
        <v>0</v>
      </c>
      <c r="I405" s="2">
        <v>0</v>
      </c>
      <c r="J405" s="3">
        <f>+dataMercanciaGeneral[[#This Row],[Mercancía general embarcada en exterior]]+dataMercanciaGeneral[[#This Row],[Mercancía general desembarcada en exterior]]</f>
        <v>0</v>
      </c>
      <c r="K405" s="3">
        <f>+dataMercanciaGeneral[[#This Row],[Mercancía general embarcada en cabotaje]]+dataMercanciaGeneral[[#This Row],[Mercancía general embarcada en exterior]]</f>
        <v>0</v>
      </c>
      <c r="L405" s="3">
        <f>+dataMercanciaGeneral[[#This Row],[Mercancía general desembarcada en cabotaje]]+dataMercanciaGeneral[[#This Row],[Mercancía general desembarcada en exterior]]</f>
        <v>0</v>
      </c>
      <c r="M405" s="3">
        <f>+dataMercanciaGeneral[[#This Row],[TOTAL mercancía general embarcada en cabotaje y exterior]]+dataMercanciaGeneral[[#This Row],[TOTAL mercancía general desembarcada en cabotaje y exterior]]</f>
        <v>0</v>
      </c>
    </row>
    <row r="406" spans="1:13" hidden="1" x14ac:dyDescent="0.25">
      <c r="A406" s="1">
        <v>1968</v>
      </c>
      <c r="B406" s="1" t="s">
        <v>37</v>
      </c>
      <c r="C406" s="1" t="s">
        <v>32</v>
      </c>
      <c r="D406" s="1" t="s">
        <v>33</v>
      </c>
      <c r="E406" s="2">
        <v>0</v>
      </c>
      <c r="F406" s="2">
        <v>0</v>
      </c>
      <c r="G406" s="3">
        <f>+dataMercanciaGeneral[[#This Row],[Mercancía general embarcada en cabotaje]]+dataMercanciaGeneral[[#This Row],[Mercancía general desembarcada en cabotaje]]</f>
        <v>0</v>
      </c>
      <c r="H406" s="2">
        <v>0</v>
      </c>
      <c r="I406" s="2">
        <v>0</v>
      </c>
      <c r="J406" s="3">
        <f>+dataMercanciaGeneral[[#This Row],[Mercancía general embarcada en exterior]]+dataMercanciaGeneral[[#This Row],[Mercancía general desembarcada en exterior]]</f>
        <v>0</v>
      </c>
      <c r="K406" s="3">
        <f>+dataMercanciaGeneral[[#This Row],[Mercancía general embarcada en cabotaje]]+dataMercanciaGeneral[[#This Row],[Mercancía general embarcada en exterior]]</f>
        <v>0</v>
      </c>
      <c r="L406" s="3">
        <f>+dataMercanciaGeneral[[#This Row],[Mercancía general desembarcada en cabotaje]]+dataMercanciaGeneral[[#This Row],[Mercancía general desembarcada en exterior]]</f>
        <v>0</v>
      </c>
      <c r="M406" s="3">
        <f>+dataMercanciaGeneral[[#This Row],[TOTAL mercancía general embarcada en cabotaje y exterior]]+dataMercanciaGeneral[[#This Row],[TOTAL mercancía general desembarcada en cabotaje y exterior]]</f>
        <v>0</v>
      </c>
    </row>
    <row r="407" spans="1:13" hidden="1" x14ac:dyDescent="0.25">
      <c r="A407" s="1">
        <v>1968</v>
      </c>
      <c r="B407" s="1" t="s">
        <v>37</v>
      </c>
      <c r="C407" s="1" t="s">
        <v>32</v>
      </c>
      <c r="D407" s="1" t="s">
        <v>42</v>
      </c>
      <c r="E407" s="2">
        <v>0</v>
      </c>
      <c r="F407" s="2">
        <v>0</v>
      </c>
      <c r="G407" s="3">
        <f>+dataMercanciaGeneral[[#This Row],[Mercancía general embarcada en cabotaje]]+dataMercanciaGeneral[[#This Row],[Mercancía general desembarcada en cabotaje]]</f>
        <v>0</v>
      </c>
      <c r="H407" s="2">
        <v>0</v>
      </c>
      <c r="I407" s="2">
        <v>0</v>
      </c>
      <c r="J407" s="3">
        <f>+dataMercanciaGeneral[[#This Row],[Mercancía general embarcada en exterior]]+dataMercanciaGeneral[[#This Row],[Mercancía general desembarcada en exterior]]</f>
        <v>0</v>
      </c>
      <c r="K407" s="3">
        <f>+dataMercanciaGeneral[[#This Row],[Mercancía general embarcada en cabotaje]]+dataMercanciaGeneral[[#This Row],[Mercancía general embarcada en exterior]]</f>
        <v>0</v>
      </c>
      <c r="L407" s="3">
        <f>+dataMercanciaGeneral[[#This Row],[Mercancía general desembarcada en cabotaje]]+dataMercanciaGeneral[[#This Row],[Mercancía general desembarcada en exterior]]</f>
        <v>0</v>
      </c>
      <c r="M407" s="3">
        <f>+dataMercanciaGeneral[[#This Row],[TOTAL mercancía general embarcada en cabotaje y exterior]]+dataMercanciaGeneral[[#This Row],[TOTAL mercancía general desembarcada en cabotaje y exterior]]</f>
        <v>0</v>
      </c>
    </row>
    <row r="408" spans="1:13" hidden="1" x14ac:dyDescent="0.25">
      <c r="A408" s="1">
        <v>1968</v>
      </c>
      <c r="B408" s="1" t="s">
        <v>7</v>
      </c>
      <c r="C408" s="1" t="s">
        <v>32</v>
      </c>
      <c r="D408" s="1" t="s">
        <v>33</v>
      </c>
      <c r="E408" s="2">
        <v>364762</v>
      </c>
      <c r="F408" s="2">
        <v>510815</v>
      </c>
      <c r="G408" s="3">
        <f>+dataMercanciaGeneral[[#This Row],[Mercancía general embarcada en cabotaje]]+dataMercanciaGeneral[[#This Row],[Mercancía general desembarcada en cabotaje]]</f>
        <v>875577</v>
      </c>
      <c r="H408" s="2">
        <v>157710</v>
      </c>
      <c r="I408" s="2">
        <v>209087</v>
      </c>
      <c r="J408" s="3">
        <f>+dataMercanciaGeneral[[#This Row],[Mercancía general embarcada en exterior]]+dataMercanciaGeneral[[#This Row],[Mercancía general desembarcada en exterior]]</f>
        <v>366797</v>
      </c>
      <c r="K408" s="3">
        <f>+dataMercanciaGeneral[[#This Row],[Mercancía general embarcada en cabotaje]]+dataMercanciaGeneral[[#This Row],[Mercancía general embarcada en exterior]]</f>
        <v>522472</v>
      </c>
      <c r="L408" s="3">
        <f>+dataMercanciaGeneral[[#This Row],[Mercancía general desembarcada en cabotaje]]+dataMercanciaGeneral[[#This Row],[Mercancía general desembarcada en exterior]]</f>
        <v>719902</v>
      </c>
      <c r="M408" s="3">
        <f>+dataMercanciaGeneral[[#This Row],[TOTAL mercancía general embarcada en cabotaje y exterior]]+dataMercanciaGeneral[[#This Row],[TOTAL mercancía general desembarcada en cabotaje y exterior]]</f>
        <v>1242374</v>
      </c>
    </row>
    <row r="409" spans="1:13" hidden="1" x14ac:dyDescent="0.25">
      <c r="A409" s="1">
        <v>1968</v>
      </c>
      <c r="B409" s="1" t="s">
        <v>7</v>
      </c>
      <c r="C409" s="1" t="s">
        <v>32</v>
      </c>
      <c r="D409" s="1" t="s">
        <v>42</v>
      </c>
      <c r="E409" s="2">
        <v>0</v>
      </c>
      <c r="F409" s="2">
        <v>0</v>
      </c>
      <c r="G409" s="3">
        <f>+dataMercanciaGeneral[[#This Row],[Mercancía general embarcada en cabotaje]]+dataMercanciaGeneral[[#This Row],[Mercancía general desembarcada en cabotaje]]</f>
        <v>0</v>
      </c>
      <c r="H409" s="2">
        <v>0</v>
      </c>
      <c r="I409" s="2">
        <v>0</v>
      </c>
      <c r="J409" s="3">
        <f>+dataMercanciaGeneral[[#This Row],[Mercancía general embarcada en exterior]]+dataMercanciaGeneral[[#This Row],[Mercancía general desembarcada en exterior]]</f>
        <v>0</v>
      </c>
      <c r="K409" s="3">
        <f>+dataMercanciaGeneral[[#This Row],[Mercancía general embarcada en cabotaje]]+dataMercanciaGeneral[[#This Row],[Mercancía general embarcada en exterior]]</f>
        <v>0</v>
      </c>
      <c r="L409" s="3">
        <f>+dataMercanciaGeneral[[#This Row],[Mercancía general desembarcada en cabotaje]]+dataMercanciaGeneral[[#This Row],[Mercancía general desembarcada en exterior]]</f>
        <v>0</v>
      </c>
      <c r="M409" s="3">
        <f>+dataMercanciaGeneral[[#This Row],[TOTAL mercancía general embarcada en cabotaje y exterior]]+dataMercanciaGeneral[[#This Row],[TOTAL mercancía general desembarcada en cabotaje y exterior]]</f>
        <v>0</v>
      </c>
    </row>
    <row r="410" spans="1:13" hidden="1" x14ac:dyDescent="0.25">
      <c r="A410" s="1">
        <v>1968</v>
      </c>
      <c r="B410" s="1" t="s">
        <v>24</v>
      </c>
      <c r="C410" s="1" t="s">
        <v>32</v>
      </c>
      <c r="D410" s="1" t="s">
        <v>33</v>
      </c>
      <c r="E410" s="2">
        <v>57901</v>
      </c>
      <c r="F410" s="2">
        <v>83625</v>
      </c>
      <c r="G410" s="3">
        <f>+dataMercanciaGeneral[[#This Row],[Mercancía general embarcada en cabotaje]]+dataMercanciaGeneral[[#This Row],[Mercancía general desembarcada en cabotaje]]</f>
        <v>141526</v>
      </c>
      <c r="H410" s="2">
        <v>96201</v>
      </c>
      <c r="I410" s="2">
        <v>304031</v>
      </c>
      <c r="J410" s="3">
        <f>+dataMercanciaGeneral[[#This Row],[Mercancía general embarcada en exterior]]+dataMercanciaGeneral[[#This Row],[Mercancía general desembarcada en exterior]]</f>
        <v>400232</v>
      </c>
      <c r="K410" s="3">
        <f>+dataMercanciaGeneral[[#This Row],[Mercancía general embarcada en cabotaje]]+dataMercanciaGeneral[[#This Row],[Mercancía general embarcada en exterior]]</f>
        <v>154102</v>
      </c>
      <c r="L410" s="3">
        <f>+dataMercanciaGeneral[[#This Row],[Mercancía general desembarcada en cabotaje]]+dataMercanciaGeneral[[#This Row],[Mercancía general desembarcada en exterior]]</f>
        <v>387656</v>
      </c>
      <c r="M410" s="3">
        <f>+dataMercanciaGeneral[[#This Row],[TOTAL mercancía general embarcada en cabotaje y exterior]]+dataMercanciaGeneral[[#This Row],[TOTAL mercancía general desembarcada en cabotaje y exterior]]</f>
        <v>541758</v>
      </c>
    </row>
    <row r="411" spans="1:13" hidden="1" x14ac:dyDescent="0.25">
      <c r="A411" s="1">
        <v>1968</v>
      </c>
      <c r="B411" s="1" t="s">
        <v>24</v>
      </c>
      <c r="C411" s="1" t="s">
        <v>32</v>
      </c>
      <c r="D411" s="1" t="s">
        <v>42</v>
      </c>
      <c r="E411" s="2">
        <v>0</v>
      </c>
      <c r="F411" s="2">
        <v>0</v>
      </c>
      <c r="G411" s="3">
        <f>+dataMercanciaGeneral[[#This Row],[Mercancía general embarcada en cabotaje]]+dataMercanciaGeneral[[#This Row],[Mercancía general desembarcada en cabotaje]]</f>
        <v>0</v>
      </c>
      <c r="H411" s="2">
        <v>0</v>
      </c>
      <c r="I411" s="2">
        <v>0</v>
      </c>
      <c r="J411" s="3">
        <f>+dataMercanciaGeneral[[#This Row],[Mercancía general embarcada en exterior]]+dataMercanciaGeneral[[#This Row],[Mercancía general desembarcada en exterior]]</f>
        <v>0</v>
      </c>
      <c r="K411" s="3">
        <f>+dataMercanciaGeneral[[#This Row],[Mercancía general embarcada en cabotaje]]+dataMercanciaGeneral[[#This Row],[Mercancía general embarcada en exterior]]</f>
        <v>0</v>
      </c>
      <c r="L411" s="3">
        <f>+dataMercanciaGeneral[[#This Row],[Mercancía general desembarcada en cabotaje]]+dataMercanciaGeneral[[#This Row],[Mercancía general desembarcada en exterior]]</f>
        <v>0</v>
      </c>
      <c r="M411" s="3">
        <f>+dataMercanciaGeneral[[#This Row],[TOTAL mercancía general embarcada en cabotaje y exterior]]+dataMercanciaGeneral[[#This Row],[TOTAL mercancía general desembarcada en cabotaje y exterior]]</f>
        <v>0</v>
      </c>
    </row>
    <row r="412" spans="1:13" hidden="1" x14ac:dyDescent="0.25">
      <c r="A412" s="1">
        <v>1968</v>
      </c>
      <c r="B412" s="1" t="s">
        <v>25</v>
      </c>
      <c r="C412" s="1" t="s">
        <v>32</v>
      </c>
      <c r="D412" s="1" t="s">
        <v>33</v>
      </c>
      <c r="E412" s="2">
        <v>115136</v>
      </c>
      <c r="F412" s="2">
        <v>163780</v>
      </c>
      <c r="G412" s="3">
        <f>+dataMercanciaGeneral[[#This Row],[Mercancía general embarcada en cabotaje]]+dataMercanciaGeneral[[#This Row],[Mercancía general desembarcada en cabotaje]]</f>
        <v>278916</v>
      </c>
      <c r="H412" s="2">
        <v>251045</v>
      </c>
      <c r="I412" s="2">
        <v>179321</v>
      </c>
      <c r="J412" s="3">
        <f>+dataMercanciaGeneral[[#This Row],[Mercancía general embarcada en exterior]]+dataMercanciaGeneral[[#This Row],[Mercancía general desembarcada en exterior]]</f>
        <v>430366</v>
      </c>
      <c r="K412" s="3">
        <f>+dataMercanciaGeneral[[#This Row],[Mercancía general embarcada en cabotaje]]+dataMercanciaGeneral[[#This Row],[Mercancía general embarcada en exterior]]</f>
        <v>366181</v>
      </c>
      <c r="L412" s="3">
        <f>+dataMercanciaGeneral[[#This Row],[Mercancía general desembarcada en cabotaje]]+dataMercanciaGeneral[[#This Row],[Mercancía general desembarcada en exterior]]</f>
        <v>343101</v>
      </c>
      <c r="M412" s="3">
        <f>+dataMercanciaGeneral[[#This Row],[TOTAL mercancía general embarcada en cabotaje y exterior]]+dataMercanciaGeneral[[#This Row],[TOTAL mercancía general desembarcada en cabotaje y exterior]]</f>
        <v>709282</v>
      </c>
    </row>
    <row r="413" spans="1:13" hidden="1" x14ac:dyDescent="0.25">
      <c r="A413" s="1">
        <v>1968</v>
      </c>
      <c r="B413" s="1" t="s">
        <v>25</v>
      </c>
      <c r="C413" s="1" t="s">
        <v>32</v>
      </c>
      <c r="D413" s="1" t="s">
        <v>42</v>
      </c>
      <c r="E413" s="2">
        <v>0</v>
      </c>
      <c r="F413" s="2">
        <v>0</v>
      </c>
      <c r="G413" s="3">
        <f>+dataMercanciaGeneral[[#This Row],[Mercancía general embarcada en cabotaje]]+dataMercanciaGeneral[[#This Row],[Mercancía general desembarcada en cabotaje]]</f>
        <v>0</v>
      </c>
      <c r="H413" s="2">
        <v>0</v>
      </c>
      <c r="I413" s="2">
        <v>0</v>
      </c>
      <c r="J413" s="3">
        <f>+dataMercanciaGeneral[[#This Row],[Mercancía general embarcada en exterior]]+dataMercanciaGeneral[[#This Row],[Mercancía general desembarcada en exterior]]</f>
        <v>0</v>
      </c>
      <c r="K413" s="3">
        <f>+dataMercanciaGeneral[[#This Row],[Mercancía general embarcada en cabotaje]]+dataMercanciaGeneral[[#This Row],[Mercancía general embarcada en exterior]]</f>
        <v>0</v>
      </c>
      <c r="L413" s="3">
        <f>+dataMercanciaGeneral[[#This Row],[Mercancía general desembarcada en cabotaje]]+dataMercanciaGeneral[[#This Row],[Mercancía general desembarcada en exterior]]</f>
        <v>0</v>
      </c>
      <c r="M413" s="3">
        <f>+dataMercanciaGeneral[[#This Row],[TOTAL mercancía general embarcada en cabotaje y exterior]]+dataMercanciaGeneral[[#This Row],[TOTAL mercancía general desembarcada en cabotaje y exterior]]</f>
        <v>0</v>
      </c>
    </row>
    <row r="414" spans="1:13" hidden="1" x14ac:dyDescent="0.25">
      <c r="A414" s="1">
        <v>1968</v>
      </c>
      <c r="B414" s="1" t="s">
        <v>26</v>
      </c>
      <c r="C414" s="1" t="s">
        <v>32</v>
      </c>
      <c r="D414" s="1" t="s">
        <v>33</v>
      </c>
      <c r="E414" s="2">
        <v>180914</v>
      </c>
      <c r="F414" s="2">
        <v>95050</v>
      </c>
      <c r="G414" s="3">
        <f>+dataMercanciaGeneral[[#This Row],[Mercancía general embarcada en cabotaje]]+dataMercanciaGeneral[[#This Row],[Mercancía general desembarcada en cabotaje]]</f>
        <v>275964</v>
      </c>
      <c r="H414" s="2">
        <v>149320</v>
      </c>
      <c r="I414" s="2">
        <v>148614</v>
      </c>
      <c r="J414" s="3">
        <f>+dataMercanciaGeneral[[#This Row],[Mercancía general embarcada en exterior]]+dataMercanciaGeneral[[#This Row],[Mercancía general desembarcada en exterior]]</f>
        <v>297934</v>
      </c>
      <c r="K414" s="3">
        <f>+dataMercanciaGeneral[[#This Row],[Mercancía general embarcada en cabotaje]]+dataMercanciaGeneral[[#This Row],[Mercancía general embarcada en exterior]]</f>
        <v>330234</v>
      </c>
      <c r="L414" s="3">
        <f>+dataMercanciaGeneral[[#This Row],[Mercancía general desembarcada en cabotaje]]+dataMercanciaGeneral[[#This Row],[Mercancía general desembarcada en exterior]]</f>
        <v>243664</v>
      </c>
      <c r="M414" s="3">
        <f>+dataMercanciaGeneral[[#This Row],[TOTAL mercancía general embarcada en cabotaje y exterior]]+dataMercanciaGeneral[[#This Row],[TOTAL mercancía general desembarcada en cabotaje y exterior]]</f>
        <v>573898</v>
      </c>
    </row>
    <row r="415" spans="1:13" hidden="1" x14ac:dyDescent="0.25">
      <c r="A415" s="1">
        <v>1968</v>
      </c>
      <c r="B415" s="1" t="s">
        <v>26</v>
      </c>
      <c r="C415" s="1" t="s">
        <v>32</v>
      </c>
      <c r="D415" s="1" t="s">
        <v>42</v>
      </c>
      <c r="E415" s="2">
        <v>0</v>
      </c>
      <c r="F415" s="2">
        <v>0</v>
      </c>
      <c r="G415" s="3">
        <f>+dataMercanciaGeneral[[#This Row],[Mercancía general embarcada en cabotaje]]+dataMercanciaGeneral[[#This Row],[Mercancía general desembarcada en cabotaje]]</f>
        <v>0</v>
      </c>
      <c r="H415" s="2">
        <v>0</v>
      </c>
      <c r="I415" s="2">
        <v>0</v>
      </c>
      <c r="J415" s="3">
        <f>+dataMercanciaGeneral[[#This Row],[Mercancía general embarcada en exterior]]+dataMercanciaGeneral[[#This Row],[Mercancía general desembarcada en exterior]]</f>
        <v>0</v>
      </c>
      <c r="K415" s="3">
        <f>+dataMercanciaGeneral[[#This Row],[Mercancía general embarcada en cabotaje]]+dataMercanciaGeneral[[#This Row],[Mercancía general embarcada en exterior]]</f>
        <v>0</v>
      </c>
      <c r="L415" s="3">
        <f>+dataMercanciaGeneral[[#This Row],[Mercancía general desembarcada en cabotaje]]+dataMercanciaGeneral[[#This Row],[Mercancía general desembarcada en exterior]]</f>
        <v>0</v>
      </c>
      <c r="M415" s="3">
        <f>+dataMercanciaGeneral[[#This Row],[TOTAL mercancía general embarcada en cabotaje y exterior]]+dataMercanciaGeneral[[#This Row],[TOTAL mercancía general desembarcada en cabotaje y exterior]]</f>
        <v>0</v>
      </c>
    </row>
    <row r="416" spans="1:13" hidden="1" x14ac:dyDescent="0.25">
      <c r="A416" s="1">
        <v>1968</v>
      </c>
      <c r="B416" s="1" t="s">
        <v>27</v>
      </c>
      <c r="C416" s="1" t="s">
        <v>32</v>
      </c>
      <c r="D416" s="1" t="s">
        <v>33</v>
      </c>
      <c r="E416" s="2">
        <v>287692</v>
      </c>
      <c r="F416" s="2">
        <v>151948</v>
      </c>
      <c r="G416" s="3">
        <f>+dataMercanciaGeneral[[#This Row],[Mercancía general embarcada en cabotaje]]+dataMercanciaGeneral[[#This Row],[Mercancía general desembarcada en cabotaje]]</f>
        <v>439640</v>
      </c>
      <c r="H416" s="2">
        <v>356890</v>
      </c>
      <c r="I416" s="2">
        <v>357819</v>
      </c>
      <c r="J416" s="3">
        <f>+dataMercanciaGeneral[[#This Row],[Mercancía general embarcada en exterior]]+dataMercanciaGeneral[[#This Row],[Mercancía general desembarcada en exterior]]</f>
        <v>714709</v>
      </c>
      <c r="K416" s="3">
        <f>+dataMercanciaGeneral[[#This Row],[Mercancía general embarcada en cabotaje]]+dataMercanciaGeneral[[#This Row],[Mercancía general embarcada en exterior]]</f>
        <v>644582</v>
      </c>
      <c r="L416" s="3">
        <f>+dataMercanciaGeneral[[#This Row],[Mercancía general desembarcada en cabotaje]]+dataMercanciaGeneral[[#This Row],[Mercancía general desembarcada en exterior]]</f>
        <v>509767</v>
      </c>
      <c r="M416" s="3">
        <f>+dataMercanciaGeneral[[#This Row],[TOTAL mercancía general embarcada en cabotaje y exterior]]+dataMercanciaGeneral[[#This Row],[TOTAL mercancía general desembarcada en cabotaje y exterior]]</f>
        <v>1154349</v>
      </c>
    </row>
    <row r="417" spans="1:13" hidden="1" x14ac:dyDescent="0.25">
      <c r="A417" s="1">
        <v>1968</v>
      </c>
      <c r="B417" s="1" t="s">
        <v>27</v>
      </c>
      <c r="C417" s="1" t="s">
        <v>32</v>
      </c>
      <c r="D417" s="1" t="s">
        <v>42</v>
      </c>
      <c r="E417" s="2">
        <v>0</v>
      </c>
      <c r="F417" s="2">
        <v>0</v>
      </c>
      <c r="G417" s="3">
        <f>+dataMercanciaGeneral[[#This Row],[Mercancía general embarcada en cabotaje]]+dataMercanciaGeneral[[#This Row],[Mercancía general desembarcada en cabotaje]]</f>
        <v>0</v>
      </c>
      <c r="H417" s="2">
        <v>0</v>
      </c>
      <c r="I417" s="2">
        <v>0</v>
      </c>
      <c r="J417" s="3">
        <f>+dataMercanciaGeneral[[#This Row],[Mercancía general embarcada en exterior]]+dataMercanciaGeneral[[#This Row],[Mercancía general desembarcada en exterior]]</f>
        <v>0</v>
      </c>
      <c r="K417" s="3">
        <f>+dataMercanciaGeneral[[#This Row],[Mercancía general embarcada en cabotaje]]+dataMercanciaGeneral[[#This Row],[Mercancía general embarcada en exterior]]</f>
        <v>0</v>
      </c>
      <c r="L417" s="3">
        <f>+dataMercanciaGeneral[[#This Row],[Mercancía general desembarcada en cabotaje]]+dataMercanciaGeneral[[#This Row],[Mercancía general desembarcada en exterior]]</f>
        <v>0</v>
      </c>
      <c r="M417" s="3">
        <f>+dataMercanciaGeneral[[#This Row],[TOTAL mercancía general embarcada en cabotaje y exterior]]+dataMercanciaGeneral[[#This Row],[TOTAL mercancía general desembarcada en cabotaje y exterior]]</f>
        <v>0</v>
      </c>
    </row>
    <row r="418" spans="1:13" hidden="1" x14ac:dyDescent="0.25">
      <c r="A418" s="1">
        <v>1968</v>
      </c>
      <c r="B418" s="1" t="s">
        <v>28</v>
      </c>
      <c r="C418" s="1" t="s">
        <v>32</v>
      </c>
      <c r="D418" s="1" t="s">
        <v>33</v>
      </c>
      <c r="E418" s="2">
        <v>27723</v>
      </c>
      <c r="F418" s="2">
        <v>89467</v>
      </c>
      <c r="G418" s="3">
        <f>+dataMercanciaGeneral[[#This Row],[Mercancía general embarcada en cabotaje]]+dataMercanciaGeneral[[#This Row],[Mercancía general desembarcada en cabotaje]]</f>
        <v>117190</v>
      </c>
      <c r="H418" s="2">
        <v>38795</v>
      </c>
      <c r="I418" s="2">
        <v>57971</v>
      </c>
      <c r="J418" s="3">
        <f>+dataMercanciaGeneral[[#This Row],[Mercancía general embarcada en exterior]]+dataMercanciaGeneral[[#This Row],[Mercancía general desembarcada en exterior]]</f>
        <v>96766</v>
      </c>
      <c r="K418" s="3">
        <f>+dataMercanciaGeneral[[#This Row],[Mercancía general embarcada en cabotaje]]+dataMercanciaGeneral[[#This Row],[Mercancía general embarcada en exterior]]</f>
        <v>66518</v>
      </c>
      <c r="L418" s="3">
        <f>+dataMercanciaGeneral[[#This Row],[Mercancía general desembarcada en cabotaje]]+dataMercanciaGeneral[[#This Row],[Mercancía general desembarcada en exterior]]</f>
        <v>147438</v>
      </c>
      <c r="M418" s="3">
        <f>+dataMercanciaGeneral[[#This Row],[TOTAL mercancía general embarcada en cabotaje y exterior]]+dataMercanciaGeneral[[#This Row],[TOTAL mercancía general desembarcada en cabotaje y exterior]]</f>
        <v>213956</v>
      </c>
    </row>
    <row r="419" spans="1:13" hidden="1" x14ac:dyDescent="0.25">
      <c r="A419" s="1">
        <v>1968</v>
      </c>
      <c r="B419" s="1" t="s">
        <v>28</v>
      </c>
      <c r="C419" s="1" t="s">
        <v>32</v>
      </c>
      <c r="D419" s="1" t="s">
        <v>42</v>
      </c>
      <c r="E419" s="2">
        <v>0</v>
      </c>
      <c r="F419" s="2">
        <v>0</v>
      </c>
      <c r="G419" s="3">
        <f>+dataMercanciaGeneral[[#This Row],[Mercancía general embarcada en cabotaje]]+dataMercanciaGeneral[[#This Row],[Mercancía general desembarcada en cabotaje]]</f>
        <v>0</v>
      </c>
      <c r="H419" s="2">
        <v>0</v>
      </c>
      <c r="I419" s="2">
        <v>0</v>
      </c>
      <c r="J419" s="3">
        <f>+dataMercanciaGeneral[[#This Row],[Mercancía general embarcada en exterior]]+dataMercanciaGeneral[[#This Row],[Mercancía general desembarcada en exterior]]</f>
        <v>0</v>
      </c>
      <c r="K419" s="3">
        <f>+dataMercanciaGeneral[[#This Row],[Mercancía general embarcada en cabotaje]]+dataMercanciaGeneral[[#This Row],[Mercancía general embarcada en exterior]]</f>
        <v>0</v>
      </c>
      <c r="L419" s="3">
        <f>+dataMercanciaGeneral[[#This Row],[Mercancía general desembarcada en cabotaje]]+dataMercanciaGeneral[[#This Row],[Mercancía general desembarcada en exterior]]</f>
        <v>0</v>
      </c>
      <c r="M419" s="3">
        <f>+dataMercanciaGeneral[[#This Row],[TOTAL mercancía general embarcada en cabotaje y exterior]]+dataMercanciaGeneral[[#This Row],[TOTAL mercancía general desembarcada en cabotaje y exterior]]</f>
        <v>0</v>
      </c>
    </row>
    <row r="420" spans="1:13" hidden="1" x14ac:dyDescent="0.25">
      <c r="A420" s="1">
        <v>1968</v>
      </c>
      <c r="B420" s="1" t="s">
        <v>29</v>
      </c>
      <c r="C420" s="1" t="s">
        <v>32</v>
      </c>
      <c r="D420" s="1" t="s">
        <v>33</v>
      </c>
      <c r="E420" s="2">
        <v>45600</v>
      </c>
      <c r="F420" s="2">
        <v>14229</v>
      </c>
      <c r="G420" s="3">
        <f>+dataMercanciaGeneral[[#This Row],[Mercancía general embarcada en cabotaje]]+dataMercanciaGeneral[[#This Row],[Mercancía general desembarcada en cabotaje]]</f>
        <v>59829</v>
      </c>
      <c r="H420" s="2">
        <v>26699</v>
      </c>
      <c r="I420" s="2">
        <v>9304</v>
      </c>
      <c r="J420" s="3">
        <f>+dataMercanciaGeneral[[#This Row],[Mercancía general embarcada en exterior]]+dataMercanciaGeneral[[#This Row],[Mercancía general desembarcada en exterior]]</f>
        <v>36003</v>
      </c>
      <c r="K420" s="3">
        <f>+dataMercanciaGeneral[[#This Row],[Mercancía general embarcada en cabotaje]]+dataMercanciaGeneral[[#This Row],[Mercancía general embarcada en exterior]]</f>
        <v>72299</v>
      </c>
      <c r="L420" s="3">
        <f>+dataMercanciaGeneral[[#This Row],[Mercancía general desembarcada en cabotaje]]+dataMercanciaGeneral[[#This Row],[Mercancía general desembarcada en exterior]]</f>
        <v>23533</v>
      </c>
      <c r="M420" s="3">
        <f>+dataMercanciaGeneral[[#This Row],[TOTAL mercancía general embarcada en cabotaje y exterior]]+dataMercanciaGeneral[[#This Row],[TOTAL mercancía general desembarcada en cabotaje y exterior]]</f>
        <v>95832</v>
      </c>
    </row>
    <row r="421" spans="1:13" hidden="1" x14ac:dyDescent="0.25">
      <c r="A421" s="1">
        <v>1968</v>
      </c>
      <c r="B421" s="1" t="s">
        <v>29</v>
      </c>
      <c r="C421" s="1" t="s">
        <v>32</v>
      </c>
      <c r="D421" s="1" t="s">
        <v>42</v>
      </c>
      <c r="E421" s="2">
        <v>0</v>
      </c>
      <c r="F421" s="2">
        <v>0</v>
      </c>
      <c r="G421" s="3">
        <f>+dataMercanciaGeneral[[#This Row],[Mercancía general embarcada en cabotaje]]+dataMercanciaGeneral[[#This Row],[Mercancía general desembarcada en cabotaje]]</f>
        <v>0</v>
      </c>
      <c r="H421" s="2">
        <v>0</v>
      </c>
      <c r="I421" s="2">
        <v>0</v>
      </c>
      <c r="J421" s="3">
        <f>+dataMercanciaGeneral[[#This Row],[Mercancía general embarcada en exterior]]+dataMercanciaGeneral[[#This Row],[Mercancía general desembarcada en exterior]]</f>
        <v>0</v>
      </c>
      <c r="K421" s="3">
        <f>+dataMercanciaGeneral[[#This Row],[Mercancía general embarcada en cabotaje]]+dataMercanciaGeneral[[#This Row],[Mercancía general embarcada en exterior]]</f>
        <v>0</v>
      </c>
      <c r="L421" s="3">
        <f>+dataMercanciaGeneral[[#This Row],[Mercancía general desembarcada en cabotaje]]+dataMercanciaGeneral[[#This Row],[Mercancía general desembarcada en exterior]]</f>
        <v>0</v>
      </c>
      <c r="M421" s="3">
        <f>+dataMercanciaGeneral[[#This Row],[TOTAL mercancía general embarcada en cabotaje y exterior]]+dataMercanciaGeneral[[#This Row],[TOTAL mercancía general desembarcada en cabotaje y exterior]]</f>
        <v>0</v>
      </c>
    </row>
    <row r="422" spans="1:13" hidden="1" x14ac:dyDescent="0.25">
      <c r="A422" s="1">
        <v>1969</v>
      </c>
      <c r="B422" s="1" t="s">
        <v>0</v>
      </c>
      <c r="C422" s="1" t="s">
        <v>32</v>
      </c>
      <c r="D422" s="1" t="s">
        <v>33</v>
      </c>
      <c r="E422" s="2">
        <v>6541</v>
      </c>
      <c r="F422" s="2">
        <v>24749</v>
      </c>
      <c r="G422" s="3">
        <f>+dataMercanciaGeneral[[#This Row],[Mercancía general embarcada en cabotaje]]+dataMercanciaGeneral[[#This Row],[Mercancía general desembarcada en cabotaje]]</f>
        <v>31290</v>
      </c>
      <c r="H422" s="2">
        <v>17650</v>
      </c>
      <c r="I422" s="2">
        <v>61103</v>
      </c>
      <c r="J422" s="3">
        <f>+dataMercanciaGeneral[[#This Row],[Mercancía general embarcada en exterior]]+dataMercanciaGeneral[[#This Row],[Mercancía general desembarcada en exterior]]</f>
        <v>78753</v>
      </c>
      <c r="K422" s="3">
        <f>+dataMercanciaGeneral[[#This Row],[Mercancía general embarcada en cabotaje]]+dataMercanciaGeneral[[#This Row],[Mercancía general embarcada en exterior]]</f>
        <v>24191</v>
      </c>
      <c r="L422" s="3">
        <f>+dataMercanciaGeneral[[#This Row],[Mercancía general desembarcada en cabotaje]]+dataMercanciaGeneral[[#This Row],[Mercancía general desembarcada en exterior]]</f>
        <v>85852</v>
      </c>
      <c r="M422" s="3">
        <f>+dataMercanciaGeneral[[#This Row],[TOTAL mercancía general embarcada en cabotaje y exterior]]+dataMercanciaGeneral[[#This Row],[TOTAL mercancía general desembarcada en cabotaje y exterior]]</f>
        <v>110043</v>
      </c>
    </row>
    <row r="423" spans="1:13" hidden="1" x14ac:dyDescent="0.25">
      <c r="A423" s="1">
        <v>1969</v>
      </c>
      <c r="B423" s="1" t="s">
        <v>0</v>
      </c>
      <c r="C423" s="1" t="s">
        <v>32</v>
      </c>
      <c r="D423" s="1" t="s">
        <v>42</v>
      </c>
      <c r="E423" s="2">
        <v>0</v>
      </c>
      <c r="F423" s="2">
        <v>0</v>
      </c>
      <c r="G423" s="3">
        <f>+dataMercanciaGeneral[[#This Row],[Mercancía general embarcada en cabotaje]]+dataMercanciaGeneral[[#This Row],[Mercancía general desembarcada en cabotaje]]</f>
        <v>0</v>
      </c>
      <c r="H423" s="2">
        <v>0</v>
      </c>
      <c r="I423" s="2">
        <v>0</v>
      </c>
      <c r="J423" s="3">
        <f>+dataMercanciaGeneral[[#This Row],[Mercancía general embarcada en exterior]]+dataMercanciaGeneral[[#This Row],[Mercancía general desembarcada en exterior]]</f>
        <v>0</v>
      </c>
      <c r="K423" s="3">
        <f>+dataMercanciaGeneral[[#This Row],[Mercancía general embarcada en cabotaje]]+dataMercanciaGeneral[[#This Row],[Mercancía general embarcada en exterior]]</f>
        <v>0</v>
      </c>
      <c r="L423" s="3">
        <f>+dataMercanciaGeneral[[#This Row],[Mercancía general desembarcada en cabotaje]]+dataMercanciaGeneral[[#This Row],[Mercancía general desembarcada en exterior]]</f>
        <v>0</v>
      </c>
      <c r="M423" s="3">
        <f>+dataMercanciaGeneral[[#This Row],[TOTAL mercancía general embarcada en cabotaje y exterior]]+dataMercanciaGeneral[[#This Row],[TOTAL mercancía general desembarcada en cabotaje y exterior]]</f>
        <v>0</v>
      </c>
    </row>
    <row r="424" spans="1:13" hidden="1" x14ac:dyDescent="0.25">
      <c r="A424" s="1">
        <v>1969</v>
      </c>
      <c r="B424" s="1" t="s">
        <v>1</v>
      </c>
      <c r="C424" s="1" t="s">
        <v>32</v>
      </c>
      <c r="D424" s="1" t="s">
        <v>33</v>
      </c>
      <c r="E424" s="2">
        <v>315009</v>
      </c>
      <c r="F424" s="2">
        <v>148844</v>
      </c>
      <c r="G424" s="3">
        <f>+dataMercanciaGeneral[[#This Row],[Mercancía general embarcada en cabotaje]]+dataMercanciaGeneral[[#This Row],[Mercancía general desembarcada en cabotaje]]</f>
        <v>463853</v>
      </c>
      <c r="H424" s="2">
        <v>94781</v>
      </c>
      <c r="I424" s="2">
        <v>135554</v>
      </c>
      <c r="J424" s="3">
        <f>+dataMercanciaGeneral[[#This Row],[Mercancía general embarcada en exterior]]+dataMercanciaGeneral[[#This Row],[Mercancía general desembarcada en exterior]]</f>
        <v>230335</v>
      </c>
      <c r="K424" s="3">
        <f>+dataMercanciaGeneral[[#This Row],[Mercancía general embarcada en cabotaje]]+dataMercanciaGeneral[[#This Row],[Mercancía general embarcada en exterior]]</f>
        <v>409790</v>
      </c>
      <c r="L424" s="3">
        <f>+dataMercanciaGeneral[[#This Row],[Mercancía general desembarcada en cabotaje]]+dataMercanciaGeneral[[#This Row],[Mercancía general desembarcada en exterior]]</f>
        <v>284398</v>
      </c>
      <c r="M424" s="3">
        <f>+dataMercanciaGeneral[[#This Row],[TOTAL mercancía general embarcada en cabotaje y exterior]]+dataMercanciaGeneral[[#This Row],[TOTAL mercancía general desembarcada en cabotaje y exterior]]</f>
        <v>694188</v>
      </c>
    </row>
    <row r="425" spans="1:13" hidden="1" x14ac:dyDescent="0.25">
      <c r="A425" s="1">
        <v>1969</v>
      </c>
      <c r="B425" s="1" t="s">
        <v>1</v>
      </c>
      <c r="C425" s="1" t="s">
        <v>32</v>
      </c>
      <c r="D425" s="1" t="s">
        <v>42</v>
      </c>
      <c r="E425" s="2">
        <v>0</v>
      </c>
      <c r="F425" s="2">
        <v>0</v>
      </c>
      <c r="G425" s="3">
        <f>+dataMercanciaGeneral[[#This Row],[Mercancía general embarcada en cabotaje]]+dataMercanciaGeneral[[#This Row],[Mercancía general desembarcada en cabotaje]]</f>
        <v>0</v>
      </c>
      <c r="H425" s="2">
        <v>0</v>
      </c>
      <c r="I425" s="2">
        <v>0</v>
      </c>
      <c r="J425" s="3">
        <f>+dataMercanciaGeneral[[#This Row],[Mercancía general embarcada en exterior]]+dataMercanciaGeneral[[#This Row],[Mercancía general desembarcada en exterior]]</f>
        <v>0</v>
      </c>
      <c r="K425" s="3">
        <f>+dataMercanciaGeneral[[#This Row],[Mercancía general embarcada en cabotaje]]+dataMercanciaGeneral[[#This Row],[Mercancía general embarcada en exterior]]</f>
        <v>0</v>
      </c>
      <c r="L425" s="3">
        <f>+dataMercanciaGeneral[[#This Row],[Mercancía general desembarcada en cabotaje]]+dataMercanciaGeneral[[#This Row],[Mercancía general desembarcada en exterior]]</f>
        <v>0</v>
      </c>
      <c r="M425" s="3">
        <f>+dataMercanciaGeneral[[#This Row],[TOTAL mercancía general embarcada en cabotaje y exterior]]+dataMercanciaGeneral[[#This Row],[TOTAL mercancía general desembarcada en cabotaje y exterior]]</f>
        <v>0</v>
      </c>
    </row>
    <row r="426" spans="1:13" hidden="1" x14ac:dyDescent="0.25">
      <c r="A426" s="1">
        <v>1969</v>
      </c>
      <c r="B426" s="1" t="s">
        <v>2</v>
      </c>
      <c r="C426" s="1" t="s">
        <v>32</v>
      </c>
      <c r="D426" s="1" t="s">
        <v>33</v>
      </c>
      <c r="E426" s="2">
        <v>5045</v>
      </c>
      <c r="F426" s="2">
        <v>4886</v>
      </c>
      <c r="G426" s="3">
        <f>+dataMercanciaGeneral[[#This Row],[Mercancía general embarcada en cabotaje]]+dataMercanciaGeneral[[#This Row],[Mercancía general desembarcada en cabotaje]]</f>
        <v>9931</v>
      </c>
      <c r="H426" s="2">
        <v>39076</v>
      </c>
      <c r="I426" s="2">
        <v>33993</v>
      </c>
      <c r="J426" s="3">
        <f>+dataMercanciaGeneral[[#This Row],[Mercancía general embarcada en exterior]]+dataMercanciaGeneral[[#This Row],[Mercancía general desembarcada en exterior]]</f>
        <v>73069</v>
      </c>
      <c r="K426" s="3">
        <f>+dataMercanciaGeneral[[#This Row],[Mercancía general embarcada en cabotaje]]+dataMercanciaGeneral[[#This Row],[Mercancía general embarcada en exterior]]</f>
        <v>44121</v>
      </c>
      <c r="L426" s="3">
        <f>+dataMercanciaGeneral[[#This Row],[Mercancía general desembarcada en cabotaje]]+dataMercanciaGeneral[[#This Row],[Mercancía general desembarcada en exterior]]</f>
        <v>38879</v>
      </c>
      <c r="M426" s="3">
        <f>+dataMercanciaGeneral[[#This Row],[TOTAL mercancía general embarcada en cabotaje y exterior]]+dataMercanciaGeneral[[#This Row],[TOTAL mercancía general desembarcada en cabotaje y exterior]]</f>
        <v>83000</v>
      </c>
    </row>
    <row r="427" spans="1:13" hidden="1" x14ac:dyDescent="0.25">
      <c r="A427" s="1">
        <v>1969</v>
      </c>
      <c r="B427" s="1" t="s">
        <v>2</v>
      </c>
      <c r="C427" s="1" t="s">
        <v>32</v>
      </c>
      <c r="D427" s="1" t="s">
        <v>42</v>
      </c>
      <c r="E427" s="2">
        <v>0</v>
      </c>
      <c r="F427" s="2">
        <v>0</v>
      </c>
      <c r="G427" s="3">
        <f>+dataMercanciaGeneral[[#This Row],[Mercancía general embarcada en cabotaje]]+dataMercanciaGeneral[[#This Row],[Mercancía general desembarcada en cabotaje]]</f>
        <v>0</v>
      </c>
      <c r="H427" s="2">
        <v>0</v>
      </c>
      <c r="I427" s="2">
        <v>0</v>
      </c>
      <c r="J427" s="3">
        <f>+dataMercanciaGeneral[[#This Row],[Mercancía general embarcada en exterior]]+dataMercanciaGeneral[[#This Row],[Mercancía general desembarcada en exterior]]</f>
        <v>0</v>
      </c>
      <c r="K427" s="3">
        <f>+dataMercanciaGeneral[[#This Row],[Mercancía general embarcada en cabotaje]]+dataMercanciaGeneral[[#This Row],[Mercancía general embarcada en exterior]]</f>
        <v>0</v>
      </c>
      <c r="L427" s="3">
        <f>+dataMercanciaGeneral[[#This Row],[Mercancía general desembarcada en cabotaje]]+dataMercanciaGeneral[[#This Row],[Mercancía general desembarcada en exterior]]</f>
        <v>0</v>
      </c>
      <c r="M427" s="3">
        <f>+dataMercanciaGeneral[[#This Row],[TOTAL mercancía general embarcada en cabotaje y exterior]]+dataMercanciaGeneral[[#This Row],[TOTAL mercancía general desembarcada en cabotaje y exterior]]</f>
        <v>0</v>
      </c>
    </row>
    <row r="428" spans="1:13" hidden="1" x14ac:dyDescent="0.25">
      <c r="A428" s="1">
        <v>1969</v>
      </c>
      <c r="B428" s="1" t="s">
        <v>3</v>
      </c>
      <c r="C428" s="1" t="s">
        <v>32</v>
      </c>
      <c r="D428" s="1" t="s">
        <v>33</v>
      </c>
      <c r="E428" s="2">
        <v>726844</v>
      </c>
      <c r="F428" s="2">
        <v>150528</v>
      </c>
      <c r="G428" s="3">
        <f>+dataMercanciaGeneral[[#This Row],[Mercancía general embarcada en cabotaje]]+dataMercanciaGeneral[[#This Row],[Mercancía general desembarcada en cabotaje]]</f>
        <v>877372</v>
      </c>
      <c r="H428" s="2">
        <v>264068</v>
      </c>
      <c r="I428" s="2">
        <v>336990</v>
      </c>
      <c r="J428" s="3">
        <f>+dataMercanciaGeneral[[#This Row],[Mercancía general embarcada en exterior]]+dataMercanciaGeneral[[#This Row],[Mercancía general desembarcada en exterior]]</f>
        <v>601058</v>
      </c>
      <c r="K428" s="3">
        <f>+dataMercanciaGeneral[[#This Row],[Mercancía general embarcada en cabotaje]]+dataMercanciaGeneral[[#This Row],[Mercancía general embarcada en exterior]]</f>
        <v>990912</v>
      </c>
      <c r="L428" s="3">
        <f>+dataMercanciaGeneral[[#This Row],[Mercancía general desembarcada en cabotaje]]+dataMercanciaGeneral[[#This Row],[Mercancía general desembarcada en exterior]]</f>
        <v>487518</v>
      </c>
      <c r="M428" s="3">
        <f>+dataMercanciaGeneral[[#This Row],[TOTAL mercancía general embarcada en cabotaje y exterior]]+dataMercanciaGeneral[[#This Row],[TOTAL mercancía general desembarcada en cabotaje y exterior]]</f>
        <v>1478430</v>
      </c>
    </row>
    <row r="429" spans="1:13" hidden="1" x14ac:dyDescent="0.25">
      <c r="A429" s="1">
        <v>1969</v>
      </c>
      <c r="B429" s="1" t="s">
        <v>3</v>
      </c>
      <c r="C429" s="1" t="s">
        <v>32</v>
      </c>
      <c r="D429" s="1" t="s">
        <v>42</v>
      </c>
      <c r="E429" s="2">
        <v>0</v>
      </c>
      <c r="F429" s="2">
        <v>0</v>
      </c>
      <c r="G429" s="3">
        <f>+dataMercanciaGeneral[[#This Row],[Mercancía general embarcada en cabotaje]]+dataMercanciaGeneral[[#This Row],[Mercancía general desembarcada en cabotaje]]</f>
        <v>0</v>
      </c>
      <c r="H429" s="2">
        <v>0</v>
      </c>
      <c r="I429" s="2">
        <v>0</v>
      </c>
      <c r="J429" s="3">
        <f>+dataMercanciaGeneral[[#This Row],[Mercancía general embarcada en exterior]]+dataMercanciaGeneral[[#This Row],[Mercancía general desembarcada en exterior]]</f>
        <v>0</v>
      </c>
      <c r="K429" s="3">
        <f>+dataMercanciaGeneral[[#This Row],[Mercancía general embarcada en cabotaje]]+dataMercanciaGeneral[[#This Row],[Mercancía general embarcada en exterior]]</f>
        <v>0</v>
      </c>
      <c r="L429" s="3">
        <f>+dataMercanciaGeneral[[#This Row],[Mercancía general desembarcada en cabotaje]]+dataMercanciaGeneral[[#This Row],[Mercancía general desembarcada en exterior]]</f>
        <v>0</v>
      </c>
      <c r="M429" s="3">
        <f>+dataMercanciaGeneral[[#This Row],[TOTAL mercancía general embarcada en cabotaje y exterior]]+dataMercanciaGeneral[[#This Row],[TOTAL mercancía general desembarcada en cabotaje y exterior]]</f>
        <v>0</v>
      </c>
    </row>
    <row r="430" spans="1:13" hidden="1" x14ac:dyDescent="0.25">
      <c r="A430" s="1">
        <v>1969</v>
      </c>
      <c r="B430" s="1" t="s">
        <v>4</v>
      </c>
      <c r="C430" s="1" t="s">
        <v>32</v>
      </c>
      <c r="D430" s="1" t="s">
        <v>33</v>
      </c>
      <c r="E430" s="2">
        <v>53485</v>
      </c>
      <c r="F430" s="2">
        <v>45845</v>
      </c>
      <c r="G430" s="3">
        <f>+dataMercanciaGeneral[[#This Row],[Mercancía general embarcada en cabotaje]]+dataMercanciaGeneral[[#This Row],[Mercancía general desembarcada en cabotaje]]</f>
        <v>99330</v>
      </c>
      <c r="H430" s="2">
        <v>39865</v>
      </c>
      <c r="I430" s="2">
        <v>57579</v>
      </c>
      <c r="J430" s="3">
        <f>+dataMercanciaGeneral[[#This Row],[Mercancía general embarcada en exterior]]+dataMercanciaGeneral[[#This Row],[Mercancía general desembarcada en exterior]]</f>
        <v>97444</v>
      </c>
      <c r="K430" s="3">
        <f>+dataMercanciaGeneral[[#This Row],[Mercancía general embarcada en cabotaje]]+dataMercanciaGeneral[[#This Row],[Mercancía general embarcada en exterior]]</f>
        <v>93350</v>
      </c>
      <c r="L430" s="3">
        <f>+dataMercanciaGeneral[[#This Row],[Mercancía general desembarcada en cabotaje]]+dataMercanciaGeneral[[#This Row],[Mercancía general desembarcada en exterior]]</f>
        <v>103424</v>
      </c>
      <c r="M430" s="3">
        <f>+dataMercanciaGeneral[[#This Row],[TOTAL mercancía general embarcada en cabotaje y exterior]]+dataMercanciaGeneral[[#This Row],[TOTAL mercancía general desembarcada en cabotaje y exterior]]</f>
        <v>196774</v>
      </c>
    </row>
    <row r="431" spans="1:13" hidden="1" x14ac:dyDescent="0.25">
      <c r="A431" s="1">
        <v>1969</v>
      </c>
      <c r="B431" s="1" t="s">
        <v>4</v>
      </c>
      <c r="C431" s="1" t="s">
        <v>32</v>
      </c>
      <c r="D431" s="1" t="s">
        <v>42</v>
      </c>
      <c r="E431" s="2">
        <v>0</v>
      </c>
      <c r="F431" s="2">
        <v>0</v>
      </c>
      <c r="G431" s="3">
        <f>+dataMercanciaGeneral[[#This Row],[Mercancía general embarcada en cabotaje]]+dataMercanciaGeneral[[#This Row],[Mercancía general desembarcada en cabotaje]]</f>
        <v>0</v>
      </c>
      <c r="H431" s="2">
        <v>0</v>
      </c>
      <c r="I431" s="2">
        <v>0</v>
      </c>
      <c r="J431" s="3">
        <f>+dataMercanciaGeneral[[#This Row],[Mercancía general embarcada en exterior]]+dataMercanciaGeneral[[#This Row],[Mercancía general desembarcada en exterior]]</f>
        <v>0</v>
      </c>
      <c r="K431" s="3">
        <f>+dataMercanciaGeneral[[#This Row],[Mercancía general embarcada en cabotaje]]+dataMercanciaGeneral[[#This Row],[Mercancía general embarcada en exterior]]</f>
        <v>0</v>
      </c>
      <c r="L431" s="3">
        <f>+dataMercanciaGeneral[[#This Row],[Mercancía general desembarcada en cabotaje]]+dataMercanciaGeneral[[#This Row],[Mercancía general desembarcada en exterior]]</f>
        <v>0</v>
      </c>
      <c r="M431" s="3">
        <f>+dataMercanciaGeneral[[#This Row],[TOTAL mercancía general embarcada en cabotaje y exterior]]+dataMercanciaGeneral[[#This Row],[TOTAL mercancía general desembarcada en cabotaje y exterior]]</f>
        <v>0</v>
      </c>
    </row>
    <row r="432" spans="1:13" hidden="1" x14ac:dyDescent="0.25">
      <c r="A432" s="1">
        <v>1969</v>
      </c>
      <c r="B432" s="1" t="s">
        <v>5</v>
      </c>
      <c r="C432" s="1" t="s">
        <v>32</v>
      </c>
      <c r="D432" s="1" t="s">
        <v>33</v>
      </c>
      <c r="E432" s="2">
        <v>35963</v>
      </c>
      <c r="F432" s="2">
        <v>68030</v>
      </c>
      <c r="G432" s="3">
        <f>+dataMercanciaGeneral[[#This Row],[Mercancía general embarcada en cabotaje]]+dataMercanciaGeneral[[#This Row],[Mercancía general desembarcada en cabotaje]]</f>
        <v>103993</v>
      </c>
      <c r="H432" s="2">
        <v>115181</v>
      </c>
      <c r="I432" s="2">
        <v>183254</v>
      </c>
      <c r="J432" s="3">
        <f>+dataMercanciaGeneral[[#This Row],[Mercancía general embarcada en exterior]]+dataMercanciaGeneral[[#This Row],[Mercancía general desembarcada en exterior]]</f>
        <v>298435</v>
      </c>
      <c r="K432" s="3">
        <f>+dataMercanciaGeneral[[#This Row],[Mercancía general embarcada en cabotaje]]+dataMercanciaGeneral[[#This Row],[Mercancía general embarcada en exterior]]</f>
        <v>151144</v>
      </c>
      <c r="L432" s="3">
        <f>+dataMercanciaGeneral[[#This Row],[Mercancía general desembarcada en cabotaje]]+dataMercanciaGeneral[[#This Row],[Mercancía general desembarcada en exterior]]</f>
        <v>251284</v>
      </c>
      <c r="M432" s="3">
        <f>+dataMercanciaGeneral[[#This Row],[TOTAL mercancía general embarcada en cabotaje y exterior]]+dataMercanciaGeneral[[#This Row],[TOTAL mercancía general desembarcada en cabotaje y exterior]]</f>
        <v>402428</v>
      </c>
    </row>
    <row r="433" spans="1:13" hidden="1" x14ac:dyDescent="0.25">
      <c r="A433" s="1">
        <v>1969</v>
      </c>
      <c r="B433" s="1" t="s">
        <v>5</v>
      </c>
      <c r="C433" s="1" t="s">
        <v>32</v>
      </c>
      <c r="D433" s="1" t="s">
        <v>42</v>
      </c>
      <c r="E433" s="2">
        <v>0</v>
      </c>
      <c r="F433" s="2">
        <v>0</v>
      </c>
      <c r="G433" s="3">
        <f>+dataMercanciaGeneral[[#This Row],[Mercancía general embarcada en cabotaje]]+dataMercanciaGeneral[[#This Row],[Mercancía general desembarcada en cabotaje]]</f>
        <v>0</v>
      </c>
      <c r="H433" s="2">
        <v>0</v>
      </c>
      <c r="I433" s="2">
        <v>0</v>
      </c>
      <c r="J433" s="3">
        <f>+dataMercanciaGeneral[[#This Row],[Mercancía general embarcada en exterior]]+dataMercanciaGeneral[[#This Row],[Mercancía general desembarcada en exterior]]</f>
        <v>0</v>
      </c>
      <c r="K433" s="3">
        <f>+dataMercanciaGeneral[[#This Row],[Mercancía general embarcada en cabotaje]]+dataMercanciaGeneral[[#This Row],[Mercancía general embarcada en exterior]]</f>
        <v>0</v>
      </c>
      <c r="L433" s="3">
        <f>+dataMercanciaGeneral[[#This Row],[Mercancía general desembarcada en cabotaje]]+dataMercanciaGeneral[[#This Row],[Mercancía general desembarcada en exterior]]</f>
        <v>0</v>
      </c>
      <c r="M433" s="3">
        <f>+dataMercanciaGeneral[[#This Row],[TOTAL mercancía general embarcada en cabotaje y exterior]]+dataMercanciaGeneral[[#This Row],[TOTAL mercancía general desembarcada en cabotaje y exterior]]</f>
        <v>0</v>
      </c>
    </row>
    <row r="434" spans="1:13" hidden="1" x14ac:dyDescent="0.25">
      <c r="A434" s="1">
        <v>1969</v>
      </c>
      <c r="B434" s="1" t="s">
        <v>10</v>
      </c>
      <c r="C434" s="1" t="s">
        <v>32</v>
      </c>
      <c r="D434" s="1" t="s">
        <v>33</v>
      </c>
      <c r="E434" s="2">
        <v>143840</v>
      </c>
      <c r="F434" s="2">
        <v>574557</v>
      </c>
      <c r="G434" s="3">
        <f>+dataMercanciaGeneral[[#This Row],[Mercancía general embarcada en cabotaje]]+dataMercanciaGeneral[[#This Row],[Mercancía general desembarcada en cabotaje]]</f>
        <v>718397</v>
      </c>
      <c r="H434" s="2">
        <v>21790</v>
      </c>
      <c r="I434" s="2">
        <v>47003</v>
      </c>
      <c r="J434" s="3">
        <f>+dataMercanciaGeneral[[#This Row],[Mercancía general embarcada en exterior]]+dataMercanciaGeneral[[#This Row],[Mercancía general desembarcada en exterior]]</f>
        <v>68793</v>
      </c>
      <c r="K434" s="3">
        <f>+dataMercanciaGeneral[[#This Row],[Mercancía general embarcada en cabotaje]]+dataMercanciaGeneral[[#This Row],[Mercancía general embarcada en exterior]]</f>
        <v>165630</v>
      </c>
      <c r="L434" s="3">
        <f>+dataMercanciaGeneral[[#This Row],[Mercancía general desembarcada en cabotaje]]+dataMercanciaGeneral[[#This Row],[Mercancía general desembarcada en exterior]]</f>
        <v>621560</v>
      </c>
      <c r="M434" s="3">
        <f>+dataMercanciaGeneral[[#This Row],[TOTAL mercancía general embarcada en cabotaje y exterior]]+dataMercanciaGeneral[[#This Row],[TOTAL mercancía general desembarcada en cabotaje y exterior]]</f>
        <v>787190</v>
      </c>
    </row>
    <row r="435" spans="1:13" hidden="1" x14ac:dyDescent="0.25">
      <c r="A435" s="1">
        <v>1969</v>
      </c>
      <c r="B435" s="1" t="s">
        <v>10</v>
      </c>
      <c r="C435" s="1" t="s">
        <v>32</v>
      </c>
      <c r="D435" s="1" t="s">
        <v>42</v>
      </c>
      <c r="E435" s="2">
        <v>0</v>
      </c>
      <c r="F435" s="2">
        <v>0</v>
      </c>
      <c r="G435" s="3">
        <f>+dataMercanciaGeneral[[#This Row],[Mercancía general embarcada en cabotaje]]+dataMercanciaGeneral[[#This Row],[Mercancía general desembarcada en cabotaje]]</f>
        <v>0</v>
      </c>
      <c r="H435" s="2">
        <v>0</v>
      </c>
      <c r="I435" s="2">
        <v>0</v>
      </c>
      <c r="J435" s="3">
        <f>+dataMercanciaGeneral[[#This Row],[Mercancía general embarcada en exterior]]+dataMercanciaGeneral[[#This Row],[Mercancía general desembarcada en exterior]]</f>
        <v>0</v>
      </c>
      <c r="K435" s="3">
        <f>+dataMercanciaGeneral[[#This Row],[Mercancía general embarcada en cabotaje]]+dataMercanciaGeneral[[#This Row],[Mercancía general embarcada en exterior]]</f>
        <v>0</v>
      </c>
      <c r="L435" s="3">
        <f>+dataMercanciaGeneral[[#This Row],[Mercancía general desembarcada en cabotaje]]+dataMercanciaGeneral[[#This Row],[Mercancía general desembarcada en exterior]]</f>
        <v>0</v>
      </c>
      <c r="M435" s="3">
        <f>+dataMercanciaGeneral[[#This Row],[TOTAL mercancía general embarcada en cabotaje y exterior]]+dataMercanciaGeneral[[#This Row],[TOTAL mercancía general desembarcada en cabotaje y exterior]]</f>
        <v>0</v>
      </c>
    </row>
    <row r="436" spans="1:13" hidden="1" x14ac:dyDescent="0.25">
      <c r="A436" s="1">
        <v>1969</v>
      </c>
      <c r="B436" s="1" t="s">
        <v>11</v>
      </c>
      <c r="C436" s="1" t="s">
        <v>32</v>
      </c>
      <c r="D436" s="1" t="s">
        <v>33</v>
      </c>
      <c r="E436" s="2">
        <v>569312</v>
      </c>
      <c r="F436" s="2">
        <v>541805</v>
      </c>
      <c r="G436" s="3">
        <f>+dataMercanciaGeneral[[#This Row],[Mercancía general embarcada en cabotaje]]+dataMercanciaGeneral[[#This Row],[Mercancía general desembarcada en cabotaje]]</f>
        <v>1111117</v>
      </c>
      <c r="H436" s="2">
        <v>317782</v>
      </c>
      <c r="I436" s="2">
        <v>1486497</v>
      </c>
      <c r="J436" s="3">
        <f>+dataMercanciaGeneral[[#This Row],[Mercancía general embarcada en exterior]]+dataMercanciaGeneral[[#This Row],[Mercancía general desembarcada en exterior]]</f>
        <v>1804279</v>
      </c>
      <c r="K436" s="3">
        <f>+dataMercanciaGeneral[[#This Row],[Mercancía general embarcada en cabotaje]]+dataMercanciaGeneral[[#This Row],[Mercancía general embarcada en exterior]]</f>
        <v>887094</v>
      </c>
      <c r="L436" s="3">
        <f>+dataMercanciaGeneral[[#This Row],[Mercancía general desembarcada en cabotaje]]+dataMercanciaGeneral[[#This Row],[Mercancía general desembarcada en exterior]]</f>
        <v>2028302</v>
      </c>
      <c r="M436" s="3">
        <f>+dataMercanciaGeneral[[#This Row],[TOTAL mercancía general embarcada en cabotaje y exterior]]+dataMercanciaGeneral[[#This Row],[TOTAL mercancía general desembarcada en cabotaje y exterior]]</f>
        <v>2915396</v>
      </c>
    </row>
    <row r="437" spans="1:13" hidden="1" x14ac:dyDescent="0.25">
      <c r="A437" s="1">
        <v>1969</v>
      </c>
      <c r="B437" s="1" t="s">
        <v>11</v>
      </c>
      <c r="C437" s="1" t="s">
        <v>32</v>
      </c>
      <c r="D437" s="1" t="s">
        <v>42</v>
      </c>
      <c r="E437" s="2">
        <v>0</v>
      </c>
      <c r="F437" s="2">
        <v>0</v>
      </c>
      <c r="G437" s="3">
        <f>+dataMercanciaGeneral[[#This Row],[Mercancía general embarcada en cabotaje]]+dataMercanciaGeneral[[#This Row],[Mercancía general desembarcada en cabotaje]]</f>
        <v>0</v>
      </c>
      <c r="H437" s="2">
        <v>0</v>
      </c>
      <c r="I437" s="2">
        <v>0</v>
      </c>
      <c r="J437" s="3">
        <f>+dataMercanciaGeneral[[#This Row],[Mercancía general embarcada en exterior]]+dataMercanciaGeneral[[#This Row],[Mercancía general desembarcada en exterior]]</f>
        <v>0</v>
      </c>
      <c r="K437" s="3">
        <f>+dataMercanciaGeneral[[#This Row],[Mercancía general embarcada en cabotaje]]+dataMercanciaGeneral[[#This Row],[Mercancía general embarcada en exterior]]</f>
        <v>0</v>
      </c>
      <c r="L437" s="3">
        <f>+dataMercanciaGeneral[[#This Row],[Mercancía general desembarcada en cabotaje]]+dataMercanciaGeneral[[#This Row],[Mercancía general desembarcada en exterior]]</f>
        <v>0</v>
      </c>
      <c r="M437" s="3">
        <f>+dataMercanciaGeneral[[#This Row],[TOTAL mercancía general embarcada en cabotaje y exterior]]+dataMercanciaGeneral[[#This Row],[TOTAL mercancía general desembarcada en cabotaje y exterior]]</f>
        <v>0</v>
      </c>
    </row>
    <row r="438" spans="1:13" hidden="1" x14ac:dyDescent="0.25">
      <c r="A438" s="1">
        <v>1969</v>
      </c>
      <c r="B438" s="1" t="s">
        <v>12</v>
      </c>
      <c r="C438" s="1" t="s">
        <v>32</v>
      </c>
      <c r="D438" s="1" t="s">
        <v>33</v>
      </c>
      <c r="E438" s="2">
        <v>456881</v>
      </c>
      <c r="F438" s="2">
        <v>510867</v>
      </c>
      <c r="G438" s="3">
        <f>+dataMercanciaGeneral[[#This Row],[Mercancía general embarcada en cabotaje]]+dataMercanciaGeneral[[#This Row],[Mercancía general desembarcada en cabotaje]]</f>
        <v>967748</v>
      </c>
      <c r="H438" s="2">
        <v>472697</v>
      </c>
      <c r="I438" s="2">
        <v>1389449</v>
      </c>
      <c r="J438" s="3">
        <f>+dataMercanciaGeneral[[#This Row],[Mercancía general embarcada en exterior]]+dataMercanciaGeneral[[#This Row],[Mercancía general desembarcada en exterior]]</f>
        <v>1862146</v>
      </c>
      <c r="K438" s="3">
        <f>+dataMercanciaGeneral[[#This Row],[Mercancía general embarcada en cabotaje]]+dataMercanciaGeneral[[#This Row],[Mercancía general embarcada en exterior]]</f>
        <v>929578</v>
      </c>
      <c r="L438" s="3">
        <f>+dataMercanciaGeneral[[#This Row],[Mercancía general desembarcada en cabotaje]]+dataMercanciaGeneral[[#This Row],[Mercancía general desembarcada en exterior]]</f>
        <v>1900316</v>
      </c>
      <c r="M438" s="3">
        <f>+dataMercanciaGeneral[[#This Row],[TOTAL mercancía general embarcada en cabotaje y exterior]]+dataMercanciaGeneral[[#This Row],[TOTAL mercancía general desembarcada en cabotaje y exterior]]</f>
        <v>2829894</v>
      </c>
    </row>
    <row r="439" spans="1:13" hidden="1" x14ac:dyDescent="0.25">
      <c r="A439" s="1">
        <v>1969</v>
      </c>
      <c r="B439" s="1" t="s">
        <v>12</v>
      </c>
      <c r="C439" s="1" t="s">
        <v>32</v>
      </c>
      <c r="D439" s="1" t="s">
        <v>42</v>
      </c>
      <c r="E439" s="2">
        <v>0</v>
      </c>
      <c r="F439" s="2">
        <v>0</v>
      </c>
      <c r="G439" s="3">
        <f>+dataMercanciaGeneral[[#This Row],[Mercancía general embarcada en cabotaje]]+dataMercanciaGeneral[[#This Row],[Mercancía general desembarcada en cabotaje]]</f>
        <v>0</v>
      </c>
      <c r="H439" s="2">
        <v>0</v>
      </c>
      <c r="I439" s="2">
        <v>0</v>
      </c>
      <c r="J439" s="3">
        <f>+dataMercanciaGeneral[[#This Row],[Mercancía general embarcada en exterior]]+dataMercanciaGeneral[[#This Row],[Mercancía general desembarcada en exterior]]</f>
        <v>0</v>
      </c>
      <c r="K439" s="3">
        <f>+dataMercanciaGeneral[[#This Row],[Mercancía general embarcada en cabotaje]]+dataMercanciaGeneral[[#This Row],[Mercancía general embarcada en exterior]]</f>
        <v>0</v>
      </c>
      <c r="L439" s="3">
        <f>+dataMercanciaGeneral[[#This Row],[Mercancía general desembarcada en cabotaje]]+dataMercanciaGeneral[[#This Row],[Mercancía general desembarcada en exterior]]</f>
        <v>0</v>
      </c>
      <c r="M439" s="3">
        <f>+dataMercanciaGeneral[[#This Row],[TOTAL mercancía general embarcada en cabotaje y exterior]]+dataMercanciaGeneral[[#This Row],[TOTAL mercancía general desembarcada en cabotaje y exterior]]</f>
        <v>0</v>
      </c>
    </row>
    <row r="440" spans="1:13" hidden="1" x14ac:dyDescent="0.25">
      <c r="A440" s="1">
        <v>1969</v>
      </c>
      <c r="B440" s="1" t="s">
        <v>34</v>
      </c>
      <c r="C440" s="1" t="s">
        <v>32</v>
      </c>
      <c r="D440" s="1" t="s">
        <v>33</v>
      </c>
      <c r="E440" s="2">
        <v>185151</v>
      </c>
      <c r="F440" s="2">
        <v>294591</v>
      </c>
      <c r="G440" s="3">
        <f>+dataMercanciaGeneral[[#This Row],[Mercancía general embarcada en cabotaje]]+dataMercanciaGeneral[[#This Row],[Mercancía general desembarcada en cabotaje]]</f>
        <v>479742</v>
      </c>
      <c r="H440" s="2">
        <v>399668</v>
      </c>
      <c r="I440" s="2">
        <v>635906</v>
      </c>
      <c r="J440" s="3">
        <f>+dataMercanciaGeneral[[#This Row],[Mercancía general embarcada en exterior]]+dataMercanciaGeneral[[#This Row],[Mercancía general desembarcada en exterior]]</f>
        <v>1035574</v>
      </c>
      <c r="K440" s="3">
        <f>+dataMercanciaGeneral[[#This Row],[Mercancía general embarcada en cabotaje]]+dataMercanciaGeneral[[#This Row],[Mercancía general embarcada en exterior]]</f>
        <v>584819</v>
      </c>
      <c r="L440" s="3">
        <f>+dataMercanciaGeneral[[#This Row],[Mercancía general desembarcada en cabotaje]]+dataMercanciaGeneral[[#This Row],[Mercancía general desembarcada en exterior]]</f>
        <v>930497</v>
      </c>
      <c r="M440" s="3">
        <f>+dataMercanciaGeneral[[#This Row],[TOTAL mercancía general embarcada en cabotaje y exterior]]+dataMercanciaGeneral[[#This Row],[TOTAL mercancía general desembarcada en cabotaje y exterior]]</f>
        <v>1515316</v>
      </c>
    </row>
    <row r="441" spans="1:13" hidden="1" x14ac:dyDescent="0.25">
      <c r="A441" s="1">
        <v>1969</v>
      </c>
      <c r="B441" s="1" t="s">
        <v>34</v>
      </c>
      <c r="C441" s="1" t="s">
        <v>32</v>
      </c>
      <c r="D441" s="1" t="s">
        <v>42</v>
      </c>
      <c r="E441" s="2">
        <v>0</v>
      </c>
      <c r="F441" s="2">
        <v>0</v>
      </c>
      <c r="G441" s="3">
        <f>+dataMercanciaGeneral[[#This Row],[Mercancía general embarcada en cabotaje]]+dataMercanciaGeneral[[#This Row],[Mercancía general desembarcada en cabotaje]]</f>
        <v>0</v>
      </c>
      <c r="H441" s="2">
        <v>0</v>
      </c>
      <c r="I441" s="2">
        <v>0</v>
      </c>
      <c r="J441" s="3">
        <f>+dataMercanciaGeneral[[#This Row],[Mercancía general embarcada en exterior]]+dataMercanciaGeneral[[#This Row],[Mercancía general desembarcada en exterior]]</f>
        <v>0</v>
      </c>
      <c r="K441" s="3">
        <f>+dataMercanciaGeneral[[#This Row],[Mercancía general embarcada en cabotaje]]+dataMercanciaGeneral[[#This Row],[Mercancía general embarcada en exterior]]</f>
        <v>0</v>
      </c>
      <c r="L441" s="3">
        <f>+dataMercanciaGeneral[[#This Row],[Mercancía general desembarcada en cabotaje]]+dataMercanciaGeneral[[#This Row],[Mercancía general desembarcada en exterior]]</f>
        <v>0</v>
      </c>
      <c r="M441" s="3">
        <f>+dataMercanciaGeneral[[#This Row],[TOTAL mercancía general embarcada en cabotaje y exterior]]+dataMercanciaGeneral[[#This Row],[TOTAL mercancía general desembarcada en cabotaje y exterior]]</f>
        <v>0</v>
      </c>
    </row>
    <row r="442" spans="1:13" hidden="1" x14ac:dyDescent="0.25">
      <c r="A442" s="1">
        <v>1969</v>
      </c>
      <c r="B442" s="1" t="s">
        <v>13</v>
      </c>
      <c r="C442" s="1" t="s">
        <v>32</v>
      </c>
      <c r="D442" s="1" t="s">
        <v>33</v>
      </c>
      <c r="E442" s="2">
        <v>43122</v>
      </c>
      <c r="F442" s="2">
        <v>20268</v>
      </c>
      <c r="G442" s="3">
        <f>+dataMercanciaGeneral[[#This Row],[Mercancía general embarcada en cabotaje]]+dataMercanciaGeneral[[#This Row],[Mercancía general desembarcada en cabotaje]]</f>
        <v>63390</v>
      </c>
      <c r="H442" s="2">
        <v>222741</v>
      </c>
      <c r="I442" s="2">
        <v>79117</v>
      </c>
      <c r="J442" s="3">
        <f>+dataMercanciaGeneral[[#This Row],[Mercancía general embarcada en exterior]]+dataMercanciaGeneral[[#This Row],[Mercancía general desembarcada en exterior]]</f>
        <v>301858</v>
      </c>
      <c r="K442" s="3">
        <f>+dataMercanciaGeneral[[#This Row],[Mercancía general embarcada en cabotaje]]+dataMercanciaGeneral[[#This Row],[Mercancía general embarcada en exterior]]</f>
        <v>265863</v>
      </c>
      <c r="L442" s="3">
        <f>+dataMercanciaGeneral[[#This Row],[Mercancía general desembarcada en cabotaje]]+dataMercanciaGeneral[[#This Row],[Mercancía general desembarcada en exterior]]</f>
        <v>99385</v>
      </c>
      <c r="M442" s="3">
        <f>+dataMercanciaGeneral[[#This Row],[TOTAL mercancía general embarcada en cabotaje y exterior]]+dataMercanciaGeneral[[#This Row],[TOTAL mercancía general desembarcada en cabotaje y exterior]]</f>
        <v>365248</v>
      </c>
    </row>
    <row r="443" spans="1:13" hidden="1" x14ac:dyDescent="0.25">
      <c r="A443" s="1">
        <v>1969</v>
      </c>
      <c r="B443" s="1" t="s">
        <v>13</v>
      </c>
      <c r="C443" s="1" t="s">
        <v>32</v>
      </c>
      <c r="D443" s="1" t="s">
        <v>42</v>
      </c>
      <c r="E443" s="2">
        <v>0</v>
      </c>
      <c r="F443" s="2">
        <v>0</v>
      </c>
      <c r="G443" s="3">
        <f>+dataMercanciaGeneral[[#This Row],[Mercancía general embarcada en cabotaje]]+dataMercanciaGeneral[[#This Row],[Mercancía general desembarcada en cabotaje]]</f>
        <v>0</v>
      </c>
      <c r="H443" s="2">
        <v>0</v>
      </c>
      <c r="I443" s="2">
        <v>0</v>
      </c>
      <c r="J443" s="3">
        <f>+dataMercanciaGeneral[[#This Row],[Mercancía general embarcada en exterior]]+dataMercanciaGeneral[[#This Row],[Mercancía general desembarcada en exterior]]</f>
        <v>0</v>
      </c>
      <c r="K443" s="3">
        <f>+dataMercanciaGeneral[[#This Row],[Mercancía general embarcada en cabotaje]]+dataMercanciaGeneral[[#This Row],[Mercancía general embarcada en exterior]]</f>
        <v>0</v>
      </c>
      <c r="L443" s="3">
        <f>+dataMercanciaGeneral[[#This Row],[Mercancía general desembarcada en cabotaje]]+dataMercanciaGeneral[[#This Row],[Mercancía general desembarcada en exterior]]</f>
        <v>0</v>
      </c>
      <c r="M443" s="3">
        <f>+dataMercanciaGeneral[[#This Row],[TOTAL mercancía general embarcada en cabotaje y exterior]]+dataMercanciaGeneral[[#This Row],[TOTAL mercancía general desembarcada en cabotaje y exterior]]</f>
        <v>0</v>
      </c>
    </row>
    <row r="444" spans="1:13" hidden="1" x14ac:dyDescent="0.25">
      <c r="A444" s="1">
        <v>1969</v>
      </c>
      <c r="B444" s="1" t="s">
        <v>14</v>
      </c>
      <c r="C444" s="1" t="s">
        <v>32</v>
      </c>
      <c r="D444" s="1" t="s">
        <v>33</v>
      </c>
      <c r="E444" s="2">
        <v>101286</v>
      </c>
      <c r="F444" s="2">
        <v>1727</v>
      </c>
      <c r="G444" s="3">
        <f>+dataMercanciaGeneral[[#This Row],[Mercancía general embarcada en cabotaje]]+dataMercanciaGeneral[[#This Row],[Mercancía general desembarcada en cabotaje]]</f>
        <v>103013</v>
      </c>
      <c r="H444" s="2">
        <v>16840</v>
      </c>
      <c r="I444" s="2">
        <v>101516</v>
      </c>
      <c r="J444" s="3">
        <f>+dataMercanciaGeneral[[#This Row],[Mercancía general embarcada en exterior]]+dataMercanciaGeneral[[#This Row],[Mercancía general desembarcada en exterior]]</f>
        <v>118356</v>
      </c>
      <c r="K444" s="3">
        <f>+dataMercanciaGeneral[[#This Row],[Mercancía general embarcada en cabotaje]]+dataMercanciaGeneral[[#This Row],[Mercancía general embarcada en exterior]]</f>
        <v>118126</v>
      </c>
      <c r="L444" s="3">
        <f>+dataMercanciaGeneral[[#This Row],[Mercancía general desembarcada en cabotaje]]+dataMercanciaGeneral[[#This Row],[Mercancía general desembarcada en exterior]]</f>
        <v>103243</v>
      </c>
      <c r="M444" s="3">
        <f>+dataMercanciaGeneral[[#This Row],[TOTAL mercancía general embarcada en cabotaje y exterior]]+dataMercanciaGeneral[[#This Row],[TOTAL mercancía general desembarcada en cabotaje y exterior]]</f>
        <v>221369</v>
      </c>
    </row>
    <row r="445" spans="1:13" hidden="1" x14ac:dyDescent="0.25">
      <c r="A445" s="1">
        <v>1969</v>
      </c>
      <c r="B445" s="1" t="s">
        <v>14</v>
      </c>
      <c r="C445" s="1" t="s">
        <v>32</v>
      </c>
      <c r="D445" s="1" t="s">
        <v>42</v>
      </c>
      <c r="E445" s="2">
        <v>0</v>
      </c>
      <c r="F445" s="2">
        <v>0</v>
      </c>
      <c r="G445" s="3">
        <f>+dataMercanciaGeneral[[#This Row],[Mercancía general embarcada en cabotaje]]+dataMercanciaGeneral[[#This Row],[Mercancía general desembarcada en cabotaje]]</f>
        <v>0</v>
      </c>
      <c r="H445" s="2">
        <v>0</v>
      </c>
      <c r="I445" s="2">
        <v>0</v>
      </c>
      <c r="J445" s="3">
        <f>+dataMercanciaGeneral[[#This Row],[Mercancía general embarcada en exterior]]+dataMercanciaGeneral[[#This Row],[Mercancía general desembarcada en exterior]]</f>
        <v>0</v>
      </c>
      <c r="K445" s="3">
        <f>+dataMercanciaGeneral[[#This Row],[Mercancía general embarcada en cabotaje]]+dataMercanciaGeneral[[#This Row],[Mercancía general embarcada en exterior]]</f>
        <v>0</v>
      </c>
      <c r="L445" s="3">
        <f>+dataMercanciaGeneral[[#This Row],[Mercancía general desembarcada en cabotaje]]+dataMercanciaGeneral[[#This Row],[Mercancía general desembarcada en exterior]]</f>
        <v>0</v>
      </c>
      <c r="M445" s="3">
        <f>+dataMercanciaGeneral[[#This Row],[TOTAL mercancía general embarcada en cabotaje y exterior]]+dataMercanciaGeneral[[#This Row],[TOTAL mercancía general desembarcada en cabotaje y exterior]]</f>
        <v>0</v>
      </c>
    </row>
    <row r="446" spans="1:13" hidden="1" x14ac:dyDescent="0.25">
      <c r="A446" s="1">
        <v>1969</v>
      </c>
      <c r="B446" s="1" t="s">
        <v>15</v>
      </c>
      <c r="C446" s="1" t="s">
        <v>32</v>
      </c>
      <c r="D446" s="1" t="s">
        <v>33</v>
      </c>
      <c r="E446" s="2">
        <v>59409</v>
      </c>
      <c r="F446" s="2">
        <v>85351</v>
      </c>
      <c r="G446" s="3">
        <f>+dataMercanciaGeneral[[#This Row],[Mercancía general embarcada en cabotaje]]+dataMercanciaGeneral[[#This Row],[Mercancía general desembarcada en cabotaje]]</f>
        <v>144760</v>
      </c>
      <c r="H446" s="2">
        <v>875</v>
      </c>
      <c r="I446" s="2">
        <v>19159</v>
      </c>
      <c r="J446" s="3">
        <f>+dataMercanciaGeneral[[#This Row],[Mercancía general embarcada en exterior]]+dataMercanciaGeneral[[#This Row],[Mercancía general desembarcada en exterior]]</f>
        <v>20034</v>
      </c>
      <c r="K446" s="3">
        <f>+dataMercanciaGeneral[[#This Row],[Mercancía general embarcada en cabotaje]]+dataMercanciaGeneral[[#This Row],[Mercancía general embarcada en exterior]]</f>
        <v>60284</v>
      </c>
      <c r="L446" s="3">
        <f>+dataMercanciaGeneral[[#This Row],[Mercancía general desembarcada en cabotaje]]+dataMercanciaGeneral[[#This Row],[Mercancía general desembarcada en exterior]]</f>
        <v>104510</v>
      </c>
      <c r="M446" s="3">
        <f>+dataMercanciaGeneral[[#This Row],[TOTAL mercancía general embarcada en cabotaje y exterior]]+dataMercanciaGeneral[[#This Row],[TOTAL mercancía general desembarcada en cabotaje y exterior]]</f>
        <v>164794</v>
      </c>
    </row>
    <row r="447" spans="1:13" hidden="1" x14ac:dyDescent="0.25">
      <c r="A447" s="1">
        <v>1969</v>
      </c>
      <c r="B447" s="1" t="s">
        <v>15</v>
      </c>
      <c r="C447" s="1" t="s">
        <v>32</v>
      </c>
      <c r="D447" s="1" t="s">
        <v>42</v>
      </c>
      <c r="E447" s="2">
        <v>0</v>
      </c>
      <c r="F447" s="2">
        <v>0</v>
      </c>
      <c r="G447" s="3">
        <f>+dataMercanciaGeneral[[#This Row],[Mercancía general embarcada en cabotaje]]+dataMercanciaGeneral[[#This Row],[Mercancía general desembarcada en cabotaje]]</f>
        <v>0</v>
      </c>
      <c r="H447" s="2">
        <v>0</v>
      </c>
      <c r="I447" s="2">
        <v>0</v>
      </c>
      <c r="J447" s="3">
        <f>+dataMercanciaGeneral[[#This Row],[Mercancía general embarcada en exterior]]+dataMercanciaGeneral[[#This Row],[Mercancía general desembarcada en exterior]]</f>
        <v>0</v>
      </c>
      <c r="K447" s="3">
        <f>+dataMercanciaGeneral[[#This Row],[Mercancía general embarcada en cabotaje]]+dataMercanciaGeneral[[#This Row],[Mercancía general embarcada en exterior]]</f>
        <v>0</v>
      </c>
      <c r="L447" s="3">
        <f>+dataMercanciaGeneral[[#This Row],[Mercancía general desembarcada en cabotaje]]+dataMercanciaGeneral[[#This Row],[Mercancía general desembarcada en exterior]]</f>
        <v>0</v>
      </c>
      <c r="M447" s="3">
        <f>+dataMercanciaGeneral[[#This Row],[TOTAL mercancía general embarcada en cabotaje y exterior]]+dataMercanciaGeneral[[#This Row],[TOTAL mercancía general desembarcada en cabotaje y exterior]]</f>
        <v>0</v>
      </c>
    </row>
    <row r="448" spans="1:13" hidden="1" x14ac:dyDescent="0.25">
      <c r="A448" s="1">
        <v>1969</v>
      </c>
      <c r="B448" s="1" t="s">
        <v>35</v>
      </c>
      <c r="C448" s="1" t="s">
        <v>32</v>
      </c>
      <c r="D448" s="1" t="s">
        <v>33</v>
      </c>
      <c r="E448" s="2">
        <v>5278</v>
      </c>
      <c r="F448" s="2">
        <v>54301</v>
      </c>
      <c r="G448" s="3">
        <f>+dataMercanciaGeneral[[#This Row],[Mercancía general embarcada en cabotaje]]+dataMercanciaGeneral[[#This Row],[Mercancía general desembarcada en cabotaje]]</f>
        <v>59579</v>
      </c>
      <c r="H448" s="2">
        <v>7406</v>
      </c>
      <c r="I448" s="2">
        <v>90904</v>
      </c>
      <c r="J448" s="3">
        <f>+dataMercanciaGeneral[[#This Row],[Mercancía general embarcada en exterior]]+dataMercanciaGeneral[[#This Row],[Mercancía general desembarcada en exterior]]</f>
        <v>98310</v>
      </c>
      <c r="K448" s="3">
        <f>+dataMercanciaGeneral[[#This Row],[Mercancía general embarcada en cabotaje]]+dataMercanciaGeneral[[#This Row],[Mercancía general embarcada en exterior]]</f>
        <v>12684</v>
      </c>
      <c r="L448" s="3">
        <f>+dataMercanciaGeneral[[#This Row],[Mercancía general desembarcada en cabotaje]]+dataMercanciaGeneral[[#This Row],[Mercancía general desembarcada en exterior]]</f>
        <v>145205</v>
      </c>
      <c r="M448" s="3">
        <f>+dataMercanciaGeneral[[#This Row],[TOTAL mercancía general embarcada en cabotaje y exterior]]+dataMercanciaGeneral[[#This Row],[TOTAL mercancía general desembarcada en cabotaje y exterior]]</f>
        <v>157889</v>
      </c>
    </row>
    <row r="449" spans="1:13" hidden="1" x14ac:dyDescent="0.25">
      <c r="A449" s="1">
        <v>1969</v>
      </c>
      <c r="B449" s="1" t="s">
        <v>35</v>
      </c>
      <c r="C449" s="1" t="s">
        <v>32</v>
      </c>
      <c r="D449" s="1" t="s">
        <v>42</v>
      </c>
      <c r="E449" s="2">
        <v>0</v>
      </c>
      <c r="F449" s="2">
        <v>0</v>
      </c>
      <c r="G449" s="3">
        <f>+dataMercanciaGeneral[[#This Row],[Mercancía general embarcada en cabotaje]]+dataMercanciaGeneral[[#This Row],[Mercancía general desembarcada en cabotaje]]</f>
        <v>0</v>
      </c>
      <c r="H449" s="2">
        <v>0</v>
      </c>
      <c r="I449" s="2">
        <v>0</v>
      </c>
      <c r="J449" s="3">
        <f>+dataMercanciaGeneral[[#This Row],[Mercancía general embarcada en exterior]]+dataMercanciaGeneral[[#This Row],[Mercancía general desembarcada en exterior]]</f>
        <v>0</v>
      </c>
      <c r="K449" s="3">
        <f>+dataMercanciaGeneral[[#This Row],[Mercancía general embarcada en cabotaje]]+dataMercanciaGeneral[[#This Row],[Mercancía general embarcada en exterior]]</f>
        <v>0</v>
      </c>
      <c r="L449" s="3">
        <f>+dataMercanciaGeneral[[#This Row],[Mercancía general desembarcada en cabotaje]]+dataMercanciaGeneral[[#This Row],[Mercancía general desembarcada en exterior]]</f>
        <v>0</v>
      </c>
      <c r="M449" s="3">
        <f>+dataMercanciaGeneral[[#This Row],[TOTAL mercancía general embarcada en cabotaje y exterior]]+dataMercanciaGeneral[[#This Row],[TOTAL mercancía general desembarcada en cabotaje y exterior]]</f>
        <v>0</v>
      </c>
    </row>
    <row r="450" spans="1:13" hidden="1" x14ac:dyDescent="0.25">
      <c r="A450" s="1">
        <v>1969</v>
      </c>
      <c r="B450" s="1" t="s">
        <v>17</v>
      </c>
      <c r="C450" s="1" t="s">
        <v>32</v>
      </c>
      <c r="D450" s="1" t="s">
        <v>33</v>
      </c>
      <c r="E450" s="2">
        <v>131051</v>
      </c>
      <c r="F450" s="2">
        <v>27774</v>
      </c>
      <c r="G450" s="3">
        <f>+dataMercanciaGeneral[[#This Row],[Mercancía general embarcada en cabotaje]]+dataMercanciaGeneral[[#This Row],[Mercancía general desembarcada en cabotaje]]</f>
        <v>158825</v>
      </c>
      <c r="H450" s="2">
        <v>33491</v>
      </c>
      <c r="I450" s="2">
        <v>277336</v>
      </c>
      <c r="J450" s="3">
        <f>+dataMercanciaGeneral[[#This Row],[Mercancía general embarcada en exterior]]+dataMercanciaGeneral[[#This Row],[Mercancía general desembarcada en exterior]]</f>
        <v>310827</v>
      </c>
      <c r="K450" s="3">
        <f>+dataMercanciaGeneral[[#This Row],[Mercancía general embarcada en cabotaje]]+dataMercanciaGeneral[[#This Row],[Mercancía general embarcada en exterior]]</f>
        <v>164542</v>
      </c>
      <c r="L450" s="3">
        <f>+dataMercanciaGeneral[[#This Row],[Mercancía general desembarcada en cabotaje]]+dataMercanciaGeneral[[#This Row],[Mercancía general desembarcada en exterior]]</f>
        <v>305110</v>
      </c>
      <c r="M450" s="3">
        <f>+dataMercanciaGeneral[[#This Row],[TOTAL mercancía general embarcada en cabotaje y exterior]]+dataMercanciaGeneral[[#This Row],[TOTAL mercancía general desembarcada en cabotaje y exterior]]</f>
        <v>469652</v>
      </c>
    </row>
    <row r="451" spans="1:13" hidden="1" x14ac:dyDescent="0.25">
      <c r="A451" s="1">
        <v>1969</v>
      </c>
      <c r="B451" s="1" t="s">
        <v>17</v>
      </c>
      <c r="C451" s="1" t="s">
        <v>32</v>
      </c>
      <c r="D451" s="1" t="s">
        <v>42</v>
      </c>
      <c r="E451" s="2">
        <v>0</v>
      </c>
      <c r="F451" s="2">
        <v>0</v>
      </c>
      <c r="G451" s="3">
        <f>+dataMercanciaGeneral[[#This Row],[Mercancía general embarcada en cabotaje]]+dataMercanciaGeneral[[#This Row],[Mercancía general desembarcada en cabotaje]]</f>
        <v>0</v>
      </c>
      <c r="H451" s="2">
        <v>0</v>
      </c>
      <c r="I451" s="2">
        <v>0</v>
      </c>
      <c r="J451" s="3">
        <f>+dataMercanciaGeneral[[#This Row],[Mercancía general embarcada en exterior]]+dataMercanciaGeneral[[#This Row],[Mercancía general desembarcada en exterior]]</f>
        <v>0</v>
      </c>
      <c r="K451" s="3">
        <f>+dataMercanciaGeneral[[#This Row],[Mercancía general embarcada en cabotaje]]+dataMercanciaGeneral[[#This Row],[Mercancía general embarcada en exterior]]</f>
        <v>0</v>
      </c>
      <c r="L451" s="3">
        <f>+dataMercanciaGeneral[[#This Row],[Mercancía general desembarcada en cabotaje]]+dataMercanciaGeneral[[#This Row],[Mercancía general desembarcada en exterior]]</f>
        <v>0</v>
      </c>
      <c r="M451" s="3">
        <f>+dataMercanciaGeneral[[#This Row],[TOTAL mercancía general embarcada en cabotaje y exterior]]+dataMercanciaGeneral[[#This Row],[TOTAL mercancía general desembarcada en cabotaje y exterior]]</f>
        <v>0</v>
      </c>
    </row>
    <row r="452" spans="1:13" hidden="1" x14ac:dyDescent="0.25">
      <c r="A452" s="1">
        <v>1969</v>
      </c>
      <c r="B452" s="1" t="s">
        <v>18</v>
      </c>
      <c r="C452" s="1" t="s">
        <v>32</v>
      </c>
      <c r="D452" s="1" t="s">
        <v>33</v>
      </c>
      <c r="E452" s="2">
        <v>35159</v>
      </c>
      <c r="F452" s="2">
        <v>3854</v>
      </c>
      <c r="G452" s="3">
        <f>+dataMercanciaGeneral[[#This Row],[Mercancía general embarcada en cabotaje]]+dataMercanciaGeneral[[#This Row],[Mercancía general desembarcada en cabotaje]]</f>
        <v>39013</v>
      </c>
      <c r="H452" s="2">
        <v>65249</v>
      </c>
      <c r="I452" s="2">
        <v>19022</v>
      </c>
      <c r="J452" s="3">
        <f>+dataMercanciaGeneral[[#This Row],[Mercancía general embarcada en exterior]]+dataMercanciaGeneral[[#This Row],[Mercancía general desembarcada en exterior]]</f>
        <v>84271</v>
      </c>
      <c r="K452" s="3">
        <f>+dataMercanciaGeneral[[#This Row],[Mercancía general embarcada en cabotaje]]+dataMercanciaGeneral[[#This Row],[Mercancía general embarcada en exterior]]</f>
        <v>100408</v>
      </c>
      <c r="L452" s="3">
        <f>+dataMercanciaGeneral[[#This Row],[Mercancía general desembarcada en cabotaje]]+dataMercanciaGeneral[[#This Row],[Mercancía general desembarcada en exterior]]</f>
        <v>22876</v>
      </c>
      <c r="M452" s="3">
        <f>+dataMercanciaGeneral[[#This Row],[TOTAL mercancía general embarcada en cabotaje y exterior]]+dataMercanciaGeneral[[#This Row],[TOTAL mercancía general desembarcada en cabotaje y exterior]]</f>
        <v>123284</v>
      </c>
    </row>
    <row r="453" spans="1:13" hidden="1" x14ac:dyDescent="0.25">
      <c r="A453" s="1">
        <v>1969</v>
      </c>
      <c r="B453" s="1" t="s">
        <v>18</v>
      </c>
      <c r="C453" s="1" t="s">
        <v>32</v>
      </c>
      <c r="D453" s="1" t="s">
        <v>42</v>
      </c>
      <c r="E453" s="2">
        <v>0</v>
      </c>
      <c r="F453" s="2">
        <v>0</v>
      </c>
      <c r="G453" s="3">
        <f>+dataMercanciaGeneral[[#This Row],[Mercancía general embarcada en cabotaje]]+dataMercanciaGeneral[[#This Row],[Mercancía general desembarcada en cabotaje]]</f>
        <v>0</v>
      </c>
      <c r="H453" s="2">
        <v>0</v>
      </c>
      <c r="I453" s="2">
        <v>0</v>
      </c>
      <c r="J453" s="3">
        <f>+dataMercanciaGeneral[[#This Row],[Mercancía general embarcada en exterior]]+dataMercanciaGeneral[[#This Row],[Mercancía general desembarcada en exterior]]</f>
        <v>0</v>
      </c>
      <c r="K453" s="3">
        <f>+dataMercanciaGeneral[[#This Row],[Mercancía general embarcada en cabotaje]]+dataMercanciaGeneral[[#This Row],[Mercancía general embarcada en exterior]]</f>
        <v>0</v>
      </c>
      <c r="L453" s="3">
        <f>+dataMercanciaGeneral[[#This Row],[Mercancía general desembarcada en cabotaje]]+dataMercanciaGeneral[[#This Row],[Mercancía general desembarcada en exterior]]</f>
        <v>0</v>
      </c>
      <c r="M453" s="3">
        <f>+dataMercanciaGeneral[[#This Row],[TOTAL mercancía general embarcada en cabotaje y exterior]]+dataMercanciaGeneral[[#This Row],[TOTAL mercancía general desembarcada en cabotaje y exterior]]</f>
        <v>0</v>
      </c>
    </row>
    <row r="454" spans="1:13" hidden="1" x14ac:dyDescent="0.25">
      <c r="A454" s="1">
        <v>1969</v>
      </c>
      <c r="B454" s="1" t="s">
        <v>19</v>
      </c>
      <c r="C454" s="1" t="s">
        <v>32</v>
      </c>
      <c r="D454" s="1" t="s">
        <v>33</v>
      </c>
      <c r="E454" s="2">
        <v>352116</v>
      </c>
      <c r="F454" s="2">
        <v>534909</v>
      </c>
      <c r="G454" s="3">
        <f>+dataMercanciaGeneral[[#This Row],[Mercancía general embarcada en cabotaje]]+dataMercanciaGeneral[[#This Row],[Mercancía general desembarcada en cabotaje]]</f>
        <v>887025</v>
      </c>
      <c r="H454" s="2">
        <v>309854</v>
      </c>
      <c r="I454" s="2">
        <v>414321</v>
      </c>
      <c r="J454" s="3">
        <f>+dataMercanciaGeneral[[#This Row],[Mercancía general embarcada en exterior]]+dataMercanciaGeneral[[#This Row],[Mercancía general desembarcada en exterior]]</f>
        <v>724175</v>
      </c>
      <c r="K454" s="3">
        <f>+dataMercanciaGeneral[[#This Row],[Mercancía general embarcada en cabotaje]]+dataMercanciaGeneral[[#This Row],[Mercancía general embarcada en exterior]]</f>
        <v>661970</v>
      </c>
      <c r="L454" s="3">
        <f>+dataMercanciaGeneral[[#This Row],[Mercancía general desembarcada en cabotaje]]+dataMercanciaGeneral[[#This Row],[Mercancía general desembarcada en exterior]]</f>
        <v>949230</v>
      </c>
      <c r="M454" s="3">
        <f>+dataMercanciaGeneral[[#This Row],[TOTAL mercancía general embarcada en cabotaje y exterior]]+dataMercanciaGeneral[[#This Row],[TOTAL mercancía general desembarcada en cabotaje y exterior]]</f>
        <v>1611200</v>
      </c>
    </row>
    <row r="455" spans="1:13" hidden="1" x14ac:dyDescent="0.25">
      <c r="A455" s="1">
        <v>1969</v>
      </c>
      <c r="B455" s="1" t="s">
        <v>19</v>
      </c>
      <c r="C455" s="1" t="s">
        <v>32</v>
      </c>
      <c r="D455" s="1" t="s">
        <v>42</v>
      </c>
      <c r="E455" s="2">
        <v>0</v>
      </c>
      <c r="F455" s="2">
        <v>0</v>
      </c>
      <c r="G455" s="3">
        <f>+dataMercanciaGeneral[[#This Row],[Mercancía general embarcada en cabotaje]]+dataMercanciaGeneral[[#This Row],[Mercancía general desembarcada en cabotaje]]</f>
        <v>0</v>
      </c>
      <c r="H455" s="2">
        <v>0</v>
      </c>
      <c r="I455" s="2">
        <v>0</v>
      </c>
      <c r="J455" s="3">
        <f>+dataMercanciaGeneral[[#This Row],[Mercancía general embarcada en exterior]]+dataMercanciaGeneral[[#This Row],[Mercancía general desembarcada en exterior]]</f>
        <v>0</v>
      </c>
      <c r="K455" s="3">
        <f>+dataMercanciaGeneral[[#This Row],[Mercancía general embarcada en cabotaje]]+dataMercanciaGeneral[[#This Row],[Mercancía general embarcada en exterior]]</f>
        <v>0</v>
      </c>
      <c r="L455" s="3">
        <f>+dataMercanciaGeneral[[#This Row],[Mercancía general desembarcada en cabotaje]]+dataMercanciaGeneral[[#This Row],[Mercancía general desembarcada en exterior]]</f>
        <v>0</v>
      </c>
      <c r="M455" s="3">
        <f>+dataMercanciaGeneral[[#This Row],[TOTAL mercancía general embarcada en cabotaje y exterior]]+dataMercanciaGeneral[[#This Row],[TOTAL mercancía general desembarcada en cabotaje y exterior]]</f>
        <v>0</v>
      </c>
    </row>
    <row r="456" spans="1:13" hidden="1" x14ac:dyDescent="0.25">
      <c r="A456" s="1">
        <v>1969</v>
      </c>
      <c r="B456" s="1" t="s">
        <v>20</v>
      </c>
      <c r="C456" s="1" t="s">
        <v>32</v>
      </c>
      <c r="D456" s="1" t="s">
        <v>33</v>
      </c>
      <c r="E456" s="2">
        <v>71217</v>
      </c>
      <c r="F456" s="2">
        <v>51839</v>
      </c>
      <c r="G456" s="3">
        <f>+dataMercanciaGeneral[[#This Row],[Mercancía general embarcada en cabotaje]]+dataMercanciaGeneral[[#This Row],[Mercancía general desembarcada en cabotaje]]</f>
        <v>123056</v>
      </c>
      <c r="H456" s="2">
        <v>134020</v>
      </c>
      <c r="I456" s="2">
        <v>58492</v>
      </c>
      <c r="J456" s="3">
        <f>+dataMercanciaGeneral[[#This Row],[Mercancía general embarcada en exterior]]+dataMercanciaGeneral[[#This Row],[Mercancía general desembarcada en exterior]]</f>
        <v>192512</v>
      </c>
      <c r="K456" s="3">
        <f>+dataMercanciaGeneral[[#This Row],[Mercancía general embarcada en cabotaje]]+dataMercanciaGeneral[[#This Row],[Mercancía general embarcada en exterior]]</f>
        <v>205237</v>
      </c>
      <c r="L456" s="3">
        <f>+dataMercanciaGeneral[[#This Row],[Mercancía general desembarcada en cabotaje]]+dataMercanciaGeneral[[#This Row],[Mercancía general desembarcada en exterior]]</f>
        <v>110331</v>
      </c>
      <c r="M456" s="3">
        <f>+dataMercanciaGeneral[[#This Row],[TOTAL mercancía general embarcada en cabotaje y exterior]]+dataMercanciaGeneral[[#This Row],[TOTAL mercancía general desembarcada en cabotaje y exterior]]</f>
        <v>315568</v>
      </c>
    </row>
    <row r="457" spans="1:13" hidden="1" x14ac:dyDescent="0.25">
      <c r="A457" s="1">
        <v>1969</v>
      </c>
      <c r="B457" s="1" t="s">
        <v>20</v>
      </c>
      <c r="C457" s="1" t="s">
        <v>32</v>
      </c>
      <c r="D457" s="1" t="s">
        <v>42</v>
      </c>
      <c r="E457" s="2">
        <v>0</v>
      </c>
      <c r="F457" s="2">
        <v>0</v>
      </c>
      <c r="G457" s="3">
        <f>+dataMercanciaGeneral[[#This Row],[Mercancía general embarcada en cabotaje]]+dataMercanciaGeneral[[#This Row],[Mercancía general desembarcada en cabotaje]]</f>
        <v>0</v>
      </c>
      <c r="H457" s="2">
        <v>0</v>
      </c>
      <c r="I457" s="2">
        <v>0</v>
      </c>
      <c r="J457" s="3">
        <f>+dataMercanciaGeneral[[#This Row],[Mercancía general embarcada en exterior]]+dataMercanciaGeneral[[#This Row],[Mercancía general desembarcada en exterior]]</f>
        <v>0</v>
      </c>
      <c r="K457" s="3">
        <f>+dataMercanciaGeneral[[#This Row],[Mercancía general embarcada en cabotaje]]+dataMercanciaGeneral[[#This Row],[Mercancía general embarcada en exterior]]</f>
        <v>0</v>
      </c>
      <c r="L457" s="3">
        <f>+dataMercanciaGeneral[[#This Row],[Mercancía general desembarcada en cabotaje]]+dataMercanciaGeneral[[#This Row],[Mercancía general desembarcada en exterior]]</f>
        <v>0</v>
      </c>
      <c r="M457" s="3">
        <f>+dataMercanciaGeneral[[#This Row],[TOTAL mercancía general embarcada en cabotaje y exterior]]+dataMercanciaGeneral[[#This Row],[TOTAL mercancía general desembarcada en cabotaje y exterior]]</f>
        <v>0</v>
      </c>
    </row>
    <row r="458" spans="1:13" hidden="1" x14ac:dyDescent="0.25">
      <c r="A458" s="1">
        <v>1969</v>
      </c>
      <c r="B458" s="1" t="s">
        <v>21</v>
      </c>
      <c r="C458" s="1" t="s">
        <v>32</v>
      </c>
      <c r="D458" s="1" t="s">
        <v>33</v>
      </c>
      <c r="E458" s="2">
        <v>95561</v>
      </c>
      <c r="F458" s="2">
        <v>9815</v>
      </c>
      <c r="G458" s="3">
        <f>+dataMercanciaGeneral[[#This Row],[Mercancía general embarcada en cabotaje]]+dataMercanciaGeneral[[#This Row],[Mercancía general desembarcada en cabotaje]]</f>
        <v>105376</v>
      </c>
      <c r="H458" s="2">
        <v>17641</v>
      </c>
      <c r="I458" s="2">
        <v>6386</v>
      </c>
      <c r="J458" s="3">
        <f>+dataMercanciaGeneral[[#This Row],[Mercancía general embarcada en exterior]]+dataMercanciaGeneral[[#This Row],[Mercancía general desembarcada en exterior]]</f>
        <v>24027</v>
      </c>
      <c r="K458" s="3">
        <f>+dataMercanciaGeneral[[#This Row],[Mercancía general embarcada en cabotaje]]+dataMercanciaGeneral[[#This Row],[Mercancía general embarcada en exterior]]</f>
        <v>113202</v>
      </c>
      <c r="L458" s="3">
        <f>+dataMercanciaGeneral[[#This Row],[Mercancía general desembarcada en cabotaje]]+dataMercanciaGeneral[[#This Row],[Mercancía general desembarcada en exterior]]</f>
        <v>16201</v>
      </c>
      <c r="M458" s="3">
        <f>+dataMercanciaGeneral[[#This Row],[TOTAL mercancía general embarcada en cabotaje y exterior]]+dataMercanciaGeneral[[#This Row],[TOTAL mercancía general desembarcada en cabotaje y exterior]]</f>
        <v>129403</v>
      </c>
    </row>
    <row r="459" spans="1:13" hidden="1" x14ac:dyDescent="0.25">
      <c r="A459" s="1">
        <v>1969</v>
      </c>
      <c r="B459" s="1" t="s">
        <v>21</v>
      </c>
      <c r="C459" s="1" t="s">
        <v>32</v>
      </c>
      <c r="D459" s="1" t="s">
        <v>42</v>
      </c>
      <c r="E459" s="2">
        <v>0</v>
      </c>
      <c r="F459" s="2">
        <v>0</v>
      </c>
      <c r="G459" s="3">
        <f>+dataMercanciaGeneral[[#This Row],[Mercancía general embarcada en cabotaje]]+dataMercanciaGeneral[[#This Row],[Mercancía general desembarcada en cabotaje]]</f>
        <v>0</v>
      </c>
      <c r="H459" s="2">
        <v>0</v>
      </c>
      <c r="I459" s="2">
        <v>0</v>
      </c>
      <c r="J459" s="3">
        <f>+dataMercanciaGeneral[[#This Row],[Mercancía general embarcada en exterior]]+dataMercanciaGeneral[[#This Row],[Mercancía general desembarcada en exterior]]</f>
        <v>0</v>
      </c>
      <c r="K459" s="3">
        <f>+dataMercanciaGeneral[[#This Row],[Mercancía general embarcada en cabotaje]]+dataMercanciaGeneral[[#This Row],[Mercancía general embarcada en exterior]]</f>
        <v>0</v>
      </c>
      <c r="L459" s="3">
        <f>+dataMercanciaGeneral[[#This Row],[Mercancía general desembarcada en cabotaje]]+dataMercanciaGeneral[[#This Row],[Mercancía general desembarcada en exterior]]</f>
        <v>0</v>
      </c>
      <c r="M459" s="3">
        <f>+dataMercanciaGeneral[[#This Row],[TOTAL mercancía general embarcada en cabotaje y exterior]]+dataMercanciaGeneral[[#This Row],[TOTAL mercancía general desembarcada en cabotaje y exterior]]</f>
        <v>0</v>
      </c>
    </row>
    <row r="460" spans="1:13" hidden="1" x14ac:dyDescent="0.25">
      <c r="A460" s="1">
        <v>1969</v>
      </c>
      <c r="B460" s="1" t="s">
        <v>22</v>
      </c>
      <c r="C460" s="1" t="s">
        <v>32</v>
      </c>
      <c r="D460" s="1" t="s">
        <v>33</v>
      </c>
      <c r="E460" s="2">
        <v>26727</v>
      </c>
      <c r="F460" s="2">
        <v>84351</v>
      </c>
      <c r="G460" s="3">
        <f>+dataMercanciaGeneral[[#This Row],[Mercancía general embarcada en cabotaje]]+dataMercanciaGeneral[[#This Row],[Mercancía general desembarcada en cabotaje]]</f>
        <v>111078</v>
      </c>
      <c r="H460" s="2">
        <v>55667</v>
      </c>
      <c r="I460" s="2">
        <v>29547</v>
      </c>
      <c r="J460" s="3">
        <f>+dataMercanciaGeneral[[#This Row],[Mercancía general embarcada en exterior]]+dataMercanciaGeneral[[#This Row],[Mercancía general desembarcada en exterior]]</f>
        <v>85214</v>
      </c>
      <c r="K460" s="3">
        <f>+dataMercanciaGeneral[[#This Row],[Mercancía general embarcada en cabotaje]]+dataMercanciaGeneral[[#This Row],[Mercancía general embarcada en exterior]]</f>
        <v>82394</v>
      </c>
      <c r="L460" s="3">
        <f>+dataMercanciaGeneral[[#This Row],[Mercancía general desembarcada en cabotaje]]+dataMercanciaGeneral[[#This Row],[Mercancía general desembarcada en exterior]]</f>
        <v>113898</v>
      </c>
      <c r="M460" s="3">
        <f>+dataMercanciaGeneral[[#This Row],[TOTAL mercancía general embarcada en cabotaje y exterior]]+dataMercanciaGeneral[[#This Row],[TOTAL mercancía general desembarcada en cabotaje y exterior]]</f>
        <v>196292</v>
      </c>
    </row>
    <row r="461" spans="1:13" hidden="1" x14ac:dyDescent="0.25">
      <c r="A461" s="1">
        <v>1969</v>
      </c>
      <c r="B461" s="1" t="s">
        <v>22</v>
      </c>
      <c r="C461" s="1" t="s">
        <v>32</v>
      </c>
      <c r="D461" s="1" t="s">
        <v>42</v>
      </c>
      <c r="E461" s="2">
        <v>0</v>
      </c>
      <c r="F461" s="2">
        <v>0</v>
      </c>
      <c r="G461" s="3">
        <f>+dataMercanciaGeneral[[#This Row],[Mercancía general embarcada en cabotaje]]+dataMercanciaGeneral[[#This Row],[Mercancía general desembarcada en cabotaje]]</f>
        <v>0</v>
      </c>
      <c r="H461" s="2">
        <v>0</v>
      </c>
      <c r="I461" s="2">
        <v>0</v>
      </c>
      <c r="J461" s="3">
        <f>+dataMercanciaGeneral[[#This Row],[Mercancía general embarcada en exterior]]+dataMercanciaGeneral[[#This Row],[Mercancía general desembarcada en exterior]]</f>
        <v>0</v>
      </c>
      <c r="K461" s="3">
        <f>+dataMercanciaGeneral[[#This Row],[Mercancía general embarcada en cabotaje]]+dataMercanciaGeneral[[#This Row],[Mercancía general embarcada en exterior]]</f>
        <v>0</v>
      </c>
      <c r="L461" s="3">
        <f>+dataMercanciaGeneral[[#This Row],[Mercancía general desembarcada en cabotaje]]+dataMercanciaGeneral[[#This Row],[Mercancía general desembarcada en exterior]]</f>
        <v>0</v>
      </c>
      <c r="M461" s="3">
        <f>+dataMercanciaGeneral[[#This Row],[TOTAL mercancía general embarcada en cabotaje y exterior]]+dataMercanciaGeneral[[#This Row],[TOTAL mercancía general desembarcada en cabotaje y exterior]]</f>
        <v>0</v>
      </c>
    </row>
    <row r="462" spans="1:13" hidden="1" x14ac:dyDescent="0.25">
      <c r="A462" s="1">
        <v>1969</v>
      </c>
      <c r="B462" s="1" t="s">
        <v>23</v>
      </c>
      <c r="C462" s="1" t="s">
        <v>32</v>
      </c>
      <c r="D462" s="1" t="s">
        <v>33</v>
      </c>
      <c r="E462" s="2">
        <v>35174</v>
      </c>
      <c r="F462" s="2">
        <v>212637</v>
      </c>
      <c r="G462" s="3">
        <f>+dataMercanciaGeneral[[#This Row],[Mercancía general embarcada en cabotaje]]+dataMercanciaGeneral[[#This Row],[Mercancía general desembarcada en cabotaje]]</f>
        <v>247811</v>
      </c>
      <c r="H462" s="2">
        <v>68801</v>
      </c>
      <c r="I462" s="2">
        <v>876657</v>
      </c>
      <c r="J462" s="3">
        <f>+dataMercanciaGeneral[[#This Row],[Mercancía general embarcada en exterior]]+dataMercanciaGeneral[[#This Row],[Mercancía general desembarcada en exterior]]</f>
        <v>945458</v>
      </c>
      <c r="K462" s="3">
        <f>+dataMercanciaGeneral[[#This Row],[Mercancía general embarcada en cabotaje]]+dataMercanciaGeneral[[#This Row],[Mercancía general embarcada en exterior]]</f>
        <v>103975</v>
      </c>
      <c r="L462" s="3">
        <f>+dataMercanciaGeneral[[#This Row],[Mercancía general desembarcada en cabotaje]]+dataMercanciaGeneral[[#This Row],[Mercancía general desembarcada en exterior]]</f>
        <v>1089294</v>
      </c>
      <c r="M462" s="3">
        <f>+dataMercanciaGeneral[[#This Row],[TOTAL mercancía general embarcada en cabotaje y exterior]]+dataMercanciaGeneral[[#This Row],[TOTAL mercancía general desembarcada en cabotaje y exterior]]</f>
        <v>1193269</v>
      </c>
    </row>
    <row r="463" spans="1:13" hidden="1" x14ac:dyDescent="0.25">
      <c r="A463" s="1">
        <v>1969</v>
      </c>
      <c r="B463" s="1" t="s">
        <v>23</v>
      </c>
      <c r="C463" s="1" t="s">
        <v>32</v>
      </c>
      <c r="D463" s="1" t="s">
        <v>42</v>
      </c>
      <c r="E463" s="2">
        <v>0</v>
      </c>
      <c r="F463" s="2">
        <v>0</v>
      </c>
      <c r="G463" s="3">
        <f>+dataMercanciaGeneral[[#This Row],[Mercancía general embarcada en cabotaje]]+dataMercanciaGeneral[[#This Row],[Mercancía general desembarcada en cabotaje]]</f>
        <v>0</v>
      </c>
      <c r="H463" s="2">
        <v>0</v>
      </c>
      <c r="I463" s="2">
        <v>0</v>
      </c>
      <c r="J463" s="3">
        <f>+dataMercanciaGeneral[[#This Row],[Mercancía general embarcada en exterior]]+dataMercanciaGeneral[[#This Row],[Mercancía general desembarcada en exterior]]</f>
        <v>0</v>
      </c>
      <c r="K463" s="3">
        <f>+dataMercanciaGeneral[[#This Row],[Mercancía general embarcada en cabotaje]]+dataMercanciaGeneral[[#This Row],[Mercancía general embarcada en exterior]]</f>
        <v>0</v>
      </c>
      <c r="L463" s="3">
        <f>+dataMercanciaGeneral[[#This Row],[Mercancía general desembarcada en cabotaje]]+dataMercanciaGeneral[[#This Row],[Mercancía general desembarcada en exterior]]</f>
        <v>0</v>
      </c>
      <c r="M463" s="3">
        <f>+dataMercanciaGeneral[[#This Row],[TOTAL mercancía general embarcada en cabotaje y exterior]]+dataMercanciaGeneral[[#This Row],[TOTAL mercancía general desembarcada en cabotaje y exterior]]</f>
        <v>0</v>
      </c>
    </row>
    <row r="464" spans="1:13" hidden="1" x14ac:dyDescent="0.25">
      <c r="A464" s="1">
        <v>1969</v>
      </c>
      <c r="B464" s="1" t="s">
        <v>36</v>
      </c>
      <c r="C464" s="1" t="s">
        <v>32</v>
      </c>
      <c r="D464" s="1" t="s">
        <v>33</v>
      </c>
      <c r="E464" s="2">
        <v>22238</v>
      </c>
      <c r="F464" s="2">
        <v>2937</v>
      </c>
      <c r="G464" s="3">
        <f>+dataMercanciaGeneral[[#This Row],[Mercancía general embarcada en cabotaje]]+dataMercanciaGeneral[[#This Row],[Mercancía general desembarcada en cabotaje]]</f>
        <v>25175</v>
      </c>
      <c r="H464" s="2">
        <v>35199</v>
      </c>
      <c r="I464" s="2">
        <v>8469</v>
      </c>
      <c r="J464" s="3">
        <f>+dataMercanciaGeneral[[#This Row],[Mercancía general embarcada en exterior]]+dataMercanciaGeneral[[#This Row],[Mercancía general desembarcada en exterior]]</f>
        <v>43668</v>
      </c>
      <c r="K464" s="3">
        <f>+dataMercanciaGeneral[[#This Row],[Mercancía general embarcada en cabotaje]]+dataMercanciaGeneral[[#This Row],[Mercancía general embarcada en exterior]]</f>
        <v>57437</v>
      </c>
      <c r="L464" s="3">
        <f>+dataMercanciaGeneral[[#This Row],[Mercancía general desembarcada en cabotaje]]+dataMercanciaGeneral[[#This Row],[Mercancía general desembarcada en exterior]]</f>
        <v>11406</v>
      </c>
      <c r="M464" s="3">
        <f>+dataMercanciaGeneral[[#This Row],[TOTAL mercancía general embarcada en cabotaje y exterior]]+dataMercanciaGeneral[[#This Row],[TOTAL mercancía general desembarcada en cabotaje y exterior]]</f>
        <v>68843</v>
      </c>
    </row>
    <row r="465" spans="1:13" hidden="1" x14ac:dyDescent="0.25">
      <c r="A465" s="1">
        <v>1969</v>
      </c>
      <c r="B465" s="1" t="s">
        <v>36</v>
      </c>
      <c r="C465" s="1" t="s">
        <v>32</v>
      </c>
      <c r="D465" s="1" t="s">
        <v>42</v>
      </c>
      <c r="E465" s="2">
        <v>0</v>
      </c>
      <c r="F465" s="2">
        <v>0</v>
      </c>
      <c r="G465" s="3">
        <f>+dataMercanciaGeneral[[#This Row],[Mercancía general embarcada en cabotaje]]+dataMercanciaGeneral[[#This Row],[Mercancía general desembarcada en cabotaje]]</f>
        <v>0</v>
      </c>
      <c r="H465" s="2">
        <v>0</v>
      </c>
      <c r="I465" s="2">
        <v>0</v>
      </c>
      <c r="J465" s="3">
        <f>+dataMercanciaGeneral[[#This Row],[Mercancía general embarcada en exterior]]+dataMercanciaGeneral[[#This Row],[Mercancía general desembarcada en exterior]]</f>
        <v>0</v>
      </c>
      <c r="K465" s="3">
        <f>+dataMercanciaGeneral[[#This Row],[Mercancía general embarcada en cabotaje]]+dataMercanciaGeneral[[#This Row],[Mercancía general embarcada en exterior]]</f>
        <v>0</v>
      </c>
      <c r="L465" s="3">
        <f>+dataMercanciaGeneral[[#This Row],[Mercancía general desembarcada en cabotaje]]+dataMercanciaGeneral[[#This Row],[Mercancía general desembarcada en exterior]]</f>
        <v>0</v>
      </c>
      <c r="M465" s="3">
        <f>+dataMercanciaGeneral[[#This Row],[TOTAL mercancía general embarcada en cabotaje y exterior]]+dataMercanciaGeneral[[#This Row],[TOTAL mercancía general desembarcada en cabotaje y exterior]]</f>
        <v>0</v>
      </c>
    </row>
    <row r="466" spans="1:13" hidden="1" x14ac:dyDescent="0.25">
      <c r="A466" s="1">
        <v>1969</v>
      </c>
      <c r="B466" s="1" t="s">
        <v>37</v>
      </c>
      <c r="C466" s="1" t="s">
        <v>32</v>
      </c>
      <c r="D466" s="1" t="s">
        <v>33</v>
      </c>
      <c r="E466" s="2">
        <v>0</v>
      </c>
      <c r="F466" s="2">
        <v>0</v>
      </c>
      <c r="G466" s="3">
        <f>+dataMercanciaGeneral[[#This Row],[Mercancía general embarcada en cabotaje]]+dataMercanciaGeneral[[#This Row],[Mercancía general desembarcada en cabotaje]]</f>
        <v>0</v>
      </c>
      <c r="H466" s="2">
        <v>0</v>
      </c>
      <c r="I466" s="2">
        <v>0</v>
      </c>
      <c r="J466" s="3">
        <f>+dataMercanciaGeneral[[#This Row],[Mercancía general embarcada en exterior]]+dataMercanciaGeneral[[#This Row],[Mercancía general desembarcada en exterior]]</f>
        <v>0</v>
      </c>
      <c r="K466" s="3">
        <f>+dataMercanciaGeneral[[#This Row],[Mercancía general embarcada en cabotaje]]+dataMercanciaGeneral[[#This Row],[Mercancía general embarcada en exterior]]</f>
        <v>0</v>
      </c>
      <c r="L466" s="3">
        <f>+dataMercanciaGeneral[[#This Row],[Mercancía general desembarcada en cabotaje]]+dataMercanciaGeneral[[#This Row],[Mercancía general desembarcada en exterior]]</f>
        <v>0</v>
      </c>
      <c r="M466" s="3">
        <f>+dataMercanciaGeneral[[#This Row],[TOTAL mercancía general embarcada en cabotaje y exterior]]+dataMercanciaGeneral[[#This Row],[TOTAL mercancía general desembarcada en cabotaje y exterior]]</f>
        <v>0</v>
      </c>
    </row>
    <row r="467" spans="1:13" hidden="1" x14ac:dyDescent="0.25">
      <c r="A467" s="1">
        <v>1969</v>
      </c>
      <c r="B467" s="1" t="s">
        <v>37</v>
      </c>
      <c r="C467" s="1" t="s">
        <v>32</v>
      </c>
      <c r="D467" s="1" t="s">
        <v>42</v>
      </c>
      <c r="E467" s="2">
        <v>0</v>
      </c>
      <c r="F467" s="2">
        <v>0</v>
      </c>
      <c r="G467" s="3">
        <f>+dataMercanciaGeneral[[#This Row],[Mercancía general embarcada en cabotaje]]+dataMercanciaGeneral[[#This Row],[Mercancía general desembarcada en cabotaje]]</f>
        <v>0</v>
      </c>
      <c r="H467" s="2">
        <v>0</v>
      </c>
      <c r="I467" s="2">
        <v>0</v>
      </c>
      <c r="J467" s="3">
        <f>+dataMercanciaGeneral[[#This Row],[Mercancía general embarcada en exterior]]+dataMercanciaGeneral[[#This Row],[Mercancía general desembarcada en exterior]]</f>
        <v>0</v>
      </c>
      <c r="K467" s="3">
        <f>+dataMercanciaGeneral[[#This Row],[Mercancía general embarcada en cabotaje]]+dataMercanciaGeneral[[#This Row],[Mercancía general embarcada en exterior]]</f>
        <v>0</v>
      </c>
      <c r="L467" s="3">
        <f>+dataMercanciaGeneral[[#This Row],[Mercancía general desembarcada en cabotaje]]+dataMercanciaGeneral[[#This Row],[Mercancía general desembarcada en exterior]]</f>
        <v>0</v>
      </c>
      <c r="M467" s="3">
        <f>+dataMercanciaGeneral[[#This Row],[TOTAL mercancía general embarcada en cabotaje y exterior]]+dataMercanciaGeneral[[#This Row],[TOTAL mercancía general desembarcada en cabotaje y exterior]]</f>
        <v>0</v>
      </c>
    </row>
    <row r="468" spans="1:13" hidden="1" x14ac:dyDescent="0.25">
      <c r="A468" s="1">
        <v>1969</v>
      </c>
      <c r="B468" s="1" t="s">
        <v>7</v>
      </c>
      <c r="C468" s="1" t="s">
        <v>32</v>
      </c>
      <c r="D468" s="1" t="s">
        <v>33</v>
      </c>
      <c r="E468" s="2">
        <v>413890</v>
      </c>
      <c r="F468" s="2">
        <v>618674</v>
      </c>
      <c r="G468" s="3">
        <f>+dataMercanciaGeneral[[#This Row],[Mercancía general embarcada en cabotaje]]+dataMercanciaGeneral[[#This Row],[Mercancía general desembarcada en cabotaje]]</f>
        <v>1032564</v>
      </c>
      <c r="H468" s="2">
        <v>161563</v>
      </c>
      <c r="I468" s="2">
        <v>435730</v>
      </c>
      <c r="J468" s="3">
        <f>+dataMercanciaGeneral[[#This Row],[Mercancía general embarcada en exterior]]+dataMercanciaGeneral[[#This Row],[Mercancía general desembarcada en exterior]]</f>
        <v>597293</v>
      </c>
      <c r="K468" s="3">
        <f>+dataMercanciaGeneral[[#This Row],[Mercancía general embarcada en cabotaje]]+dataMercanciaGeneral[[#This Row],[Mercancía general embarcada en exterior]]</f>
        <v>575453</v>
      </c>
      <c r="L468" s="3">
        <f>+dataMercanciaGeneral[[#This Row],[Mercancía general desembarcada en cabotaje]]+dataMercanciaGeneral[[#This Row],[Mercancía general desembarcada en exterior]]</f>
        <v>1054404</v>
      </c>
      <c r="M468" s="3">
        <f>+dataMercanciaGeneral[[#This Row],[TOTAL mercancía general embarcada en cabotaje y exterior]]+dataMercanciaGeneral[[#This Row],[TOTAL mercancía general desembarcada en cabotaje y exterior]]</f>
        <v>1629857</v>
      </c>
    </row>
    <row r="469" spans="1:13" hidden="1" x14ac:dyDescent="0.25">
      <c r="A469" s="1">
        <v>1969</v>
      </c>
      <c r="B469" s="1" t="s">
        <v>7</v>
      </c>
      <c r="C469" s="1" t="s">
        <v>32</v>
      </c>
      <c r="D469" s="1" t="s">
        <v>42</v>
      </c>
      <c r="E469" s="2">
        <v>0</v>
      </c>
      <c r="F469" s="2">
        <v>0</v>
      </c>
      <c r="G469" s="3">
        <f>+dataMercanciaGeneral[[#This Row],[Mercancía general embarcada en cabotaje]]+dataMercanciaGeneral[[#This Row],[Mercancía general desembarcada en cabotaje]]</f>
        <v>0</v>
      </c>
      <c r="H469" s="2">
        <v>0</v>
      </c>
      <c r="I469" s="2">
        <v>0</v>
      </c>
      <c r="J469" s="3">
        <f>+dataMercanciaGeneral[[#This Row],[Mercancía general embarcada en exterior]]+dataMercanciaGeneral[[#This Row],[Mercancía general desembarcada en exterior]]</f>
        <v>0</v>
      </c>
      <c r="K469" s="3">
        <f>+dataMercanciaGeneral[[#This Row],[Mercancía general embarcada en cabotaje]]+dataMercanciaGeneral[[#This Row],[Mercancía general embarcada en exterior]]</f>
        <v>0</v>
      </c>
      <c r="L469" s="3">
        <f>+dataMercanciaGeneral[[#This Row],[Mercancía general desembarcada en cabotaje]]+dataMercanciaGeneral[[#This Row],[Mercancía general desembarcada en exterior]]</f>
        <v>0</v>
      </c>
      <c r="M469" s="3">
        <f>+dataMercanciaGeneral[[#This Row],[TOTAL mercancía general embarcada en cabotaje y exterior]]+dataMercanciaGeneral[[#This Row],[TOTAL mercancía general desembarcada en cabotaje y exterior]]</f>
        <v>0</v>
      </c>
    </row>
    <row r="470" spans="1:13" hidden="1" x14ac:dyDescent="0.25">
      <c r="A470" s="1">
        <v>1969</v>
      </c>
      <c r="B470" s="1" t="s">
        <v>24</v>
      </c>
      <c r="C470" s="1" t="s">
        <v>32</v>
      </c>
      <c r="D470" s="1" t="s">
        <v>33</v>
      </c>
      <c r="E470" s="2">
        <v>30065</v>
      </c>
      <c r="F470" s="2">
        <v>56131</v>
      </c>
      <c r="G470" s="3">
        <f>+dataMercanciaGeneral[[#This Row],[Mercancía general embarcada en cabotaje]]+dataMercanciaGeneral[[#This Row],[Mercancía general desembarcada en cabotaje]]</f>
        <v>86196</v>
      </c>
      <c r="H470" s="2">
        <v>35342</v>
      </c>
      <c r="I470" s="2">
        <v>404106</v>
      </c>
      <c r="J470" s="3">
        <f>+dataMercanciaGeneral[[#This Row],[Mercancía general embarcada en exterior]]+dataMercanciaGeneral[[#This Row],[Mercancía general desembarcada en exterior]]</f>
        <v>439448</v>
      </c>
      <c r="K470" s="3">
        <f>+dataMercanciaGeneral[[#This Row],[Mercancía general embarcada en cabotaje]]+dataMercanciaGeneral[[#This Row],[Mercancía general embarcada en exterior]]</f>
        <v>65407</v>
      </c>
      <c r="L470" s="3">
        <f>+dataMercanciaGeneral[[#This Row],[Mercancía general desembarcada en cabotaje]]+dataMercanciaGeneral[[#This Row],[Mercancía general desembarcada en exterior]]</f>
        <v>460237</v>
      </c>
      <c r="M470" s="3">
        <f>+dataMercanciaGeneral[[#This Row],[TOTAL mercancía general embarcada en cabotaje y exterior]]+dataMercanciaGeneral[[#This Row],[TOTAL mercancía general desembarcada en cabotaje y exterior]]</f>
        <v>525644</v>
      </c>
    </row>
    <row r="471" spans="1:13" hidden="1" x14ac:dyDescent="0.25">
      <c r="A471" s="1">
        <v>1969</v>
      </c>
      <c r="B471" s="1" t="s">
        <v>24</v>
      </c>
      <c r="C471" s="1" t="s">
        <v>32</v>
      </c>
      <c r="D471" s="1" t="s">
        <v>42</v>
      </c>
      <c r="E471" s="2">
        <v>0</v>
      </c>
      <c r="F471" s="2">
        <v>0</v>
      </c>
      <c r="G471" s="3">
        <f>+dataMercanciaGeneral[[#This Row],[Mercancía general embarcada en cabotaje]]+dataMercanciaGeneral[[#This Row],[Mercancía general desembarcada en cabotaje]]</f>
        <v>0</v>
      </c>
      <c r="H471" s="2">
        <v>0</v>
      </c>
      <c r="I471" s="2">
        <v>0</v>
      </c>
      <c r="J471" s="3">
        <f>+dataMercanciaGeneral[[#This Row],[Mercancía general embarcada en exterior]]+dataMercanciaGeneral[[#This Row],[Mercancía general desembarcada en exterior]]</f>
        <v>0</v>
      </c>
      <c r="K471" s="3">
        <f>+dataMercanciaGeneral[[#This Row],[Mercancía general embarcada en cabotaje]]+dataMercanciaGeneral[[#This Row],[Mercancía general embarcada en exterior]]</f>
        <v>0</v>
      </c>
      <c r="L471" s="3">
        <f>+dataMercanciaGeneral[[#This Row],[Mercancía general desembarcada en cabotaje]]+dataMercanciaGeneral[[#This Row],[Mercancía general desembarcada en exterior]]</f>
        <v>0</v>
      </c>
      <c r="M471" s="3">
        <f>+dataMercanciaGeneral[[#This Row],[TOTAL mercancía general embarcada en cabotaje y exterior]]+dataMercanciaGeneral[[#This Row],[TOTAL mercancía general desembarcada en cabotaje y exterior]]</f>
        <v>0</v>
      </c>
    </row>
    <row r="472" spans="1:13" hidden="1" x14ac:dyDescent="0.25">
      <c r="A472" s="1">
        <v>1969</v>
      </c>
      <c r="B472" s="1" t="s">
        <v>25</v>
      </c>
      <c r="C472" s="1" t="s">
        <v>32</v>
      </c>
      <c r="D472" s="1" t="s">
        <v>33</v>
      </c>
      <c r="E472" s="2">
        <v>117363</v>
      </c>
      <c r="F472" s="2">
        <v>193487</v>
      </c>
      <c r="G472" s="3">
        <f>+dataMercanciaGeneral[[#This Row],[Mercancía general embarcada en cabotaje]]+dataMercanciaGeneral[[#This Row],[Mercancía general desembarcada en cabotaje]]</f>
        <v>310850</v>
      </c>
      <c r="H472" s="2">
        <v>225280</v>
      </c>
      <c r="I472" s="2">
        <v>223487</v>
      </c>
      <c r="J472" s="3">
        <f>+dataMercanciaGeneral[[#This Row],[Mercancía general embarcada en exterior]]+dataMercanciaGeneral[[#This Row],[Mercancía general desembarcada en exterior]]</f>
        <v>448767</v>
      </c>
      <c r="K472" s="3">
        <f>+dataMercanciaGeneral[[#This Row],[Mercancía general embarcada en cabotaje]]+dataMercanciaGeneral[[#This Row],[Mercancía general embarcada en exterior]]</f>
        <v>342643</v>
      </c>
      <c r="L472" s="3">
        <f>+dataMercanciaGeneral[[#This Row],[Mercancía general desembarcada en cabotaje]]+dataMercanciaGeneral[[#This Row],[Mercancía general desembarcada en exterior]]</f>
        <v>416974</v>
      </c>
      <c r="M472" s="3">
        <f>+dataMercanciaGeneral[[#This Row],[TOTAL mercancía general embarcada en cabotaje y exterior]]+dataMercanciaGeneral[[#This Row],[TOTAL mercancía general desembarcada en cabotaje y exterior]]</f>
        <v>759617</v>
      </c>
    </row>
    <row r="473" spans="1:13" hidden="1" x14ac:dyDescent="0.25">
      <c r="A473" s="1">
        <v>1969</v>
      </c>
      <c r="B473" s="1" t="s">
        <v>25</v>
      </c>
      <c r="C473" s="1" t="s">
        <v>32</v>
      </c>
      <c r="D473" s="1" t="s">
        <v>42</v>
      </c>
      <c r="E473" s="2">
        <v>0</v>
      </c>
      <c r="F473" s="2">
        <v>0</v>
      </c>
      <c r="G473" s="3">
        <f>+dataMercanciaGeneral[[#This Row],[Mercancía general embarcada en cabotaje]]+dataMercanciaGeneral[[#This Row],[Mercancía general desembarcada en cabotaje]]</f>
        <v>0</v>
      </c>
      <c r="H473" s="2">
        <v>0</v>
      </c>
      <c r="I473" s="2">
        <v>0</v>
      </c>
      <c r="J473" s="3">
        <f>+dataMercanciaGeneral[[#This Row],[Mercancía general embarcada en exterior]]+dataMercanciaGeneral[[#This Row],[Mercancía general desembarcada en exterior]]</f>
        <v>0</v>
      </c>
      <c r="K473" s="3">
        <f>+dataMercanciaGeneral[[#This Row],[Mercancía general embarcada en cabotaje]]+dataMercanciaGeneral[[#This Row],[Mercancía general embarcada en exterior]]</f>
        <v>0</v>
      </c>
      <c r="L473" s="3">
        <f>+dataMercanciaGeneral[[#This Row],[Mercancía general desembarcada en cabotaje]]+dataMercanciaGeneral[[#This Row],[Mercancía general desembarcada en exterior]]</f>
        <v>0</v>
      </c>
      <c r="M473" s="3">
        <f>+dataMercanciaGeneral[[#This Row],[TOTAL mercancía general embarcada en cabotaje y exterior]]+dataMercanciaGeneral[[#This Row],[TOTAL mercancía general desembarcada en cabotaje y exterior]]</f>
        <v>0</v>
      </c>
    </row>
    <row r="474" spans="1:13" hidden="1" x14ac:dyDescent="0.25">
      <c r="A474" s="1">
        <v>1969</v>
      </c>
      <c r="B474" s="1" t="s">
        <v>26</v>
      </c>
      <c r="C474" s="1" t="s">
        <v>32</v>
      </c>
      <c r="D474" s="1" t="s">
        <v>33</v>
      </c>
      <c r="E474" s="2">
        <v>139775</v>
      </c>
      <c r="F474" s="2">
        <v>51557</v>
      </c>
      <c r="G474" s="3">
        <f>+dataMercanciaGeneral[[#This Row],[Mercancía general embarcada en cabotaje]]+dataMercanciaGeneral[[#This Row],[Mercancía general desembarcada en cabotaje]]</f>
        <v>191332</v>
      </c>
      <c r="H474" s="2">
        <v>170991</v>
      </c>
      <c r="I474" s="2">
        <v>207746</v>
      </c>
      <c r="J474" s="3">
        <f>+dataMercanciaGeneral[[#This Row],[Mercancía general embarcada en exterior]]+dataMercanciaGeneral[[#This Row],[Mercancía general desembarcada en exterior]]</f>
        <v>378737</v>
      </c>
      <c r="K474" s="3">
        <f>+dataMercanciaGeneral[[#This Row],[Mercancía general embarcada en cabotaje]]+dataMercanciaGeneral[[#This Row],[Mercancía general embarcada en exterior]]</f>
        <v>310766</v>
      </c>
      <c r="L474" s="3">
        <f>+dataMercanciaGeneral[[#This Row],[Mercancía general desembarcada en cabotaje]]+dataMercanciaGeneral[[#This Row],[Mercancía general desembarcada en exterior]]</f>
        <v>259303</v>
      </c>
      <c r="M474" s="3">
        <f>+dataMercanciaGeneral[[#This Row],[TOTAL mercancía general embarcada en cabotaje y exterior]]+dataMercanciaGeneral[[#This Row],[TOTAL mercancía general desembarcada en cabotaje y exterior]]</f>
        <v>570069</v>
      </c>
    </row>
    <row r="475" spans="1:13" hidden="1" x14ac:dyDescent="0.25">
      <c r="A475" s="1">
        <v>1969</v>
      </c>
      <c r="B475" s="1" t="s">
        <v>26</v>
      </c>
      <c r="C475" s="1" t="s">
        <v>32</v>
      </c>
      <c r="D475" s="1" t="s">
        <v>42</v>
      </c>
      <c r="E475" s="2">
        <v>0</v>
      </c>
      <c r="F475" s="2">
        <v>0</v>
      </c>
      <c r="G475" s="3">
        <f>+dataMercanciaGeneral[[#This Row],[Mercancía general embarcada en cabotaje]]+dataMercanciaGeneral[[#This Row],[Mercancía general desembarcada en cabotaje]]</f>
        <v>0</v>
      </c>
      <c r="H475" s="2">
        <v>0</v>
      </c>
      <c r="I475" s="2">
        <v>0</v>
      </c>
      <c r="J475" s="3">
        <f>+dataMercanciaGeneral[[#This Row],[Mercancía general embarcada en exterior]]+dataMercanciaGeneral[[#This Row],[Mercancía general desembarcada en exterior]]</f>
        <v>0</v>
      </c>
      <c r="K475" s="3">
        <f>+dataMercanciaGeneral[[#This Row],[Mercancía general embarcada en cabotaje]]+dataMercanciaGeneral[[#This Row],[Mercancía general embarcada en exterior]]</f>
        <v>0</v>
      </c>
      <c r="L475" s="3">
        <f>+dataMercanciaGeneral[[#This Row],[Mercancía general desembarcada en cabotaje]]+dataMercanciaGeneral[[#This Row],[Mercancía general desembarcada en exterior]]</f>
        <v>0</v>
      </c>
      <c r="M475" s="3">
        <f>+dataMercanciaGeneral[[#This Row],[TOTAL mercancía general embarcada en cabotaje y exterior]]+dataMercanciaGeneral[[#This Row],[TOTAL mercancía general desembarcada en cabotaje y exterior]]</f>
        <v>0</v>
      </c>
    </row>
    <row r="476" spans="1:13" hidden="1" x14ac:dyDescent="0.25">
      <c r="A476" s="1">
        <v>1969</v>
      </c>
      <c r="B476" s="1" t="s">
        <v>27</v>
      </c>
      <c r="C476" s="1" t="s">
        <v>32</v>
      </c>
      <c r="D476" s="1" t="s">
        <v>33</v>
      </c>
      <c r="E476" s="2">
        <v>378502</v>
      </c>
      <c r="F476" s="2">
        <v>103722</v>
      </c>
      <c r="G476" s="3">
        <f>+dataMercanciaGeneral[[#This Row],[Mercancía general embarcada en cabotaje]]+dataMercanciaGeneral[[#This Row],[Mercancía general desembarcada en cabotaje]]</f>
        <v>482224</v>
      </c>
      <c r="H476" s="2">
        <v>353369</v>
      </c>
      <c r="I476" s="2">
        <v>386835</v>
      </c>
      <c r="J476" s="3">
        <f>+dataMercanciaGeneral[[#This Row],[Mercancía general embarcada en exterior]]+dataMercanciaGeneral[[#This Row],[Mercancía general desembarcada en exterior]]</f>
        <v>740204</v>
      </c>
      <c r="K476" s="3">
        <f>+dataMercanciaGeneral[[#This Row],[Mercancía general embarcada en cabotaje]]+dataMercanciaGeneral[[#This Row],[Mercancía general embarcada en exterior]]</f>
        <v>731871</v>
      </c>
      <c r="L476" s="3">
        <f>+dataMercanciaGeneral[[#This Row],[Mercancía general desembarcada en cabotaje]]+dataMercanciaGeneral[[#This Row],[Mercancía general desembarcada en exterior]]</f>
        <v>490557</v>
      </c>
      <c r="M476" s="3">
        <f>+dataMercanciaGeneral[[#This Row],[TOTAL mercancía general embarcada en cabotaje y exterior]]+dataMercanciaGeneral[[#This Row],[TOTAL mercancía general desembarcada en cabotaje y exterior]]</f>
        <v>1222428</v>
      </c>
    </row>
    <row r="477" spans="1:13" hidden="1" x14ac:dyDescent="0.25">
      <c r="A477" s="1">
        <v>1969</v>
      </c>
      <c r="B477" s="1" t="s">
        <v>27</v>
      </c>
      <c r="C477" s="1" t="s">
        <v>32</v>
      </c>
      <c r="D477" s="1" t="s">
        <v>42</v>
      </c>
      <c r="E477" s="2">
        <v>0</v>
      </c>
      <c r="F477" s="2">
        <v>0</v>
      </c>
      <c r="G477" s="3">
        <f>+dataMercanciaGeneral[[#This Row],[Mercancía general embarcada en cabotaje]]+dataMercanciaGeneral[[#This Row],[Mercancía general desembarcada en cabotaje]]</f>
        <v>0</v>
      </c>
      <c r="H477" s="2">
        <v>0</v>
      </c>
      <c r="I477" s="2">
        <v>0</v>
      </c>
      <c r="J477" s="3">
        <f>+dataMercanciaGeneral[[#This Row],[Mercancía general embarcada en exterior]]+dataMercanciaGeneral[[#This Row],[Mercancía general desembarcada en exterior]]</f>
        <v>0</v>
      </c>
      <c r="K477" s="3">
        <f>+dataMercanciaGeneral[[#This Row],[Mercancía general embarcada en cabotaje]]+dataMercanciaGeneral[[#This Row],[Mercancía general embarcada en exterior]]</f>
        <v>0</v>
      </c>
      <c r="L477" s="3">
        <f>+dataMercanciaGeneral[[#This Row],[Mercancía general desembarcada en cabotaje]]+dataMercanciaGeneral[[#This Row],[Mercancía general desembarcada en exterior]]</f>
        <v>0</v>
      </c>
      <c r="M477" s="3">
        <f>+dataMercanciaGeneral[[#This Row],[TOTAL mercancía general embarcada en cabotaje y exterior]]+dataMercanciaGeneral[[#This Row],[TOTAL mercancía general desembarcada en cabotaje y exterior]]</f>
        <v>0</v>
      </c>
    </row>
    <row r="478" spans="1:13" hidden="1" x14ac:dyDescent="0.25">
      <c r="A478" s="1">
        <v>1969</v>
      </c>
      <c r="B478" s="1" t="s">
        <v>28</v>
      </c>
      <c r="C478" s="1" t="s">
        <v>32</v>
      </c>
      <c r="D478" s="1" t="s">
        <v>33</v>
      </c>
      <c r="E478" s="2">
        <v>29454</v>
      </c>
      <c r="F478" s="2">
        <v>102857</v>
      </c>
      <c r="G478" s="3">
        <f>+dataMercanciaGeneral[[#This Row],[Mercancía general embarcada en cabotaje]]+dataMercanciaGeneral[[#This Row],[Mercancía general desembarcada en cabotaje]]</f>
        <v>132311</v>
      </c>
      <c r="H478" s="2">
        <v>45995</v>
      </c>
      <c r="I478" s="2">
        <v>85777</v>
      </c>
      <c r="J478" s="3">
        <f>+dataMercanciaGeneral[[#This Row],[Mercancía general embarcada en exterior]]+dataMercanciaGeneral[[#This Row],[Mercancía general desembarcada en exterior]]</f>
        <v>131772</v>
      </c>
      <c r="K478" s="3">
        <f>+dataMercanciaGeneral[[#This Row],[Mercancía general embarcada en cabotaje]]+dataMercanciaGeneral[[#This Row],[Mercancía general embarcada en exterior]]</f>
        <v>75449</v>
      </c>
      <c r="L478" s="3">
        <f>+dataMercanciaGeneral[[#This Row],[Mercancía general desembarcada en cabotaje]]+dataMercanciaGeneral[[#This Row],[Mercancía general desembarcada en exterior]]</f>
        <v>188634</v>
      </c>
      <c r="M478" s="3">
        <f>+dataMercanciaGeneral[[#This Row],[TOTAL mercancía general embarcada en cabotaje y exterior]]+dataMercanciaGeneral[[#This Row],[TOTAL mercancía general desembarcada en cabotaje y exterior]]</f>
        <v>264083</v>
      </c>
    </row>
    <row r="479" spans="1:13" hidden="1" x14ac:dyDescent="0.25">
      <c r="A479" s="1">
        <v>1969</v>
      </c>
      <c r="B479" s="1" t="s">
        <v>28</v>
      </c>
      <c r="C479" s="1" t="s">
        <v>32</v>
      </c>
      <c r="D479" s="1" t="s">
        <v>42</v>
      </c>
      <c r="E479" s="2">
        <v>0</v>
      </c>
      <c r="F479" s="2">
        <v>0</v>
      </c>
      <c r="G479" s="3">
        <f>+dataMercanciaGeneral[[#This Row],[Mercancía general embarcada en cabotaje]]+dataMercanciaGeneral[[#This Row],[Mercancía general desembarcada en cabotaje]]</f>
        <v>0</v>
      </c>
      <c r="H479" s="2">
        <v>0</v>
      </c>
      <c r="I479" s="2">
        <v>0</v>
      </c>
      <c r="J479" s="3">
        <f>+dataMercanciaGeneral[[#This Row],[Mercancía general embarcada en exterior]]+dataMercanciaGeneral[[#This Row],[Mercancía general desembarcada en exterior]]</f>
        <v>0</v>
      </c>
      <c r="K479" s="3">
        <f>+dataMercanciaGeneral[[#This Row],[Mercancía general embarcada en cabotaje]]+dataMercanciaGeneral[[#This Row],[Mercancía general embarcada en exterior]]</f>
        <v>0</v>
      </c>
      <c r="L479" s="3">
        <f>+dataMercanciaGeneral[[#This Row],[Mercancía general desembarcada en cabotaje]]+dataMercanciaGeneral[[#This Row],[Mercancía general desembarcada en exterior]]</f>
        <v>0</v>
      </c>
      <c r="M479" s="3">
        <f>+dataMercanciaGeneral[[#This Row],[TOTAL mercancía general embarcada en cabotaje y exterior]]+dataMercanciaGeneral[[#This Row],[TOTAL mercancía general desembarcada en cabotaje y exterior]]</f>
        <v>0</v>
      </c>
    </row>
    <row r="480" spans="1:13" hidden="1" x14ac:dyDescent="0.25">
      <c r="A480" s="1">
        <v>1969</v>
      </c>
      <c r="B480" s="1" t="s">
        <v>29</v>
      </c>
      <c r="C480" s="1" t="s">
        <v>32</v>
      </c>
      <c r="D480" s="1" t="s">
        <v>33</v>
      </c>
      <c r="E480" s="2">
        <v>49447</v>
      </c>
      <c r="F480" s="2">
        <v>14108</v>
      </c>
      <c r="G480" s="3">
        <f>+dataMercanciaGeneral[[#This Row],[Mercancía general embarcada en cabotaje]]+dataMercanciaGeneral[[#This Row],[Mercancía general desembarcada en cabotaje]]</f>
        <v>63555</v>
      </c>
      <c r="H480" s="2">
        <v>24148</v>
      </c>
      <c r="I480" s="2">
        <v>7495</v>
      </c>
      <c r="J480" s="3">
        <f>+dataMercanciaGeneral[[#This Row],[Mercancía general embarcada en exterior]]+dataMercanciaGeneral[[#This Row],[Mercancía general desembarcada en exterior]]</f>
        <v>31643</v>
      </c>
      <c r="K480" s="3">
        <f>+dataMercanciaGeneral[[#This Row],[Mercancía general embarcada en cabotaje]]+dataMercanciaGeneral[[#This Row],[Mercancía general embarcada en exterior]]</f>
        <v>73595</v>
      </c>
      <c r="L480" s="3">
        <f>+dataMercanciaGeneral[[#This Row],[Mercancía general desembarcada en cabotaje]]+dataMercanciaGeneral[[#This Row],[Mercancía general desembarcada en exterior]]</f>
        <v>21603</v>
      </c>
      <c r="M480" s="3">
        <f>+dataMercanciaGeneral[[#This Row],[TOTAL mercancía general embarcada en cabotaje y exterior]]+dataMercanciaGeneral[[#This Row],[TOTAL mercancía general desembarcada en cabotaje y exterior]]</f>
        <v>95198</v>
      </c>
    </row>
    <row r="481" spans="1:13" hidden="1" x14ac:dyDescent="0.25">
      <c r="A481" s="1">
        <v>1969</v>
      </c>
      <c r="B481" s="1" t="s">
        <v>29</v>
      </c>
      <c r="C481" s="1" t="s">
        <v>32</v>
      </c>
      <c r="D481" s="1" t="s">
        <v>42</v>
      </c>
      <c r="E481" s="2">
        <v>0</v>
      </c>
      <c r="F481" s="2">
        <v>0</v>
      </c>
      <c r="G481" s="3">
        <f>+dataMercanciaGeneral[[#This Row],[Mercancía general embarcada en cabotaje]]+dataMercanciaGeneral[[#This Row],[Mercancía general desembarcada en cabotaje]]</f>
        <v>0</v>
      </c>
      <c r="H481" s="2">
        <v>0</v>
      </c>
      <c r="I481" s="2">
        <v>0</v>
      </c>
      <c r="J481" s="3">
        <f>+dataMercanciaGeneral[[#This Row],[Mercancía general embarcada en exterior]]+dataMercanciaGeneral[[#This Row],[Mercancía general desembarcada en exterior]]</f>
        <v>0</v>
      </c>
      <c r="K481" s="3">
        <f>+dataMercanciaGeneral[[#This Row],[Mercancía general embarcada en cabotaje]]+dataMercanciaGeneral[[#This Row],[Mercancía general embarcada en exterior]]</f>
        <v>0</v>
      </c>
      <c r="L481" s="3">
        <f>+dataMercanciaGeneral[[#This Row],[Mercancía general desembarcada en cabotaje]]+dataMercanciaGeneral[[#This Row],[Mercancía general desembarcada en exterior]]</f>
        <v>0</v>
      </c>
      <c r="M481" s="3">
        <f>+dataMercanciaGeneral[[#This Row],[TOTAL mercancía general embarcada en cabotaje y exterior]]+dataMercanciaGeneral[[#This Row],[TOTAL mercancía general desembarcada en cabotaje y exterior]]</f>
        <v>0</v>
      </c>
    </row>
    <row r="482" spans="1:13" hidden="1" x14ac:dyDescent="0.25">
      <c r="A482" s="1">
        <v>1970</v>
      </c>
      <c r="B482" s="1" t="s">
        <v>0</v>
      </c>
      <c r="C482" s="1" t="s">
        <v>32</v>
      </c>
      <c r="D482" s="1" t="s">
        <v>33</v>
      </c>
      <c r="E482" s="2">
        <v>7304</v>
      </c>
      <c r="F482" s="2">
        <v>23428</v>
      </c>
      <c r="G482" s="3">
        <f>+dataMercanciaGeneral[[#This Row],[Mercancía general embarcada en cabotaje]]+dataMercanciaGeneral[[#This Row],[Mercancía general desembarcada en cabotaje]]</f>
        <v>30732</v>
      </c>
      <c r="H482" s="2">
        <v>17757</v>
      </c>
      <c r="I482" s="2">
        <v>36373</v>
      </c>
      <c r="J482" s="3">
        <f>+dataMercanciaGeneral[[#This Row],[Mercancía general embarcada en exterior]]+dataMercanciaGeneral[[#This Row],[Mercancía general desembarcada en exterior]]</f>
        <v>54130</v>
      </c>
      <c r="K482" s="3">
        <f>+dataMercanciaGeneral[[#This Row],[Mercancía general embarcada en cabotaje]]+dataMercanciaGeneral[[#This Row],[Mercancía general embarcada en exterior]]</f>
        <v>25061</v>
      </c>
      <c r="L482" s="3">
        <f>+dataMercanciaGeneral[[#This Row],[Mercancía general desembarcada en cabotaje]]+dataMercanciaGeneral[[#This Row],[Mercancía general desembarcada en exterior]]</f>
        <v>59801</v>
      </c>
      <c r="M482" s="3">
        <f>+dataMercanciaGeneral[[#This Row],[TOTAL mercancía general embarcada en cabotaje y exterior]]+dataMercanciaGeneral[[#This Row],[TOTAL mercancía general desembarcada en cabotaje y exterior]]</f>
        <v>84862</v>
      </c>
    </row>
    <row r="483" spans="1:13" hidden="1" x14ac:dyDescent="0.25">
      <c r="A483" s="1">
        <v>1970</v>
      </c>
      <c r="B483" s="1" t="s">
        <v>0</v>
      </c>
      <c r="C483" s="1" t="s">
        <v>32</v>
      </c>
      <c r="D483" s="1" t="s">
        <v>42</v>
      </c>
      <c r="E483" s="2">
        <v>0</v>
      </c>
      <c r="F483" s="2">
        <v>0</v>
      </c>
      <c r="G483" s="3">
        <f>+dataMercanciaGeneral[[#This Row],[Mercancía general embarcada en cabotaje]]+dataMercanciaGeneral[[#This Row],[Mercancía general desembarcada en cabotaje]]</f>
        <v>0</v>
      </c>
      <c r="H483" s="2">
        <v>0</v>
      </c>
      <c r="I483" s="2">
        <v>0</v>
      </c>
      <c r="J483" s="3">
        <f>+dataMercanciaGeneral[[#This Row],[Mercancía general embarcada en exterior]]+dataMercanciaGeneral[[#This Row],[Mercancía general desembarcada en exterior]]</f>
        <v>0</v>
      </c>
      <c r="K483" s="3">
        <f>+dataMercanciaGeneral[[#This Row],[Mercancía general embarcada en cabotaje]]+dataMercanciaGeneral[[#This Row],[Mercancía general embarcada en exterior]]</f>
        <v>0</v>
      </c>
      <c r="L483" s="3">
        <f>+dataMercanciaGeneral[[#This Row],[Mercancía general desembarcada en cabotaje]]+dataMercanciaGeneral[[#This Row],[Mercancía general desembarcada en exterior]]</f>
        <v>0</v>
      </c>
      <c r="M483" s="3">
        <f>+dataMercanciaGeneral[[#This Row],[TOTAL mercancía general embarcada en cabotaje y exterior]]+dataMercanciaGeneral[[#This Row],[TOTAL mercancía general desembarcada en cabotaje y exterior]]</f>
        <v>0</v>
      </c>
    </row>
    <row r="484" spans="1:13" hidden="1" x14ac:dyDescent="0.25">
      <c r="A484" s="1">
        <v>1970</v>
      </c>
      <c r="B484" s="1" t="s">
        <v>1</v>
      </c>
      <c r="C484" s="1" t="s">
        <v>32</v>
      </c>
      <c r="D484" s="1" t="s">
        <v>33</v>
      </c>
      <c r="E484" s="2">
        <v>330028</v>
      </c>
      <c r="F484" s="2">
        <v>122554</v>
      </c>
      <c r="G484" s="3">
        <f>+dataMercanciaGeneral[[#This Row],[Mercancía general embarcada en cabotaje]]+dataMercanciaGeneral[[#This Row],[Mercancía general desembarcada en cabotaje]]</f>
        <v>452582</v>
      </c>
      <c r="H484" s="2">
        <v>96663</v>
      </c>
      <c r="I484" s="2">
        <v>110998</v>
      </c>
      <c r="J484" s="3">
        <f>+dataMercanciaGeneral[[#This Row],[Mercancía general embarcada en exterior]]+dataMercanciaGeneral[[#This Row],[Mercancía general desembarcada en exterior]]</f>
        <v>207661</v>
      </c>
      <c r="K484" s="3">
        <f>+dataMercanciaGeneral[[#This Row],[Mercancía general embarcada en cabotaje]]+dataMercanciaGeneral[[#This Row],[Mercancía general embarcada en exterior]]</f>
        <v>426691</v>
      </c>
      <c r="L484" s="3">
        <f>+dataMercanciaGeneral[[#This Row],[Mercancía general desembarcada en cabotaje]]+dataMercanciaGeneral[[#This Row],[Mercancía general desembarcada en exterior]]</f>
        <v>233552</v>
      </c>
      <c r="M484" s="3">
        <f>+dataMercanciaGeneral[[#This Row],[TOTAL mercancía general embarcada en cabotaje y exterior]]+dataMercanciaGeneral[[#This Row],[TOTAL mercancía general desembarcada en cabotaje y exterior]]</f>
        <v>660243</v>
      </c>
    </row>
    <row r="485" spans="1:13" hidden="1" x14ac:dyDescent="0.25">
      <c r="A485" s="1">
        <v>1970</v>
      </c>
      <c r="B485" s="1" t="s">
        <v>1</v>
      </c>
      <c r="C485" s="1" t="s">
        <v>32</v>
      </c>
      <c r="D485" s="1" t="s">
        <v>42</v>
      </c>
      <c r="E485" s="2">
        <v>0</v>
      </c>
      <c r="F485" s="2">
        <v>0</v>
      </c>
      <c r="G485" s="3">
        <f>+dataMercanciaGeneral[[#This Row],[Mercancía general embarcada en cabotaje]]+dataMercanciaGeneral[[#This Row],[Mercancía general desembarcada en cabotaje]]</f>
        <v>0</v>
      </c>
      <c r="H485" s="2">
        <v>0</v>
      </c>
      <c r="I485" s="2">
        <v>0</v>
      </c>
      <c r="J485" s="3">
        <f>+dataMercanciaGeneral[[#This Row],[Mercancía general embarcada en exterior]]+dataMercanciaGeneral[[#This Row],[Mercancía general desembarcada en exterior]]</f>
        <v>0</v>
      </c>
      <c r="K485" s="3">
        <f>+dataMercanciaGeneral[[#This Row],[Mercancía general embarcada en cabotaje]]+dataMercanciaGeneral[[#This Row],[Mercancía general embarcada en exterior]]</f>
        <v>0</v>
      </c>
      <c r="L485" s="3">
        <f>+dataMercanciaGeneral[[#This Row],[Mercancía general desembarcada en cabotaje]]+dataMercanciaGeneral[[#This Row],[Mercancía general desembarcada en exterior]]</f>
        <v>0</v>
      </c>
      <c r="M485" s="3">
        <f>+dataMercanciaGeneral[[#This Row],[TOTAL mercancía general embarcada en cabotaje y exterior]]+dataMercanciaGeneral[[#This Row],[TOTAL mercancía general desembarcada en cabotaje y exterior]]</f>
        <v>0</v>
      </c>
    </row>
    <row r="486" spans="1:13" hidden="1" x14ac:dyDescent="0.25">
      <c r="A486" s="1">
        <v>1970</v>
      </c>
      <c r="B486" s="1" t="s">
        <v>2</v>
      </c>
      <c r="C486" s="1" t="s">
        <v>32</v>
      </c>
      <c r="D486" s="1" t="s">
        <v>33</v>
      </c>
      <c r="E486" s="2">
        <v>10100</v>
      </c>
      <c r="F486" s="2">
        <v>5002</v>
      </c>
      <c r="G486" s="3">
        <f>+dataMercanciaGeneral[[#This Row],[Mercancía general embarcada en cabotaje]]+dataMercanciaGeneral[[#This Row],[Mercancía general desembarcada en cabotaje]]</f>
        <v>15102</v>
      </c>
      <c r="H486" s="2">
        <v>35771</v>
      </c>
      <c r="I486" s="2">
        <v>41146</v>
      </c>
      <c r="J486" s="3">
        <f>+dataMercanciaGeneral[[#This Row],[Mercancía general embarcada en exterior]]+dataMercanciaGeneral[[#This Row],[Mercancía general desembarcada en exterior]]</f>
        <v>76917</v>
      </c>
      <c r="K486" s="3">
        <f>+dataMercanciaGeneral[[#This Row],[Mercancía general embarcada en cabotaje]]+dataMercanciaGeneral[[#This Row],[Mercancía general embarcada en exterior]]</f>
        <v>45871</v>
      </c>
      <c r="L486" s="3">
        <f>+dataMercanciaGeneral[[#This Row],[Mercancía general desembarcada en cabotaje]]+dataMercanciaGeneral[[#This Row],[Mercancía general desembarcada en exterior]]</f>
        <v>46148</v>
      </c>
      <c r="M486" s="3">
        <f>+dataMercanciaGeneral[[#This Row],[TOTAL mercancía general embarcada en cabotaje y exterior]]+dataMercanciaGeneral[[#This Row],[TOTAL mercancía general desembarcada en cabotaje y exterior]]</f>
        <v>92019</v>
      </c>
    </row>
    <row r="487" spans="1:13" hidden="1" x14ac:dyDescent="0.25">
      <c r="A487" s="1">
        <v>1970</v>
      </c>
      <c r="B487" s="1" t="s">
        <v>2</v>
      </c>
      <c r="C487" s="1" t="s">
        <v>32</v>
      </c>
      <c r="D487" s="1" t="s">
        <v>42</v>
      </c>
      <c r="E487" s="2">
        <v>0</v>
      </c>
      <c r="F487" s="2">
        <v>0</v>
      </c>
      <c r="G487" s="3">
        <f>+dataMercanciaGeneral[[#This Row],[Mercancía general embarcada en cabotaje]]+dataMercanciaGeneral[[#This Row],[Mercancía general desembarcada en cabotaje]]</f>
        <v>0</v>
      </c>
      <c r="H487" s="2">
        <v>0</v>
      </c>
      <c r="I487" s="2">
        <v>0</v>
      </c>
      <c r="J487" s="3">
        <f>+dataMercanciaGeneral[[#This Row],[Mercancía general embarcada en exterior]]+dataMercanciaGeneral[[#This Row],[Mercancía general desembarcada en exterior]]</f>
        <v>0</v>
      </c>
      <c r="K487" s="3">
        <f>+dataMercanciaGeneral[[#This Row],[Mercancía general embarcada en cabotaje]]+dataMercanciaGeneral[[#This Row],[Mercancía general embarcada en exterior]]</f>
        <v>0</v>
      </c>
      <c r="L487" s="3">
        <f>+dataMercanciaGeneral[[#This Row],[Mercancía general desembarcada en cabotaje]]+dataMercanciaGeneral[[#This Row],[Mercancía general desembarcada en exterior]]</f>
        <v>0</v>
      </c>
      <c r="M487" s="3">
        <f>+dataMercanciaGeneral[[#This Row],[TOTAL mercancía general embarcada en cabotaje y exterior]]+dataMercanciaGeneral[[#This Row],[TOTAL mercancía general desembarcada en cabotaje y exterior]]</f>
        <v>0</v>
      </c>
    </row>
    <row r="488" spans="1:13" hidden="1" x14ac:dyDescent="0.25">
      <c r="A488" s="1">
        <v>1970</v>
      </c>
      <c r="B488" s="1" t="s">
        <v>3</v>
      </c>
      <c r="C488" s="1" t="s">
        <v>32</v>
      </c>
      <c r="D488" s="1" t="s">
        <v>33</v>
      </c>
      <c r="E488" s="2">
        <v>1026839</v>
      </c>
      <c r="F488" s="2">
        <v>172056</v>
      </c>
      <c r="G488" s="3">
        <f>+dataMercanciaGeneral[[#This Row],[Mercancía general embarcada en cabotaje]]+dataMercanciaGeneral[[#This Row],[Mercancía general desembarcada en cabotaje]]</f>
        <v>1198895</v>
      </c>
      <c r="H488" s="2">
        <v>288298</v>
      </c>
      <c r="I488" s="2">
        <v>472661</v>
      </c>
      <c r="J488" s="3">
        <f>+dataMercanciaGeneral[[#This Row],[Mercancía general embarcada en exterior]]+dataMercanciaGeneral[[#This Row],[Mercancía general desembarcada en exterior]]</f>
        <v>760959</v>
      </c>
      <c r="K488" s="3">
        <f>+dataMercanciaGeneral[[#This Row],[Mercancía general embarcada en cabotaje]]+dataMercanciaGeneral[[#This Row],[Mercancía general embarcada en exterior]]</f>
        <v>1315137</v>
      </c>
      <c r="L488" s="3">
        <f>+dataMercanciaGeneral[[#This Row],[Mercancía general desembarcada en cabotaje]]+dataMercanciaGeneral[[#This Row],[Mercancía general desembarcada en exterior]]</f>
        <v>644717</v>
      </c>
      <c r="M488" s="3">
        <f>+dataMercanciaGeneral[[#This Row],[TOTAL mercancía general embarcada en cabotaje y exterior]]+dataMercanciaGeneral[[#This Row],[TOTAL mercancía general desembarcada en cabotaje y exterior]]</f>
        <v>1959854</v>
      </c>
    </row>
    <row r="489" spans="1:13" hidden="1" x14ac:dyDescent="0.25">
      <c r="A489" s="1">
        <v>1970</v>
      </c>
      <c r="B489" s="1" t="s">
        <v>3</v>
      </c>
      <c r="C489" s="1" t="s">
        <v>32</v>
      </c>
      <c r="D489" s="1" t="s">
        <v>42</v>
      </c>
      <c r="E489" s="2">
        <v>0</v>
      </c>
      <c r="F489" s="2">
        <v>0</v>
      </c>
      <c r="G489" s="3">
        <f>+dataMercanciaGeneral[[#This Row],[Mercancía general embarcada en cabotaje]]+dataMercanciaGeneral[[#This Row],[Mercancía general desembarcada en cabotaje]]</f>
        <v>0</v>
      </c>
      <c r="H489" s="2">
        <v>0</v>
      </c>
      <c r="I489" s="2">
        <v>0</v>
      </c>
      <c r="J489" s="3">
        <f>+dataMercanciaGeneral[[#This Row],[Mercancía general embarcada en exterior]]+dataMercanciaGeneral[[#This Row],[Mercancía general desembarcada en exterior]]</f>
        <v>0</v>
      </c>
      <c r="K489" s="3">
        <f>+dataMercanciaGeneral[[#This Row],[Mercancía general embarcada en cabotaje]]+dataMercanciaGeneral[[#This Row],[Mercancía general embarcada en exterior]]</f>
        <v>0</v>
      </c>
      <c r="L489" s="3">
        <f>+dataMercanciaGeneral[[#This Row],[Mercancía general desembarcada en cabotaje]]+dataMercanciaGeneral[[#This Row],[Mercancía general desembarcada en exterior]]</f>
        <v>0</v>
      </c>
      <c r="M489" s="3">
        <f>+dataMercanciaGeneral[[#This Row],[TOTAL mercancía general embarcada en cabotaje y exterior]]+dataMercanciaGeneral[[#This Row],[TOTAL mercancía general desembarcada en cabotaje y exterior]]</f>
        <v>0</v>
      </c>
    </row>
    <row r="490" spans="1:13" hidden="1" x14ac:dyDescent="0.25">
      <c r="A490" s="1">
        <v>1970</v>
      </c>
      <c r="B490" s="1" t="s">
        <v>4</v>
      </c>
      <c r="C490" s="1" t="s">
        <v>32</v>
      </c>
      <c r="D490" s="1" t="s">
        <v>33</v>
      </c>
      <c r="E490" s="2">
        <v>80578</v>
      </c>
      <c r="F490" s="2">
        <v>60772</v>
      </c>
      <c r="G490" s="3">
        <f>+dataMercanciaGeneral[[#This Row],[Mercancía general embarcada en cabotaje]]+dataMercanciaGeneral[[#This Row],[Mercancía general desembarcada en cabotaje]]</f>
        <v>141350</v>
      </c>
      <c r="H490" s="2">
        <v>50506</v>
      </c>
      <c r="I490" s="2">
        <v>64958</v>
      </c>
      <c r="J490" s="3">
        <f>+dataMercanciaGeneral[[#This Row],[Mercancía general embarcada en exterior]]+dataMercanciaGeneral[[#This Row],[Mercancía general desembarcada en exterior]]</f>
        <v>115464</v>
      </c>
      <c r="K490" s="3">
        <f>+dataMercanciaGeneral[[#This Row],[Mercancía general embarcada en cabotaje]]+dataMercanciaGeneral[[#This Row],[Mercancía general embarcada en exterior]]</f>
        <v>131084</v>
      </c>
      <c r="L490" s="3">
        <f>+dataMercanciaGeneral[[#This Row],[Mercancía general desembarcada en cabotaje]]+dataMercanciaGeneral[[#This Row],[Mercancía general desembarcada en exterior]]</f>
        <v>125730</v>
      </c>
      <c r="M490" s="3">
        <f>+dataMercanciaGeneral[[#This Row],[TOTAL mercancía general embarcada en cabotaje y exterior]]+dataMercanciaGeneral[[#This Row],[TOTAL mercancía general desembarcada en cabotaje y exterior]]</f>
        <v>256814</v>
      </c>
    </row>
    <row r="491" spans="1:13" hidden="1" x14ac:dyDescent="0.25">
      <c r="A491" s="1">
        <v>1970</v>
      </c>
      <c r="B491" s="1" t="s">
        <v>4</v>
      </c>
      <c r="C491" s="1" t="s">
        <v>32</v>
      </c>
      <c r="D491" s="1" t="s">
        <v>42</v>
      </c>
      <c r="E491" s="2">
        <v>0</v>
      </c>
      <c r="F491" s="2">
        <v>0</v>
      </c>
      <c r="G491" s="3">
        <f>+dataMercanciaGeneral[[#This Row],[Mercancía general embarcada en cabotaje]]+dataMercanciaGeneral[[#This Row],[Mercancía general desembarcada en cabotaje]]</f>
        <v>0</v>
      </c>
      <c r="H491" s="2">
        <v>0</v>
      </c>
      <c r="I491" s="2">
        <v>0</v>
      </c>
      <c r="J491" s="3">
        <f>+dataMercanciaGeneral[[#This Row],[Mercancía general embarcada en exterior]]+dataMercanciaGeneral[[#This Row],[Mercancía general desembarcada en exterior]]</f>
        <v>0</v>
      </c>
      <c r="K491" s="3">
        <f>+dataMercanciaGeneral[[#This Row],[Mercancía general embarcada en cabotaje]]+dataMercanciaGeneral[[#This Row],[Mercancía general embarcada en exterior]]</f>
        <v>0</v>
      </c>
      <c r="L491" s="3">
        <f>+dataMercanciaGeneral[[#This Row],[Mercancía general desembarcada en cabotaje]]+dataMercanciaGeneral[[#This Row],[Mercancía general desembarcada en exterior]]</f>
        <v>0</v>
      </c>
      <c r="M491" s="3">
        <f>+dataMercanciaGeneral[[#This Row],[TOTAL mercancía general embarcada en cabotaje y exterior]]+dataMercanciaGeneral[[#This Row],[TOTAL mercancía general desembarcada en cabotaje y exterior]]</f>
        <v>0</v>
      </c>
    </row>
    <row r="492" spans="1:13" hidden="1" x14ac:dyDescent="0.25">
      <c r="A492" s="1">
        <v>1970</v>
      </c>
      <c r="B492" s="1" t="s">
        <v>5</v>
      </c>
      <c r="C492" s="1" t="s">
        <v>32</v>
      </c>
      <c r="D492" s="1" t="s">
        <v>33</v>
      </c>
      <c r="E492" s="2">
        <v>40451</v>
      </c>
      <c r="F492" s="2">
        <v>66567</v>
      </c>
      <c r="G492" s="3">
        <f>+dataMercanciaGeneral[[#This Row],[Mercancía general embarcada en cabotaje]]+dataMercanciaGeneral[[#This Row],[Mercancía general desembarcada en cabotaje]]</f>
        <v>107018</v>
      </c>
      <c r="H492" s="2">
        <v>153827</v>
      </c>
      <c r="I492" s="2">
        <v>213409</v>
      </c>
      <c r="J492" s="3">
        <f>+dataMercanciaGeneral[[#This Row],[Mercancía general embarcada en exterior]]+dataMercanciaGeneral[[#This Row],[Mercancía general desembarcada en exterior]]</f>
        <v>367236</v>
      </c>
      <c r="K492" s="3">
        <f>+dataMercanciaGeneral[[#This Row],[Mercancía general embarcada en cabotaje]]+dataMercanciaGeneral[[#This Row],[Mercancía general embarcada en exterior]]</f>
        <v>194278</v>
      </c>
      <c r="L492" s="3">
        <f>+dataMercanciaGeneral[[#This Row],[Mercancía general desembarcada en cabotaje]]+dataMercanciaGeneral[[#This Row],[Mercancía general desembarcada en exterior]]</f>
        <v>279976</v>
      </c>
      <c r="M492" s="3">
        <f>+dataMercanciaGeneral[[#This Row],[TOTAL mercancía general embarcada en cabotaje y exterior]]+dataMercanciaGeneral[[#This Row],[TOTAL mercancía general desembarcada en cabotaje y exterior]]</f>
        <v>474254</v>
      </c>
    </row>
    <row r="493" spans="1:13" hidden="1" x14ac:dyDescent="0.25">
      <c r="A493" s="1">
        <v>1970</v>
      </c>
      <c r="B493" s="1" t="s">
        <v>5</v>
      </c>
      <c r="C493" s="1" t="s">
        <v>32</v>
      </c>
      <c r="D493" s="1" t="s">
        <v>42</v>
      </c>
      <c r="E493" s="2">
        <v>0</v>
      </c>
      <c r="F493" s="2">
        <v>0</v>
      </c>
      <c r="G493" s="3">
        <f>+dataMercanciaGeneral[[#This Row],[Mercancía general embarcada en cabotaje]]+dataMercanciaGeneral[[#This Row],[Mercancía general desembarcada en cabotaje]]</f>
        <v>0</v>
      </c>
      <c r="H493" s="2">
        <v>0</v>
      </c>
      <c r="I493" s="2">
        <v>0</v>
      </c>
      <c r="J493" s="3">
        <f>+dataMercanciaGeneral[[#This Row],[Mercancía general embarcada en exterior]]+dataMercanciaGeneral[[#This Row],[Mercancía general desembarcada en exterior]]</f>
        <v>0</v>
      </c>
      <c r="K493" s="3">
        <f>+dataMercanciaGeneral[[#This Row],[Mercancía general embarcada en cabotaje]]+dataMercanciaGeneral[[#This Row],[Mercancía general embarcada en exterior]]</f>
        <v>0</v>
      </c>
      <c r="L493" s="3">
        <f>+dataMercanciaGeneral[[#This Row],[Mercancía general desembarcada en cabotaje]]+dataMercanciaGeneral[[#This Row],[Mercancía general desembarcada en exterior]]</f>
        <v>0</v>
      </c>
      <c r="M493" s="3">
        <f>+dataMercanciaGeneral[[#This Row],[TOTAL mercancía general embarcada en cabotaje y exterior]]+dataMercanciaGeneral[[#This Row],[TOTAL mercancía general desembarcada en cabotaje y exterior]]</f>
        <v>0</v>
      </c>
    </row>
    <row r="494" spans="1:13" hidden="1" x14ac:dyDescent="0.25">
      <c r="A494" s="1">
        <v>1970</v>
      </c>
      <c r="B494" s="1" t="s">
        <v>10</v>
      </c>
      <c r="C494" s="1" t="s">
        <v>32</v>
      </c>
      <c r="D494" s="1" t="s">
        <v>33</v>
      </c>
      <c r="E494" s="2">
        <v>155199</v>
      </c>
      <c r="F494" s="2">
        <v>569357</v>
      </c>
      <c r="G494" s="3">
        <f>+dataMercanciaGeneral[[#This Row],[Mercancía general embarcada en cabotaje]]+dataMercanciaGeneral[[#This Row],[Mercancía general desembarcada en cabotaje]]</f>
        <v>724556</v>
      </c>
      <c r="H494" s="2">
        <v>33433</v>
      </c>
      <c r="I494" s="2">
        <v>31167</v>
      </c>
      <c r="J494" s="3">
        <f>+dataMercanciaGeneral[[#This Row],[Mercancía general embarcada en exterior]]+dataMercanciaGeneral[[#This Row],[Mercancía general desembarcada en exterior]]</f>
        <v>64600</v>
      </c>
      <c r="K494" s="3">
        <f>+dataMercanciaGeneral[[#This Row],[Mercancía general embarcada en cabotaje]]+dataMercanciaGeneral[[#This Row],[Mercancía general embarcada en exterior]]</f>
        <v>188632</v>
      </c>
      <c r="L494" s="3">
        <f>+dataMercanciaGeneral[[#This Row],[Mercancía general desembarcada en cabotaje]]+dataMercanciaGeneral[[#This Row],[Mercancía general desembarcada en exterior]]</f>
        <v>600524</v>
      </c>
      <c r="M494" s="3">
        <f>+dataMercanciaGeneral[[#This Row],[TOTAL mercancía general embarcada en cabotaje y exterior]]+dataMercanciaGeneral[[#This Row],[TOTAL mercancía general desembarcada en cabotaje y exterior]]</f>
        <v>789156</v>
      </c>
    </row>
    <row r="495" spans="1:13" hidden="1" x14ac:dyDescent="0.25">
      <c r="A495" s="1">
        <v>1970</v>
      </c>
      <c r="B495" s="1" t="s">
        <v>10</v>
      </c>
      <c r="C495" s="1" t="s">
        <v>32</v>
      </c>
      <c r="D495" s="1" t="s">
        <v>42</v>
      </c>
      <c r="E495" s="2">
        <v>0</v>
      </c>
      <c r="F495" s="2">
        <v>0</v>
      </c>
      <c r="G495" s="3">
        <f>+dataMercanciaGeneral[[#This Row],[Mercancía general embarcada en cabotaje]]+dataMercanciaGeneral[[#This Row],[Mercancía general desembarcada en cabotaje]]</f>
        <v>0</v>
      </c>
      <c r="H495" s="2">
        <v>0</v>
      </c>
      <c r="I495" s="2">
        <v>0</v>
      </c>
      <c r="J495" s="3">
        <f>+dataMercanciaGeneral[[#This Row],[Mercancía general embarcada en exterior]]+dataMercanciaGeneral[[#This Row],[Mercancía general desembarcada en exterior]]</f>
        <v>0</v>
      </c>
      <c r="K495" s="3">
        <f>+dataMercanciaGeneral[[#This Row],[Mercancía general embarcada en cabotaje]]+dataMercanciaGeneral[[#This Row],[Mercancía general embarcada en exterior]]</f>
        <v>0</v>
      </c>
      <c r="L495" s="3">
        <f>+dataMercanciaGeneral[[#This Row],[Mercancía general desembarcada en cabotaje]]+dataMercanciaGeneral[[#This Row],[Mercancía general desembarcada en exterior]]</f>
        <v>0</v>
      </c>
      <c r="M495" s="3">
        <f>+dataMercanciaGeneral[[#This Row],[TOTAL mercancía general embarcada en cabotaje y exterior]]+dataMercanciaGeneral[[#This Row],[TOTAL mercancía general desembarcada en cabotaje y exterior]]</f>
        <v>0</v>
      </c>
    </row>
    <row r="496" spans="1:13" hidden="1" x14ac:dyDescent="0.25">
      <c r="A496" s="1">
        <v>1970</v>
      </c>
      <c r="B496" s="1" t="s">
        <v>11</v>
      </c>
      <c r="C496" s="1" t="s">
        <v>32</v>
      </c>
      <c r="D496" s="1" t="s">
        <v>33</v>
      </c>
      <c r="E496" s="2">
        <v>639644</v>
      </c>
      <c r="F496" s="2">
        <v>502403</v>
      </c>
      <c r="G496" s="3">
        <f>+dataMercanciaGeneral[[#This Row],[Mercancía general embarcada en cabotaje]]+dataMercanciaGeneral[[#This Row],[Mercancía general desembarcada en cabotaje]]</f>
        <v>1142047</v>
      </c>
      <c r="H496" s="2">
        <v>449817</v>
      </c>
      <c r="I496" s="2">
        <v>1328196</v>
      </c>
      <c r="J496" s="3">
        <f>+dataMercanciaGeneral[[#This Row],[Mercancía general embarcada en exterior]]+dataMercanciaGeneral[[#This Row],[Mercancía general desembarcada en exterior]]</f>
        <v>1778013</v>
      </c>
      <c r="K496" s="3">
        <f>+dataMercanciaGeneral[[#This Row],[Mercancía general embarcada en cabotaje]]+dataMercanciaGeneral[[#This Row],[Mercancía general embarcada en exterior]]</f>
        <v>1089461</v>
      </c>
      <c r="L496" s="3">
        <f>+dataMercanciaGeneral[[#This Row],[Mercancía general desembarcada en cabotaje]]+dataMercanciaGeneral[[#This Row],[Mercancía general desembarcada en exterior]]</f>
        <v>1830599</v>
      </c>
      <c r="M496" s="3">
        <f>+dataMercanciaGeneral[[#This Row],[TOTAL mercancía general embarcada en cabotaje y exterior]]+dataMercanciaGeneral[[#This Row],[TOTAL mercancía general desembarcada en cabotaje y exterior]]</f>
        <v>2920060</v>
      </c>
    </row>
    <row r="497" spans="1:13" hidden="1" x14ac:dyDescent="0.25">
      <c r="A497" s="1">
        <v>1970</v>
      </c>
      <c r="B497" s="1" t="s">
        <v>11</v>
      </c>
      <c r="C497" s="1" t="s">
        <v>32</v>
      </c>
      <c r="D497" s="1" t="s">
        <v>42</v>
      </c>
      <c r="E497" s="2">
        <v>0</v>
      </c>
      <c r="F497" s="2">
        <v>0</v>
      </c>
      <c r="G497" s="3">
        <f>+dataMercanciaGeneral[[#This Row],[Mercancía general embarcada en cabotaje]]+dataMercanciaGeneral[[#This Row],[Mercancía general desembarcada en cabotaje]]</f>
        <v>0</v>
      </c>
      <c r="H497" s="2">
        <v>0</v>
      </c>
      <c r="I497" s="2">
        <v>0</v>
      </c>
      <c r="J497" s="3">
        <f>+dataMercanciaGeneral[[#This Row],[Mercancía general embarcada en exterior]]+dataMercanciaGeneral[[#This Row],[Mercancía general desembarcada en exterior]]</f>
        <v>0</v>
      </c>
      <c r="K497" s="3">
        <f>+dataMercanciaGeneral[[#This Row],[Mercancía general embarcada en cabotaje]]+dataMercanciaGeneral[[#This Row],[Mercancía general embarcada en exterior]]</f>
        <v>0</v>
      </c>
      <c r="L497" s="3">
        <f>+dataMercanciaGeneral[[#This Row],[Mercancía general desembarcada en cabotaje]]+dataMercanciaGeneral[[#This Row],[Mercancía general desembarcada en exterior]]</f>
        <v>0</v>
      </c>
      <c r="M497" s="3">
        <f>+dataMercanciaGeneral[[#This Row],[TOTAL mercancía general embarcada en cabotaje y exterior]]+dataMercanciaGeneral[[#This Row],[TOTAL mercancía general desembarcada en cabotaje y exterior]]</f>
        <v>0</v>
      </c>
    </row>
    <row r="498" spans="1:13" hidden="1" x14ac:dyDescent="0.25">
      <c r="A498" s="1">
        <v>1970</v>
      </c>
      <c r="B498" s="1" t="s">
        <v>12</v>
      </c>
      <c r="C498" s="1" t="s">
        <v>32</v>
      </c>
      <c r="D498" s="1" t="s">
        <v>33</v>
      </c>
      <c r="E498" s="2">
        <v>413530</v>
      </c>
      <c r="F498" s="2">
        <v>663968</v>
      </c>
      <c r="G498" s="3">
        <f>+dataMercanciaGeneral[[#This Row],[Mercancía general embarcada en cabotaje]]+dataMercanciaGeneral[[#This Row],[Mercancía general desembarcada en cabotaje]]</f>
        <v>1077498</v>
      </c>
      <c r="H498" s="2">
        <v>625510</v>
      </c>
      <c r="I498" s="2">
        <v>1614037</v>
      </c>
      <c r="J498" s="3">
        <f>+dataMercanciaGeneral[[#This Row],[Mercancía general embarcada en exterior]]+dataMercanciaGeneral[[#This Row],[Mercancía general desembarcada en exterior]]</f>
        <v>2239547</v>
      </c>
      <c r="K498" s="3">
        <f>+dataMercanciaGeneral[[#This Row],[Mercancía general embarcada en cabotaje]]+dataMercanciaGeneral[[#This Row],[Mercancía general embarcada en exterior]]</f>
        <v>1039040</v>
      </c>
      <c r="L498" s="3">
        <f>+dataMercanciaGeneral[[#This Row],[Mercancía general desembarcada en cabotaje]]+dataMercanciaGeneral[[#This Row],[Mercancía general desembarcada en exterior]]</f>
        <v>2278005</v>
      </c>
      <c r="M498" s="3">
        <f>+dataMercanciaGeneral[[#This Row],[TOTAL mercancía general embarcada en cabotaje y exterior]]+dataMercanciaGeneral[[#This Row],[TOTAL mercancía general desembarcada en cabotaje y exterior]]</f>
        <v>3317045</v>
      </c>
    </row>
    <row r="499" spans="1:13" hidden="1" x14ac:dyDescent="0.25">
      <c r="A499" s="1">
        <v>1970</v>
      </c>
      <c r="B499" s="1" t="s">
        <v>12</v>
      </c>
      <c r="C499" s="1" t="s">
        <v>32</v>
      </c>
      <c r="D499" s="1" t="s">
        <v>42</v>
      </c>
      <c r="E499" s="2">
        <v>0</v>
      </c>
      <c r="F499" s="2">
        <v>0</v>
      </c>
      <c r="G499" s="3">
        <f>+dataMercanciaGeneral[[#This Row],[Mercancía general embarcada en cabotaje]]+dataMercanciaGeneral[[#This Row],[Mercancía general desembarcada en cabotaje]]</f>
        <v>0</v>
      </c>
      <c r="H499" s="2">
        <v>0</v>
      </c>
      <c r="I499" s="2">
        <v>0</v>
      </c>
      <c r="J499" s="3">
        <f>+dataMercanciaGeneral[[#This Row],[Mercancía general embarcada en exterior]]+dataMercanciaGeneral[[#This Row],[Mercancía general desembarcada en exterior]]</f>
        <v>0</v>
      </c>
      <c r="K499" s="3">
        <f>+dataMercanciaGeneral[[#This Row],[Mercancía general embarcada en cabotaje]]+dataMercanciaGeneral[[#This Row],[Mercancía general embarcada en exterior]]</f>
        <v>0</v>
      </c>
      <c r="L499" s="3">
        <f>+dataMercanciaGeneral[[#This Row],[Mercancía general desembarcada en cabotaje]]+dataMercanciaGeneral[[#This Row],[Mercancía general desembarcada en exterior]]</f>
        <v>0</v>
      </c>
      <c r="M499" s="3">
        <f>+dataMercanciaGeneral[[#This Row],[TOTAL mercancía general embarcada en cabotaje y exterior]]+dataMercanciaGeneral[[#This Row],[TOTAL mercancía general desembarcada en cabotaje y exterior]]</f>
        <v>0</v>
      </c>
    </row>
    <row r="500" spans="1:13" hidden="1" x14ac:dyDescent="0.25">
      <c r="A500" s="1">
        <v>1970</v>
      </c>
      <c r="B500" s="1" t="s">
        <v>34</v>
      </c>
      <c r="C500" s="1" t="s">
        <v>32</v>
      </c>
      <c r="D500" s="1" t="s">
        <v>33</v>
      </c>
      <c r="E500" s="2">
        <v>197332</v>
      </c>
      <c r="F500" s="2">
        <v>331458</v>
      </c>
      <c r="G500" s="3">
        <f>+dataMercanciaGeneral[[#This Row],[Mercancía general embarcada en cabotaje]]+dataMercanciaGeneral[[#This Row],[Mercancía general desembarcada en cabotaje]]</f>
        <v>528790</v>
      </c>
      <c r="H500" s="2">
        <v>425961</v>
      </c>
      <c r="I500" s="2">
        <v>715489</v>
      </c>
      <c r="J500" s="3">
        <f>+dataMercanciaGeneral[[#This Row],[Mercancía general embarcada en exterior]]+dataMercanciaGeneral[[#This Row],[Mercancía general desembarcada en exterior]]</f>
        <v>1141450</v>
      </c>
      <c r="K500" s="3">
        <f>+dataMercanciaGeneral[[#This Row],[Mercancía general embarcada en cabotaje]]+dataMercanciaGeneral[[#This Row],[Mercancía general embarcada en exterior]]</f>
        <v>623293</v>
      </c>
      <c r="L500" s="3">
        <f>+dataMercanciaGeneral[[#This Row],[Mercancía general desembarcada en cabotaje]]+dataMercanciaGeneral[[#This Row],[Mercancía general desembarcada en exterior]]</f>
        <v>1046947</v>
      </c>
      <c r="M500" s="3">
        <f>+dataMercanciaGeneral[[#This Row],[TOTAL mercancía general embarcada en cabotaje y exterior]]+dataMercanciaGeneral[[#This Row],[TOTAL mercancía general desembarcada en cabotaje y exterior]]</f>
        <v>1670240</v>
      </c>
    </row>
    <row r="501" spans="1:13" hidden="1" x14ac:dyDescent="0.25">
      <c r="A501" s="1">
        <v>1970</v>
      </c>
      <c r="B501" s="1" t="s">
        <v>34</v>
      </c>
      <c r="C501" s="1" t="s">
        <v>32</v>
      </c>
      <c r="D501" s="1" t="s">
        <v>42</v>
      </c>
      <c r="E501" s="2">
        <v>0</v>
      </c>
      <c r="F501" s="2">
        <v>0</v>
      </c>
      <c r="G501" s="3">
        <f>+dataMercanciaGeneral[[#This Row],[Mercancía general embarcada en cabotaje]]+dataMercanciaGeneral[[#This Row],[Mercancía general desembarcada en cabotaje]]</f>
        <v>0</v>
      </c>
      <c r="H501" s="2">
        <v>0</v>
      </c>
      <c r="I501" s="2">
        <v>0</v>
      </c>
      <c r="J501" s="3">
        <f>+dataMercanciaGeneral[[#This Row],[Mercancía general embarcada en exterior]]+dataMercanciaGeneral[[#This Row],[Mercancía general desembarcada en exterior]]</f>
        <v>0</v>
      </c>
      <c r="K501" s="3">
        <f>+dataMercanciaGeneral[[#This Row],[Mercancía general embarcada en cabotaje]]+dataMercanciaGeneral[[#This Row],[Mercancía general embarcada en exterior]]</f>
        <v>0</v>
      </c>
      <c r="L501" s="3">
        <f>+dataMercanciaGeneral[[#This Row],[Mercancía general desembarcada en cabotaje]]+dataMercanciaGeneral[[#This Row],[Mercancía general desembarcada en exterior]]</f>
        <v>0</v>
      </c>
      <c r="M501" s="3">
        <f>+dataMercanciaGeneral[[#This Row],[TOTAL mercancía general embarcada en cabotaje y exterior]]+dataMercanciaGeneral[[#This Row],[TOTAL mercancía general desembarcada en cabotaje y exterior]]</f>
        <v>0</v>
      </c>
    </row>
    <row r="502" spans="1:13" hidden="1" x14ac:dyDescent="0.25">
      <c r="A502" s="1">
        <v>1970</v>
      </c>
      <c r="B502" s="1" t="s">
        <v>13</v>
      </c>
      <c r="C502" s="1" t="s">
        <v>32</v>
      </c>
      <c r="D502" s="1" t="s">
        <v>33</v>
      </c>
      <c r="E502" s="2">
        <v>39635</v>
      </c>
      <c r="F502" s="2">
        <v>12246</v>
      </c>
      <c r="G502" s="3">
        <f>+dataMercanciaGeneral[[#This Row],[Mercancía general embarcada en cabotaje]]+dataMercanciaGeneral[[#This Row],[Mercancía general desembarcada en cabotaje]]</f>
        <v>51881</v>
      </c>
      <c r="H502" s="2">
        <v>190773</v>
      </c>
      <c r="I502" s="2">
        <v>75985</v>
      </c>
      <c r="J502" s="3">
        <f>+dataMercanciaGeneral[[#This Row],[Mercancía general embarcada en exterior]]+dataMercanciaGeneral[[#This Row],[Mercancía general desembarcada en exterior]]</f>
        <v>266758</v>
      </c>
      <c r="K502" s="3">
        <f>+dataMercanciaGeneral[[#This Row],[Mercancía general embarcada en cabotaje]]+dataMercanciaGeneral[[#This Row],[Mercancía general embarcada en exterior]]</f>
        <v>230408</v>
      </c>
      <c r="L502" s="3">
        <f>+dataMercanciaGeneral[[#This Row],[Mercancía general desembarcada en cabotaje]]+dataMercanciaGeneral[[#This Row],[Mercancía general desembarcada en exterior]]</f>
        <v>88231</v>
      </c>
      <c r="M502" s="3">
        <f>+dataMercanciaGeneral[[#This Row],[TOTAL mercancía general embarcada en cabotaje y exterior]]+dataMercanciaGeneral[[#This Row],[TOTAL mercancía general desembarcada en cabotaje y exterior]]</f>
        <v>318639</v>
      </c>
    </row>
    <row r="503" spans="1:13" hidden="1" x14ac:dyDescent="0.25">
      <c r="A503" s="1">
        <v>1970</v>
      </c>
      <c r="B503" s="1" t="s">
        <v>13</v>
      </c>
      <c r="C503" s="1" t="s">
        <v>32</v>
      </c>
      <c r="D503" s="1" t="s">
        <v>42</v>
      </c>
      <c r="E503" s="2">
        <v>0</v>
      </c>
      <c r="F503" s="2">
        <v>0</v>
      </c>
      <c r="G503" s="3">
        <f>+dataMercanciaGeneral[[#This Row],[Mercancía general embarcada en cabotaje]]+dataMercanciaGeneral[[#This Row],[Mercancía general desembarcada en cabotaje]]</f>
        <v>0</v>
      </c>
      <c r="H503" s="2">
        <v>0</v>
      </c>
      <c r="I503" s="2">
        <v>0</v>
      </c>
      <c r="J503" s="3">
        <f>+dataMercanciaGeneral[[#This Row],[Mercancía general embarcada en exterior]]+dataMercanciaGeneral[[#This Row],[Mercancía general desembarcada en exterior]]</f>
        <v>0</v>
      </c>
      <c r="K503" s="3">
        <f>+dataMercanciaGeneral[[#This Row],[Mercancía general embarcada en cabotaje]]+dataMercanciaGeneral[[#This Row],[Mercancía general embarcada en exterior]]</f>
        <v>0</v>
      </c>
      <c r="L503" s="3">
        <f>+dataMercanciaGeneral[[#This Row],[Mercancía general desembarcada en cabotaje]]+dataMercanciaGeneral[[#This Row],[Mercancía general desembarcada en exterior]]</f>
        <v>0</v>
      </c>
      <c r="M503" s="3">
        <f>+dataMercanciaGeneral[[#This Row],[TOTAL mercancía general embarcada en cabotaje y exterior]]+dataMercanciaGeneral[[#This Row],[TOTAL mercancía general desembarcada en cabotaje y exterior]]</f>
        <v>0</v>
      </c>
    </row>
    <row r="504" spans="1:13" hidden="1" x14ac:dyDescent="0.25">
      <c r="A504" s="1">
        <v>1970</v>
      </c>
      <c r="B504" s="1" t="s">
        <v>14</v>
      </c>
      <c r="C504" s="1" t="s">
        <v>32</v>
      </c>
      <c r="D504" s="1" t="s">
        <v>33</v>
      </c>
      <c r="E504" s="2">
        <v>78163</v>
      </c>
      <c r="F504" s="2">
        <v>281</v>
      </c>
      <c r="G504" s="3">
        <f>+dataMercanciaGeneral[[#This Row],[Mercancía general embarcada en cabotaje]]+dataMercanciaGeneral[[#This Row],[Mercancía general desembarcada en cabotaje]]</f>
        <v>78444</v>
      </c>
      <c r="H504" s="2">
        <v>32431</v>
      </c>
      <c r="I504" s="2">
        <v>122075</v>
      </c>
      <c r="J504" s="3">
        <f>+dataMercanciaGeneral[[#This Row],[Mercancía general embarcada en exterior]]+dataMercanciaGeneral[[#This Row],[Mercancía general desembarcada en exterior]]</f>
        <v>154506</v>
      </c>
      <c r="K504" s="3">
        <f>+dataMercanciaGeneral[[#This Row],[Mercancía general embarcada en cabotaje]]+dataMercanciaGeneral[[#This Row],[Mercancía general embarcada en exterior]]</f>
        <v>110594</v>
      </c>
      <c r="L504" s="3">
        <f>+dataMercanciaGeneral[[#This Row],[Mercancía general desembarcada en cabotaje]]+dataMercanciaGeneral[[#This Row],[Mercancía general desembarcada en exterior]]</f>
        <v>122356</v>
      </c>
      <c r="M504" s="3">
        <f>+dataMercanciaGeneral[[#This Row],[TOTAL mercancía general embarcada en cabotaje y exterior]]+dataMercanciaGeneral[[#This Row],[TOTAL mercancía general desembarcada en cabotaje y exterior]]</f>
        <v>232950</v>
      </c>
    </row>
    <row r="505" spans="1:13" hidden="1" x14ac:dyDescent="0.25">
      <c r="A505" s="1">
        <v>1970</v>
      </c>
      <c r="B505" s="1" t="s">
        <v>14</v>
      </c>
      <c r="C505" s="1" t="s">
        <v>32</v>
      </c>
      <c r="D505" s="1" t="s">
        <v>42</v>
      </c>
      <c r="E505" s="2">
        <v>0</v>
      </c>
      <c r="F505" s="2">
        <v>0</v>
      </c>
      <c r="G505" s="3">
        <f>+dataMercanciaGeneral[[#This Row],[Mercancía general embarcada en cabotaje]]+dataMercanciaGeneral[[#This Row],[Mercancía general desembarcada en cabotaje]]</f>
        <v>0</v>
      </c>
      <c r="H505" s="2">
        <v>0</v>
      </c>
      <c r="I505" s="2">
        <v>0</v>
      </c>
      <c r="J505" s="3">
        <f>+dataMercanciaGeneral[[#This Row],[Mercancía general embarcada en exterior]]+dataMercanciaGeneral[[#This Row],[Mercancía general desembarcada en exterior]]</f>
        <v>0</v>
      </c>
      <c r="K505" s="3">
        <f>+dataMercanciaGeneral[[#This Row],[Mercancía general embarcada en cabotaje]]+dataMercanciaGeneral[[#This Row],[Mercancía general embarcada en exterior]]</f>
        <v>0</v>
      </c>
      <c r="L505" s="3">
        <f>+dataMercanciaGeneral[[#This Row],[Mercancía general desembarcada en cabotaje]]+dataMercanciaGeneral[[#This Row],[Mercancía general desembarcada en exterior]]</f>
        <v>0</v>
      </c>
      <c r="M505" s="3">
        <f>+dataMercanciaGeneral[[#This Row],[TOTAL mercancía general embarcada en cabotaje y exterior]]+dataMercanciaGeneral[[#This Row],[TOTAL mercancía general desembarcada en cabotaje y exterior]]</f>
        <v>0</v>
      </c>
    </row>
    <row r="506" spans="1:13" hidden="1" x14ac:dyDescent="0.25">
      <c r="A506" s="1">
        <v>1970</v>
      </c>
      <c r="B506" s="1" t="s">
        <v>15</v>
      </c>
      <c r="C506" s="1" t="s">
        <v>32</v>
      </c>
      <c r="D506" s="1" t="s">
        <v>33</v>
      </c>
      <c r="E506" s="2">
        <v>65972</v>
      </c>
      <c r="F506" s="2">
        <v>103306</v>
      </c>
      <c r="G506" s="3">
        <f>+dataMercanciaGeneral[[#This Row],[Mercancía general embarcada en cabotaje]]+dataMercanciaGeneral[[#This Row],[Mercancía general desembarcada en cabotaje]]</f>
        <v>169278</v>
      </c>
      <c r="H506" s="2">
        <v>2016</v>
      </c>
      <c r="I506" s="2">
        <v>16925</v>
      </c>
      <c r="J506" s="3">
        <f>+dataMercanciaGeneral[[#This Row],[Mercancía general embarcada en exterior]]+dataMercanciaGeneral[[#This Row],[Mercancía general desembarcada en exterior]]</f>
        <v>18941</v>
      </c>
      <c r="K506" s="3">
        <f>+dataMercanciaGeneral[[#This Row],[Mercancía general embarcada en cabotaje]]+dataMercanciaGeneral[[#This Row],[Mercancía general embarcada en exterior]]</f>
        <v>67988</v>
      </c>
      <c r="L506" s="3">
        <f>+dataMercanciaGeneral[[#This Row],[Mercancía general desembarcada en cabotaje]]+dataMercanciaGeneral[[#This Row],[Mercancía general desembarcada en exterior]]</f>
        <v>120231</v>
      </c>
      <c r="M506" s="3">
        <f>+dataMercanciaGeneral[[#This Row],[TOTAL mercancía general embarcada en cabotaje y exterior]]+dataMercanciaGeneral[[#This Row],[TOTAL mercancía general desembarcada en cabotaje y exterior]]</f>
        <v>188219</v>
      </c>
    </row>
    <row r="507" spans="1:13" hidden="1" x14ac:dyDescent="0.25">
      <c r="A507" s="1">
        <v>1970</v>
      </c>
      <c r="B507" s="1" t="s">
        <v>15</v>
      </c>
      <c r="C507" s="1" t="s">
        <v>32</v>
      </c>
      <c r="D507" s="1" t="s">
        <v>42</v>
      </c>
      <c r="E507" s="2">
        <v>0</v>
      </c>
      <c r="F507" s="2">
        <v>0</v>
      </c>
      <c r="G507" s="3">
        <f>+dataMercanciaGeneral[[#This Row],[Mercancía general embarcada en cabotaje]]+dataMercanciaGeneral[[#This Row],[Mercancía general desembarcada en cabotaje]]</f>
        <v>0</v>
      </c>
      <c r="H507" s="2">
        <v>0</v>
      </c>
      <c r="I507" s="2">
        <v>0</v>
      </c>
      <c r="J507" s="3">
        <f>+dataMercanciaGeneral[[#This Row],[Mercancía general embarcada en exterior]]+dataMercanciaGeneral[[#This Row],[Mercancía general desembarcada en exterior]]</f>
        <v>0</v>
      </c>
      <c r="K507" s="3">
        <f>+dataMercanciaGeneral[[#This Row],[Mercancía general embarcada en cabotaje]]+dataMercanciaGeneral[[#This Row],[Mercancía general embarcada en exterior]]</f>
        <v>0</v>
      </c>
      <c r="L507" s="3">
        <f>+dataMercanciaGeneral[[#This Row],[Mercancía general desembarcada en cabotaje]]+dataMercanciaGeneral[[#This Row],[Mercancía general desembarcada en exterior]]</f>
        <v>0</v>
      </c>
      <c r="M507" s="3">
        <f>+dataMercanciaGeneral[[#This Row],[TOTAL mercancía general embarcada en cabotaje y exterior]]+dataMercanciaGeneral[[#This Row],[TOTAL mercancía general desembarcada en cabotaje y exterior]]</f>
        <v>0</v>
      </c>
    </row>
    <row r="508" spans="1:13" hidden="1" x14ac:dyDescent="0.25">
      <c r="A508" s="1">
        <v>1970</v>
      </c>
      <c r="B508" s="1" t="s">
        <v>35</v>
      </c>
      <c r="C508" s="1" t="s">
        <v>32</v>
      </c>
      <c r="D508" s="1" t="s">
        <v>33</v>
      </c>
      <c r="E508" s="2">
        <v>4910</v>
      </c>
      <c r="F508" s="2">
        <v>50892</v>
      </c>
      <c r="G508" s="3">
        <f>+dataMercanciaGeneral[[#This Row],[Mercancía general embarcada en cabotaje]]+dataMercanciaGeneral[[#This Row],[Mercancía general desembarcada en cabotaje]]</f>
        <v>55802</v>
      </c>
      <c r="H508" s="2">
        <v>16288</v>
      </c>
      <c r="I508" s="2">
        <v>133376</v>
      </c>
      <c r="J508" s="3">
        <f>+dataMercanciaGeneral[[#This Row],[Mercancía general embarcada en exterior]]+dataMercanciaGeneral[[#This Row],[Mercancía general desembarcada en exterior]]</f>
        <v>149664</v>
      </c>
      <c r="K508" s="3">
        <f>+dataMercanciaGeneral[[#This Row],[Mercancía general embarcada en cabotaje]]+dataMercanciaGeneral[[#This Row],[Mercancía general embarcada en exterior]]</f>
        <v>21198</v>
      </c>
      <c r="L508" s="3">
        <f>+dataMercanciaGeneral[[#This Row],[Mercancía general desembarcada en cabotaje]]+dataMercanciaGeneral[[#This Row],[Mercancía general desembarcada en exterior]]</f>
        <v>184268</v>
      </c>
      <c r="M508" s="3">
        <f>+dataMercanciaGeneral[[#This Row],[TOTAL mercancía general embarcada en cabotaje y exterior]]+dataMercanciaGeneral[[#This Row],[TOTAL mercancía general desembarcada en cabotaje y exterior]]</f>
        <v>205466</v>
      </c>
    </row>
    <row r="509" spans="1:13" hidden="1" x14ac:dyDescent="0.25">
      <c r="A509" s="1">
        <v>1970</v>
      </c>
      <c r="B509" s="1" t="s">
        <v>35</v>
      </c>
      <c r="C509" s="1" t="s">
        <v>32</v>
      </c>
      <c r="D509" s="1" t="s">
        <v>42</v>
      </c>
      <c r="E509" s="2">
        <v>0</v>
      </c>
      <c r="F509" s="2">
        <v>0</v>
      </c>
      <c r="G509" s="3">
        <f>+dataMercanciaGeneral[[#This Row],[Mercancía general embarcada en cabotaje]]+dataMercanciaGeneral[[#This Row],[Mercancía general desembarcada en cabotaje]]</f>
        <v>0</v>
      </c>
      <c r="H509" s="2">
        <v>0</v>
      </c>
      <c r="I509" s="2">
        <v>0</v>
      </c>
      <c r="J509" s="3">
        <f>+dataMercanciaGeneral[[#This Row],[Mercancía general embarcada en exterior]]+dataMercanciaGeneral[[#This Row],[Mercancía general desembarcada en exterior]]</f>
        <v>0</v>
      </c>
      <c r="K509" s="3">
        <f>+dataMercanciaGeneral[[#This Row],[Mercancía general embarcada en cabotaje]]+dataMercanciaGeneral[[#This Row],[Mercancía general embarcada en exterior]]</f>
        <v>0</v>
      </c>
      <c r="L509" s="3">
        <f>+dataMercanciaGeneral[[#This Row],[Mercancía general desembarcada en cabotaje]]+dataMercanciaGeneral[[#This Row],[Mercancía general desembarcada en exterior]]</f>
        <v>0</v>
      </c>
      <c r="M509" s="3">
        <f>+dataMercanciaGeneral[[#This Row],[TOTAL mercancía general embarcada en cabotaje y exterior]]+dataMercanciaGeneral[[#This Row],[TOTAL mercancía general desembarcada en cabotaje y exterior]]</f>
        <v>0</v>
      </c>
    </row>
    <row r="510" spans="1:13" hidden="1" x14ac:dyDescent="0.25">
      <c r="A510" s="1">
        <v>1970</v>
      </c>
      <c r="B510" s="1" t="s">
        <v>17</v>
      </c>
      <c r="C510" s="1" t="s">
        <v>32</v>
      </c>
      <c r="D510" s="1" t="s">
        <v>33</v>
      </c>
      <c r="E510" s="2">
        <v>102016</v>
      </c>
      <c r="F510" s="2">
        <v>17858</v>
      </c>
      <c r="G510" s="3">
        <f>+dataMercanciaGeneral[[#This Row],[Mercancía general embarcada en cabotaje]]+dataMercanciaGeneral[[#This Row],[Mercancía general desembarcada en cabotaje]]</f>
        <v>119874</v>
      </c>
      <c r="H510" s="2">
        <v>28550</v>
      </c>
      <c r="I510" s="2">
        <v>442197</v>
      </c>
      <c r="J510" s="3">
        <f>+dataMercanciaGeneral[[#This Row],[Mercancía general embarcada en exterior]]+dataMercanciaGeneral[[#This Row],[Mercancía general desembarcada en exterior]]</f>
        <v>470747</v>
      </c>
      <c r="K510" s="3">
        <f>+dataMercanciaGeneral[[#This Row],[Mercancía general embarcada en cabotaje]]+dataMercanciaGeneral[[#This Row],[Mercancía general embarcada en exterior]]</f>
        <v>130566</v>
      </c>
      <c r="L510" s="3">
        <f>+dataMercanciaGeneral[[#This Row],[Mercancía general desembarcada en cabotaje]]+dataMercanciaGeneral[[#This Row],[Mercancía general desembarcada en exterior]]</f>
        <v>460055</v>
      </c>
      <c r="M510" s="3">
        <f>+dataMercanciaGeneral[[#This Row],[TOTAL mercancía general embarcada en cabotaje y exterior]]+dataMercanciaGeneral[[#This Row],[TOTAL mercancía general desembarcada en cabotaje y exterior]]</f>
        <v>590621</v>
      </c>
    </row>
    <row r="511" spans="1:13" hidden="1" x14ac:dyDescent="0.25">
      <c r="A511" s="1">
        <v>1970</v>
      </c>
      <c r="B511" s="1" t="s">
        <v>17</v>
      </c>
      <c r="C511" s="1" t="s">
        <v>32</v>
      </c>
      <c r="D511" s="1" t="s">
        <v>42</v>
      </c>
      <c r="E511" s="2">
        <v>0</v>
      </c>
      <c r="F511" s="2">
        <v>0</v>
      </c>
      <c r="G511" s="3">
        <f>+dataMercanciaGeneral[[#This Row],[Mercancía general embarcada en cabotaje]]+dataMercanciaGeneral[[#This Row],[Mercancía general desembarcada en cabotaje]]</f>
        <v>0</v>
      </c>
      <c r="H511" s="2">
        <v>0</v>
      </c>
      <c r="I511" s="2">
        <v>0</v>
      </c>
      <c r="J511" s="3">
        <f>+dataMercanciaGeneral[[#This Row],[Mercancía general embarcada en exterior]]+dataMercanciaGeneral[[#This Row],[Mercancía general desembarcada en exterior]]</f>
        <v>0</v>
      </c>
      <c r="K511" s="3">
        <f>+dataMercanciaGeneral[[#This Row],[Mercancía general embarcada en cabotaje]]+dataMercanciaGeneral[[#This Row],[Mercancía general embarcada en exterior]]</f>
        <v>0</v>
      </c>
      <c r="L511" s="3">
        <f>+dataMercanciaGeneral[[#This Row],[Mercancía general desembarcada en cabotaje]]+dataMercanciaGeneral[[#This Row],[Mercancía general desembarcada en exterior]]</f>
        <v>0</v>
      </c>
      <c r="M511" s="3">
        <f>+dataMercanciaGeneral[[#This Row],[TOTAL mercancía general embarcada en cabotaje y exterior]]+dataMercanciaGeneral[[#This Row],[TOTAL mercancía general desembarcada en cabotaje y exterior]]</f>
        <v>0</v>
      </c>
    </row>
    <row r="512" spans="1:13" hidden="1" x14ac:dyDescent="0.25">
      <c r="A512" s="1">
        <v>1970</v>
      </c>
      <c r="B512" s="1" t="s">
        <v>18</v>
      </c>
      <c r="C512" s="1" t="s">
        <v>32</v>
      </c>
      <c r="D512" s="1" t="s">
        <v>33</v>
      </c>
      <c r="E512" s="2">
        <v>80062</v>
      </c>
      <c r="F512" s="2">
        <v>15964</v>
      </c>
      <c r="G512" s="3">
        <f>+dataMercanciaGeneral[[#This Row],[Mercancía general embarcada en cabotaje]]+dataMercanciaGeneral[[#This Row],[Mercancía general desembarcada en cabotaje]]</f>
        <v>96026</v>
      </c>
      <c r="H512" s="2">
        <v>55927</v>
      </c>
      <c r="I512" s="2">
        <v>15627</v>
      </c>
      <c r="J512" s="3">
        <f>+dataMercanciaGeneral[[#This Row],[Mercancía general embarcada en exterior]]+dataMercanciaGeneral[[#This Row],[Mercancía general desembarcada en exterior]]</f>
        <v>71554</v>
      </c>
      <c r="K512" s="3">
        <f>+dataMercanciaGeneral[[#This Row],[Mercancía general embarcada en cabotaje]]+dataMercanciaGeneral[[#This Row],[Mercancía general embarcada en exterior]]</f>
        <v>135989</v>
      </c>
      <c r="L512" s="3">
        <f>+dataMercanciaGeneral[[#This Row],[Mercancía general desembarcada en cabotaje]]+dataMercanciaGeneral[[#This Row],[Mercancía general desembarcada en exterior]]</f>
        <v>31591</v>
      </c>
      <c r="M512" s="3">
        <f>+dataMercanciaGeneral[[#This Row],[TOTAL mercancía general embarcada en cabotaje y exterior]]+dataMercanciaGeneral[[#This Row],[TOTAL mercancía general desembarcada en cabotaje y exterior]]</f>
        <v>167580</v>
      </c>
    </row>
    <row r="513" spans="1:13" hidden="1" x14ac:dyDescent="0.25">
      <c r="A513" s="1">
        <v>1970</v>
      </c>
      <c r="B513" s="1" t="s">
        <v>18</v>
      </c>
      <c r="C513" s="1" t="s">
        <v>32</v>
      </c>
      <c r="D513" s="1" t="s">
        <v>42</v>
      </c>
      <c r="E513" s="2">
        <v>0</v>
      </c>
      <c r="F513" s="2">
        <v>0</v>
      </c>
      <c r="G513" s="3">
        <f>+dataMercanciaGeneral[[#This Row],[Mercancía general embarcada en cabotaje]]+dataMercanciaGeneral[[#This Row],[Mercancía general desembarcada en cabotaje]]</f>
        <v>0</v>
      </c>
      <c r="H513" s="2">
        <v>0</v>
      </c>
      <c r="I513" s="2">
        <v>0</v>
      </c>
      <c r="J513" s="3">
        <f>+dataMercanciaGeneral[[#This Row],[Mercancía general embarcada en exterior]]+dataMercanciaGeneral[[#This Row],[Mercancía general desembarcada en exterior]]</f>
        <v>0</v>
      </c>
      <c r="K513" s="3">
        <f>+dataMercanciaGeneral[[#This Row],[Mercancía general embarcada en cabotaje]]+dataMercanciaGeneral[[#This Row],[Mercancía general embarcada en exterior]]</f>
        <v>0</v>
      </c>
      <c r="L513" s="3">
        <f>+dataMercanciaGeneral[[#This Row],[Mercancía general desembarcada en cabotaje]]+dataMercanciaGeneral[[#This Row],[Mercancía general desembarcada en exterior]]</f>
        <v>0</v>
      </c>
      <c r="M513" s="3">
        <f>+dataMercanciaGeneral[[#This Row],[TOTAL mercancía general embarcada en cabotaje y exterior]]+dataMercanciaGeneral[[#This Row],[TOTAL mercancía general desembarcada en cabotaje y exterior]]</f>
        <v>0</v>
      </c>
    </row>
    <row r="514" spans="1:13" hidden="1" x14ac:dyDescent="0.25">
      <c r="A514" s="1">
        <v>1970</v>
      </c>
      <c r="B514" s="1" t="s">
        <v>19</v>
      </c>
      <c r="C514" s="1" t="s">
        <v>32</v>
      </c>
      <c r="D514" s="1" t="s">
        <v>33</v>
      </c>
      <c r="E514" s="2">
        <v>307703</v>
      </c>
      <c r="F514" s="2">
        <v>587860</v>
      </c>
      <c r="G514" s="3">
        <f>+dataMercanciaGeneral[[#This Row],[Mercancía general embarcada en cabotaje]]+dataMercanciaGeneral[[#This Row],[Mercancía general desembarcada en cabotaje]]</f>
        <v>895563</v>
      </c>
      <c r="H514" s="2">
        <v>123727</v>
      </c>
      <c r="I514" s="2">
        <v>473879</v>
      </c>
      <c r="J514" s="3">
        <f>+dataMercanciaGeneral[[#This Row],[Mercancía general embarcada en exterior]]+dataMercanciaGeneral[[#This Row],[Mercancía general desembarcada en exterior]]</f>
        <v>597606</v>
      </c>
      <c r="K514" s="3">
        <f>+dataMercanciaGeneral[[#This Row],[Mercancía general embarcada en cabotaje]]+dataMercanciaGeneral[[#This Row],[Mercancía general embarcada en exterior]]</f>
        <v>431430</v>
      </c>
      <c r="L514" s="3">
        <f>+dataMercanciaGeneral[[#This Row],[Mercancía general desembarcada en cabotaje]]+dataMercanciaGeneral[[#This Row],[Mercancía general desembarcada en exterior]]</f>
        <v>1061739</v>
      </c>
      <c r="M514" s="3">
        <f>+dataMercanciaGeneral[[#This Row],[TOTAL mercancía general embarcada en cabotaje y exterior]]+dataMercanciaGeneral[[#This Row],[TOTAL mercancía general desembarcada en cabotaje y exterior]]</f>
        <v>1493169</v>
      </c>
    </row>
    <row r="515" spans="1:13" hidden="1" x14ac:dyDescent="0.25">
      <c r="A515" s="1">
        <v>1970</v>
      </c>
      <c r="B515" s="1" t="s">
        <v>19</v>
      </c>
      <c r="C515" s="1" t="s">
        <v>32</v>
      </c>
      <c r="D515" s="1" t="s">
        <v>42</v>
      </c>
      <c r="E515" s="2">
        <v>0</v>
      </c>
      <c r="F515" s="2">
        <v>0</v>
      </c>
      <c r="G515" s="3">
        <f>+dataMercanciaGeneral[[#This Row],[Mercancía general embarcada en cabotaje]]+dataMercanciaGeneral[[#This Row],[Mercancía general desembarcada en cabotaje]]</f>
        <v>0</v>
      </c>
      <c r="H515" s="2">
        <v>0</v>
      </c>
      <c r="I515" s="2">
        <v>0</v>
      </c>
      <c r="J515" s="3">
        <f>+dataMercanciaGeneral[[#This Row],[Mercancía general embarcada en exterior]]+dataMercanciaGeneral[[#This Row],[Mercancía general desembarcada en exterior]]</f>
        <v>0</v>
      </c>
      <c r="K515" s="3">
        <f>+dataMercanciaGeneral[[#This Row],[Mercancía general embarcada en cabotaje]]+dataMercanciaGeneral[[#This Row],[Mercancía general embarcada en exterior]]</f>
        <v>0</v>
      </c>
      <c r="L515" s="3">
        <f>+dataMercanciaGeneral[[#This Row],[Mercancía general desembarcada en cabotaje]]+dataMercanciaGeneral[[#This Row],[Mercancía general desembarcada en exterior]]</f>
        <v>0</v>
      </c>
      <c r="M515" s="3">
        <f>+dataMercanciaGeneral[[#This Row],[TOTAL mercancía general embarcada en cabotaje y exterior]]+dataMercanciaGeneral[[#This Row],[TOTAL mercancía general desembarcada en cabotaje y exterior]]</f>
        <v>0</v>
      </c>
    </row>
    <row r="516" spans="1:13" hidden="1" x14ac:dyDescent="0.25">
      <c r="A516" s="1">
        <v>1970</v>
      </c>
      <c r="B516" s="1" t="s">
        <v>20</v>
      </c>
      <c r="C516" s="1" t="s">
        <v>32</v>
      </c>
      <c r="D516" s="1" t="s">
        <v>33</v>
      </c>
      <c r="E516" s="2">
        <v>69169</v>
      </c>
      <c r="F516" s="2">
        <v>39895</v>
      </c>
      <c r="G516" s="3">
        <f>+dataMercanciaGeneral[[#This Row],[Mercancía general embarcada en cabotaje]]+dataMercanciaGeneral[[#This Row],[Mercancía general desembarcada en cabotaje]]</f>
        <v>109064</v>
      </c>
      <c r="H516" s="2">
        <v>101673</v>
      </c>
      <c r="I516" s="2">
        <v>54084</v>
      </c>
      <c r="J516" s="3">
        <f>+dataMercanciaGeneral[[#This Row],[Mercancía general embarcada en exterior]]+dataMercanciaGeneral[[#This Row],[Mercancía general desembarcada en exterior]]</f>
        <v>155757</v>
      </c>
      <c r="K516" s="3">
        <f>+dataMercanciaGeneral[[#This Row],[Mercancía general embarcada en cabotaje]]+dataMercanciaGeneral[[#This Row],[Mercancía general embarcada en exterior]]</f>
        <v>170842</v>
      </c>
      <c r="L516" s="3">
        <f>+dataMercanciaGeneral[[#This Row],[Mercancía general desembarcada en cabotaje]]+dataMercanciaGeneral[[#This Row],[Mercancía general desembarcada en exterior]]</f>
        <v>93979</v>
      </c>
      <c r="M516" s="3">
        <f>+dataMercanciaGeneral[[#This Row],[TOTAL mercancía general embarcada en cabotaje y exterior]]+dataMercanciaGeneral[[#This Row],[TOTAL mercancía general desembarcada en cabotaje y exterior]]</f>
        <v>264821</v>
      </c>
    </row>
    <row r="517" spans="1:13" hidden="1" x14ac:dyDescent="0.25">
      <c r="A517" s="1">
        <v>1970</v>
      </c>
      <c r="B517" s="1" t="s">
        <v>20</v>
      </c>
      <c r="C517" s="1" t="s">
        <v>32</v>
      </c>
      <c r="D517" s="1" t="s">
        <v>42</v>
      </c>
      <c r="E517" s="2">
        <v>0</v>
      </c>
      <c r="F517" s="2">
        <v>0</v>
      </c>
      <c r="G517" s="3">
        <f>+dataMercanciaGeneral[[#This Row],[Mercancía general embarcada en cabotaje]]+dataMercanciaGeneral[[#This Row],[Mercancía general desembarcada en cabotaje]]</f>
        <v>0</v>
      </c>
      <c r="H517" s="2">
        <v>0</v>
      </c>
      <c r="I517" s="2">
        <v>0</v>
      </c>
      <c r="J517" s="3">
        <f>+dataMercanciaGeneral[[#This Row],[Mercancía general embarcada en exterior]]+dataMercanciaGeneral[[#This Row],[Mercancía general desembarcada en exterior]]</f>
        <v>0</v>
      </c>
      <c r="K517" s="3">
        <f>+dataMercanciaGeneral[[#This Row],[Mercancía general embarcada en cabotaje]]+dataMercanciaGeneral[[#This Row],[Mercancía general embarcada en exterior]]</f>
        <v>0</v>
      </c>
      <c r="L517" s="3">
        <f>+dataMercanciaGeneral[[#This Row],[Mercancía general desembarcada en cabotaje]]+dataMercanciaGeneral[[#This Row],[Mercancía general desembarcada en exterior]]</f>
        <v>0</v>
      </c>
      <c r="M517" s="3">
        <f>+dataMercanciaGeneral[[#This Row],[TOTAL mercancía general embarcada en cabotaje y exterior]]+dataMercanciaGeneral[[#This Row],[TOTAL mercancía general desembarcada en cabotaje y exterior]]</f>
        <v>0</v>
      </c>
    </row>
    <row r="518" spans="1:13" hidden="1" x14ac:dyDescent="0.25">
      <c r="A518" s="1">
        <v>1970</v>
      </c>
      <c r="B518" s="1" t="s">
        <v>21</v>
      </c>
      <c r="C518" s="1" t="s">
        <v>32</v>
      </c>
      <c r="D518" s="1" t="s">
        <v>33</v>
      </c>
      <c r="E518" s="2">
        <v>101783</v>
      </c>
      <c r="F518" s="2">
        <v>4434</v>
      </c>
      <c r="G518" s="3">
        <f>+dataMercanciaGeneral[[#This Row],[Mercancía general embarcada en cabotaje]]+dataMercanciaGeneral[[#This Row],[Mercancía general desembarcada en cabotaje]]</f>
        <v>106217</v>
      </c>
      <c r="H518" s="2">
        <v>15688</v>
      </c>
      <c r="I518" s="2">
        <v>3971</v>
      </c>
      <c r="J518" s="3">
        <f>+dataMercanciaGeneral[[#This Row],[Mercancía general embarcada en exterior]]+dataMercanciaGeneral[[#This Row],[Mercancía general desembarcada en exterior]]</f>
        <v>19659</v>
      </c>
      <c r="K518" s="3">
        <f>+dataMercanciaGeneral[[#This Row],[Mercancía general embarcada en cabotaje]]+dataMercanciaGeneral[[#This Row],[Mercancía general embarcada en exterior]]</f>
        <v>117471</v>
      </c>
      <c r="L518" s="3">
        <f>+dataMercanciaGeneral[[#This Row],[Mercancía general desembarcada en cabotaje]]+dataMercanciaGeneral[[#This Row],[Mercancía general desembarcada en exterior]]</f>
        <v>8405</v>
      </c>
      <c r="M518" s="3">
        <f>+dataMercanciaGeneral[[#This Row],[TOTAL mercancía general embarcada en cabotaje y exterior]]+dataMercanciaGeneral[[#This Row],[TOTAL mercancía general desembarcada en cabotaje y exterior]]</f>
        <v>125876</v>
      </c>
    </row>
    <row r="519" spans="1:13" hidden="1" x14ac:dyDescent="0.25">
      <c r="A519" s="1">
        <v>1970</v>
      </c>
      <c r="B519" s="1" t="s">
        <v>21</v>
      </c>
      <c r="C519" s="1" t="s">
        <v>32</v>
      </c>
      <c r="D519" s="1" t="s">
        <v>42</v>
      </c>
      <c r="E519" s="2">
        <v>0</v>
      </c>
      <c r="F519" s="2">
        <v>0</v>
      </c>
      <c r="G519" s="3">
        <f>+dataMercanciaGeneral[[#This Row],[Mercancía general embarcada en cabotaje]]+dataMercanciaGeneral[[#This Row],[Mercancía general desembarcada en cabotaje]]</f>
        <v>0</v>
      </c>
      <c r="H519" s="2">
        <v>0</v>
      </c>
      <c r="I519" s="2">
        <v>0</v>
      </c>
      <c r="J519" s="3">
        <f>+dataMercanciaGeneral[[#This Row],[Mercancía general embarcada en exterior]]+dataMercanciaGeneral[[#This Row],[Mercancía general desembarcada en exterior]]</f>
        <v>0</v>
      </c>
      <c r="K519" s="3">
        <f>+dataMercanciaGeneral[[#This Row],[Mercancía general embarcada en cabotaje]]+dataMercanciaGeneral[[#This Row],[Mercancía general embarcada en exterior]]</f>
        <v>0</v>
      </c>
      <c r="L519" s="3">
        <f>+dataMercanciaGeneral[[#This Row],[Mercancía general desembarcada en cabotaje]]+dataMercanciaGeneral[[#This Row],[Mercancía general desembarcada en exterior]]</f>
        <v>0</v>
      </c>
      <c r="M519" s="3">
        <f>+dataMercanciaGeneral[[#This Row],[TOTAL mercancía general embarcada en cabotaje y exterior]]+dataMercanciaGeneral[[#This Row],[TOTAL mercancía general desembarcada en cabotaje y exterior]]</f>
        <v>0</v>
      </c>
    </row>
    <row r="520" spans="1:13" hidden="1" x14ac:dyDescent="0.25">
      <c r="A520" s="1">
        <v>1970</v>
      </c>
      <c r="B520" s="1" t="s">
        <v>22</v>
      </c>
      <c r="C520" s="1" t="s">
        <v>32</v>
      </c>
      <c r="D520" s="1" t="s">
        <v>33</v>
      </c>
      <c r="E520" s="2">
        <v>26119</v>
      </c>
      <c r="F520" s="2">
        <v>88297</v>
      </c>
      <c r="G520" s="3">
        <f>+dataMercanciaGeneral[[#This Row],[Mercancía general embarcada en cabotaje]]+dataMercanciaGeneral[[#This Row],[Mercancía general desembarcada en cabotaje]]</f>
        <v>114416</v>
      </c>
      <c r="H520" s="2">
        <v>37423</v>
      </c>
      <c r="I520" s="2">
        <v>23331</v>
      </c>
      <c r="J520" s="3">
        <f>+dataMercanciaGeneral[[#This Row],[Mercancía general embarcada en exterior]]+dataMercanciaGeneral[[#This Row],[Mercancía general desembarcada en exterior]]</f>
        <v>60754</v>
      </c>
      <c r="K520" s="3">
        <f>+dataMercanciaGeneral[[#This Row],[Mercancía general embarcada en cabotaje]]+dataMercanciaGeneral[[#This Row],[Mercancía general embarcada en exterior]]</f>
        <v>63542</v>
      </c>
      <c r="L520" s="3">
        <f>+dataMercanciaGeneral[[#This Row],[Mercancía general desembarcada en cabotaje]]+dataMercanciaGeneral[[#This Row],[Mercancía general desembarcada en exterior]]</f>
        <v>111628</v>
      </c>
      <c r="M520" s="3">
        <f>+dataMercanciaGeneral[[#This Row],[TOTAL mercancía general embarcada en cabotaje y exterior]]+dataMercanciaGeneral[[#This Row],[TOTAL mercancía general desembarcada en cabotaje y exterior]]</f>
        <v>175170</v>
      </c>
    </row>
    <row r="521" spans="1:13" hidden="1" x14ac:dyDescent="0.25">
      <c r="A521" s="1">
        <v>1970</v>
      </c>
      <c r="B521" s="1" t="s">
        <v>22</v>
      </c>
      <c r="C521" s="1" t="s">
        <v>32</v>
      </c>
      <c r="D521" s="1" t="s">
        <v>42</v>
      </c>
      <c r="E521" s="2">
        <v>0</v>
      </c>
      <c r="F521" s="2">
        <v>0</v>
      </c>
      <c r="G521" s="3">
        <f>+dataMercanciaGeneral[[#This Row],[Mercancía general embarcada en cabotaje]]+dataMercanciaGeneral[[#This Row],[Mercancía general desembarcada en cabotaje]]</f>
        <v>0</v>
      </c>
      <c r="H521" s="2">
        <v>0</v>
      </c>
      <c r="I521" s="2">
        <v>0</v>
      </c>
      <c r="J521" s="3">
        <f>+dataMercanciaGeneral[[#This Row],[Mercancía general embarcada en exterior]]+dataMercanciaGeneral[[#This Row],[Mercancía general desembarcada en exterior]]</f>
        <v>0</v>
      </c>
      <c r="K521" s="3">
        <f>+dataMercanciaGeneral[[#This Row],[Mercancía general embarcada en cabotaje]]+dataMercanciaGeneral[[#This Row],[Mercancía general embarcada en exterior]]</f>
        <v>0</v>
      </c>
      <c r="L521" s="3">
        <f>+dataMercanciaGeneral[[#This Row],[Mercancía general desembarcada en cabotaje]]+dataMercanciaGeneral[[#This Row],[Mercancía general desembarcada en exterior]]</f>
        <v>0</v>
      </c>
      <c r="M521" s="3">
        <f>+dataMercanciaGeneral[[#This Row],[TOTAL mercancía general embarcada en cabotaje y exterior]]+dataMercanciaGeneral[[#This Row],[TOTAL mercancía general desembarcada en cabotaje y exterior]]</f>
        <v>0</v>
      </c>
    </row>
    <row r="522" spans="1:13" hidden="1" x14ac:dyDescent="0.25">
      <c r="A522" s="1">
        <v>1970</v>
      </c>
      <c r="B522" s="1" t="s">
        <v>23</v>
      </c>
      <c r="C522" s="1" t="s">
        <v>32</v>
      </c>
      <c r="D522" s="1" t="s">
        <v>33</v>
      </c>
      <c r="E522" s="2">
        <v>27115</v>
      </c>
      <c r="F522" s="2">
        <v>180569</v>
      </c>
      <c r="G522" s="3">
        <f>+dataMercanciaGeneral[[#This Row],[Mercancía general embarcada en cabotaje]]+dataMercanciaGeneral[[#This Row],[Mercancía general desembarcada en cabotaje]]</f>
        <v>207684</v>
      </c>
      <c r="H522" s="2">
        <v>76355</v>
      </c>
      <c r="I522" s="2">
        <v>730197</v>
      </c>
      <c r="J522" s="3">
        <f>+dataMercanciaGeneral[[#This Row],[Mercancía general embarcada en exterior]]+dataMercanciaGeneral[[#This Row],[Mercancía general desembarcada en exterior]]</f>
        <v>806552</v>
      </c>
      <c r="K522" s="3">
        <f>+dataMercanciaGeneral[[#This Row],[Mercancía general embarcada en cabotaje]]+dataMercanciaGeneral[[#This Row],[Mercancía general embarcada en exterior]]</f>
        <v>103470</v>
      </c>
      <c r="L522" s="3">
        <f>+dataMercanciaGeneral[[#This Row],[Mercancía general desembarcada en cabotaje]]+dataMercanciaGeneral[[#This Row],[Mercancía general desembarcada en exterior]]</f>
        <v>910766</v>
      </c>
      <c r="M522" s="3">
        <f>+dataMercanciaGeneral[[#This Row],[TOTAL mercancía general embarcada en cabotaje y exterior]]+dataMercanciaGeneral[[#This Row],[TOTAL mercancía general desembarcada en cabotaje y exterior]]</f>
        <v>1014236</v>
      </c>
    </row>
    <row r="523" spans="1:13" hidden="1" x14ac:dyDescent="0.25">
      <c r="A523" s="1">
        <v>1970</v>
      </c>
      <c r="B523" s="1" t="s">
        <v>23</v>
      </c>
      <c r="C523" s="1" t="s">
        <v>32</v>
      </c>
      <c r="D523" s="1" t="s">
        <v>42</v>
      </c>
      <c r="E523" s="2">
        <v>0</v>
      </c>
      <c r="F523" s="2">
        <v>0</v>
      </c>
      <c r="G523" s="3">
        <f>+dataMercanciaGeneral[[#This Row],[Mercancía general embarcada en cabotaje]]+dataMercanciaGeneral[[#This Row],[Mercancía general desembarcada en cabotaje]]</f>
        <v>0</v>
      </c>
      <c r="H523" s="2">
        <v>0</v>
      </c>
      <c r="I523" s="2">
        <v>0</v>
      </c>
      <c r="J523" s="3">
        <f>+dataMercanciaGeneral[[#This Row],[Mercancía general embarcada en exterior]]+dataMercanciaGeneral[[#This Row],[Mercancía general desembarcada en exterior]]</f>
        <v>0</v>
      </c>
      <c r="K523" s="3">
        <f>+dataMercanciaGeneral[[#This Row],[Mercancía general embarcada en cabotaje]]+dataMercanciaGeneral[[#This Row],[Mercancía general embarcada en exterior]]</f>
        <v>0</v>
      </c>
      <c r="L523" s="3">
        <f>+dataMercanciaGeneral[[#This Row],[Mercancía general desembarcada en cabotaje]]+dataMercanciaGeneral[[#This Row],[Mercancía general desembarcada en exterior]]</f>
        <v>0</v>
      </c>
      <c r="M523" s="3">
        <f>+dataMercanciaGeneral[[#This Row],[TOTAL mercancía general embarcada en cabotaje y exterior]]+dataMercanciaGeneral[[#This Row],[TOTAL mercancía general desembarcada en cabotaje y exterior]]</f>
        <v>0</v>
      </c>
    </row>
    <row r="524" spans="1:13" hidden="1" x14ac:dyDescent="0.25">
      <c r="A524" s="1">
        <v>1970</v>
      </c>
      <c r="B524" s="1" t="s">
        <v>36</v>
      </c>
      <c r="C524" s="1" t="s">
        <v>32</v>
      </c>
      <c r="D524" s="1" t="s">
        <v>33</v>
      </c>
      <c r="E524" s="2">
        <v>22384</v>
      </c>
      <c r="F524" s="2">
        <v>8467</v>
      </c>
      <c r="G524" s="3">
        <f>+dataMercanciaGeneral[[#This Row],[Mercancía general embarcada en cabotaje]]+dataMercanciaGeneral[[#This Row],[Mercancía general desembarcada en cabotaje]]</f>
        <v>30851</v>
      </c>
      <c r="H524" s="2">
        <v>34893</v>
      </c>
      <c r="I524" s="2">
        <v>17576</v>
      </c>
      <c r="J524" s="3">
        <f>+dataMercanciaGeneral[[#This Row],[Mercancía general embarcada en exterior]]+dataMercanciaGeneral[[#This Row],[Mercancía general desembarcada en exterior]]</f>
        <v>52469</v>
      </c>
      <c r="K524" s="3">
        <f>+dataMercanciaGeneral[[#This Row],[Mercancía general embarcada en cabotaje]]+dataMercanciaGeneral[[#This Row],[Mercancía general embarcada en exterior]]</f>
        <v>57277</v>
      </c>
      <c r="L524" s="3">
        <f>+dataMercanciaGeneral[[#This Row],[Mercancía general desembarcada en cabotaje]]+dataMercanciaGeneral[[#This Row],[Mercancía general desembarcada en exterior]]</f>
        <v>26043</v>
      </c>
      <c r="M524" s="3">
        <f>+dataMercanciaGeneral[[#This Row],[TOTAL mercancía general embarcada en cabotaje y exterior]]+dataMercanciaGeneral[[#This Row],[TOTAL mercancía general desembarcada en cabotaje y exterior]]</f>
        <v>83320</v>
      </c>
    </row>
    <row r="525" spans="1:13" hidden="1" x14ac:dyDescent="0.25">
      <c r="A525" s="1">
        <v>1970</v>
      </c>
      <c r="B525" s="1" t="s">
        <v>36</v>
      </c>
      <c r="C525" s="1" t="s">
        <v>32</v>
      </c>
      <c r="D525" s="1" t="s">
        <v>42</v>
      </c>
      <c r="E525" s="2">
        <v>0</v>
      </c>
      <c r="F525" s="2">
        <v>0</v>
      </c>
      <c r="G525" s="3">
        <f>+dataMercanciaGeneral[[#This Row],[Mercancía general embarcada en cabotaje]]+dataMercanciaGeneral[[#This Row],[Mercancía general desembarcada en cabotaje]]</f>
        <v>0</v>
      </c>
      <c r="H525" s="2">
        <v>0</v>
      </c>
      <c r="I525" s="2">
        <v>0</v>
      </c>
      <c r="J525" s="3">
        <f>+dataMercanciaGeneral[[#This Row],[Mercancía general embarcada en exterior]]+dataMercanciaGeneral[[#This Row],[Mercancía general desembarcada en exterior]]</f>
        <v>0</v>
      </c>
      <c r="K525" s="3">
        <f>+dataMercanciaGeneral[[#This Row],[Mercancía general embarcada en cabotaje]]+dataMercanciaGeneral[[#This Row],[Mercancía general embarcada en exterior]]</f>
        <v>0</v>
      </c>
      <c r="L525" s="3">
        <f>+dataMercanciaGeneral[[#This Row],[Mercancía general desembarcada en cabotaje]]+dataMercanciaGeneral[[#This Row],[Mercancía general desembarcada en exterior]]</f>
        <v>0</v>
      </c>
      <c r="M525" s="3">
        <f>+dataMercanciaGeneral[[#This Row],[TOTAL mercancía general embarcada en cabotaje y exterior]]+dataMercanciaGeneral[[#This Row],[TOTAL mercancía general desembarcada en cabotaje y exterior]]</f>
        <v>0</v>
      </c>
    </row>
    <row r="526" spans="1:13" hidden="1" x14ac:dyDescent="0.25">
      <c r="A526" s="1">
        <v>1970</v>
      </c>
      <c r="B526" s="1" t="s">
        <v>37</v>
      </c>
      <c r="C526" s="1" t="s">
        <v>32</v>
      </c>
      <c r="D526" s="1" t="s">
        <v>33</v>
      </c>
      <c r="E526" s="2">
        <v>202</v>
      </c>
      <c r="F526" s="2">
        <v>0</v>
      </c>
      <c r="G526" s="3">
        <f>+dataMercanciaGeneral[[#This Row],[Mercancía general embarcada en cabotaje]]+dataMercanciaGeneral[[#This Row],[Mercancía general desembarcada en cabotaje]]</f>
        <v>202</v>
      </c>
      <c r="H526" s="2">
        <v>0</v>
      </c>
      <c r="I526" s="2">
        <v>0</v>
      </c>
      <c r="J526" s="3">
        <f>+dataMercanciaGeneral[[#This Row],[Mercancía general embarcada en exterior]]+dataMercanciaGeneral[[#This Row],[Mercancía general desembarcada en exterior]]</f>
        <v>0</v>
      </c>
      <c r="K526" s="3">
        <f>+dataMercanciaGeneral[[#This Row],[Mercancía general embarcada en cabotaje]]+dataMercanciaGeneral[[#This Row],[Mercancía general embarcada en exterior]]</f>
        <v>202</v>
      </c>
      <c r="L526" s="3">
        <f>+dataMercanciaGeneral[[#This Row],[Mercancía general desembarcada en cabotaje]]+dataMercanciaGeneral[[#This Row],[Mercancía general desembarcada en exterior]]</f>
        <v>0</v>
      </c>
      <c r="M526" s="3">
        <f>+dataMercanciaGeneral[[#This Row],[TOTAL mercancía general embarcada en cabotaje y exterior]]+dataMercanciaGeneral[[#This Row],[TOTAL mercancía general desembarcada en cabotaje y exterior]]</f>
        <v>202</v>
      </c>
    </row>
    <row r="527" spans="1:13" hidden="1" x14ac:dyDescent="0.25">
      <c r="A527" s="1">
        <v>1970</v>
      </c>
      <c r="B527" s="1" t="s">
        <v>37</v>
      </c>
      <c r="C527" s="1" t="s">
        <v>32</v>
      </c>
      <c r="D527" s="1" t="s">
        <v>42</v>
      </c>
      <c r="E527" s="2">
        <v>0</v>
      </c>
      <c r="F527" s="2">
        <v>0</v>
      </c>
      <c r="G527" s="3">
        <f>+dataMercanciaGeneral[[#This Row],[Mercancía general embarcada en cabotaje]]+dataMercanciaGeneral[[#This Row],[Mercancía general desembarcada en cabotaje]]</f>
        <v>0</v>
      </c>
      <c r="H527" s="2">
        <v>0</v>
      </c>
      <c r="I527" s="2">
        <v>0</v>
      </c>
      <c r="J527" s="3">
        <f>+dataMercanciaGeneral[[#This Row],[Mercancía general embarcada en exterior]]+dataMercanciaGeneral[[#This Row],[Mercancía general desembarcada en exterior]]</f>
        <v>0</v>
      </c>
      <c r="K527" s="3">
        <f>+dataMercanciaGeneral[[#This Row],[Mercancía general embarcada en cabotaje]]+dataMercanciaGeneral[[#This Row],[Mercancía general embarcada en exterior]]</f>
        <v>0</v>
      </c>
      <c r="L527" s="3">
        <f>+dataMercanciaGeneral[[#This Row],[Mercancía general desembarcada en cabotaje]]+dataMercanciaGeneral[[#This Row],[Mercancía general desembarcada en exterior]]</f>
        <v>0</v>
      </c>
      <c r="M527" s="3">
        <f>+dataMercanciaGeneral[[#This Row],[TOTAL mercancía general embarcada en cabotaje y exterior]]+dataMercanciaGeneral[[#This Row],[TOTAL mercancía general desembarcada en cabotaje y exterior]]</f>
        <v>0</v>
      </c>
    </row>
    <row r="528" spans="1:13" hidden="1" x14ac:dyDescent="0.25">
      <c r="A528" s="1">
        <v>1970</v>
      </c>
      <c r="B528" s="1" t="s">
        <v>7</v>
      </c>
      <c r="C528" s="1" t="s">
        <v>32</v>
      </c>
      <c r="D528" s="1" t="s">
        <v>33</v>
      </c>
      <c r="E528" s="2">
        <v>376735</v>
      </c>
      <c r="F528" s="2">
        <v>381515</v>
      </c>
      <c r="G528" s="3">
        <f>+dataMercanciaGeneral[[#This Row],[Mercancía general embarcada en cabotaje]]+dataMercanciaGeneral[[#This Row],[Mercancía general desembarcada en cabotaje]]</f>
        <v>758250</v>
      </c>
      <c r="H528" s="2">
        <v>152121</v>
      </c>
      <c r="I528" s="2">
        <v>443403</v>
      </c>
      <c r="J528" s="3">
        <f>+dataMercanciaGeneral[[#This Row],[Mercancía general embarcada en exterior]]+dataMercanciaGeneral[[#This Row],[Mercancía general desembarcada en exterior]]</f>
        <v>595524</v>
      </c>
      <c r="K528" s="3">
        <f>+dataMercanciaGeneral[[#This Row],[Mercancía general embarcada en cabotaje]]+dataMercanciaGeneral[[#This Row],[Mercancía general embarcada en exterior]]</f>
        <v>528856</v>
      </c>
      <c r="L528" s="3">
        <f>+dataMercanciaGeneral[[#This Row],[Mercancía general desembarcada en cabotaje]]+dataMercanciaGeneral[[#This Row],[Mercancía general desembarcada en exterior]]</f>
        <v>824918</v>
      </c>
      <c r="M528" s="3">
        <f>+dataMercanciaGeneral[[#This Row],[TOTAL mercancía general embarcada en cabotaje y exterior]]+dataMercanciaGeneral[[#This Row],[TOTAL mercancía general desembarcada en cabotaje y exterior]]</f>
        <v>1353774</v>
      </c>
    </row>
    <row r="529" spans="1:13" hidden="1" x14ac:dyDescent="0.25">
      <c r="A529" s="1">
        <v>1970</v>
      </c>
      <c r="B529" s="1" t="s">
        <v>7</v>
      </c>
      <c r="C529" s="1" t="s">
        <v>32</v>
      </c>
      <c r="D529" s="1" t="s">
        <v>42</v>
      </c>
      <c r="E529" s="2">
        <v>0</v>
      </c>
      <c r="F529" s="2">
        <v>0</v>
      </c>
      <c r="G529" s="3">
        <f>+dataMercanciaGeneral[[#This Row],[Mercancía general embarcada en cabotaje]]+dataMercanciaGeneral[[#This Row],[Mercancía general desembarcada en cabotaje]]</f>
        <v>0</v>
      </c>
      <c r="H529" s="2">
        <v>0</v>
      </c>
      <c r="I529" s="2">
        <v>0</v>
      </c>
      <c r="J529" s="3">
        <f>+dataMercanciaGeneral[[#This Row],[Mercancía general embarcada en exterior]]+dataMercanciaGeneral[[#This Row],[Mercancía general desembarcada en exterior]]</f>
        <v>0</v>
      </c>
      <c r="K529" s="3">
        <f>+dataMercanciaGeneral[[#This Row],[Mercancía general embarcada en cabotaje]]+dataMercanciaGeneral[[#This Row],[Mercancía general embarcada en exterior]]</f>
        <v>0</v>
      </c>
      <c r="L529" s="3">
        <f>+dataMercanciaGeneral[[#This Row],[Mercancía general desembarcada en cabotaje]]+dataMercanciaGeneral[[#This Row],[Mercancía general desembarcada en exterior]]</f>
        <v>0</v>
      </c>
      <c r="M529" s="3">
        <f>+dataMercanciaGeneral[[#This Row],[TOTAL mercancía general embarcada en cabotaje y exterior]]+dataMercanciaGeneral[[#This Row],[TOTAL mercancía general desembarcada en cabotaje y exterior]]</f>
        <v>0</v>
      </c>
    </row>
    <row r="530" spans="1:13" hidden="1" x14ac:dyDescent="0.25">
      <c r="A530" s="1">
        <v>1970</v>
      </c>
      <c r="B530" s="1" t="s">
        <v>24</v>
      </c>
      <c r="C530" s="1" t="s">
        <v>32</v>
      </c>
      <c r="D530" s="1" t="s">
        <v>33</v>
      </c>
      <c r="E530" s="2">
        <v>24369</v>
      </c>
      <c r="F530" s="2">
        <v>125689</v>
      </c>
      <c r="G530" s="3">
        <f>+dataMercanciaGeneral[[#This Row],[Mercancía general embarcada en cabotaje]]+dataMercanciaGeneral[[#This Row],[Mercancía general desembarcada en cabotaje]]</f>
        <v>150058</v>
      </c>
      <c r="H530" s="2">
        <v>47766</v>
      </c>
      <c r="I530" s="2">
        <v>513413</v>
      </c>
      <c r="J530" s="3">
        <f>+dataMercanciaGeneral[[#This Row],[Mercancía general embarcada en exterior]]+dataMercanciaGeneral[[#This Row],[Mercancía general desembarcada en exterior]]</f>
        <v>561179</v>
      </c>
      <c r="K530" s="3">
        <f>+dataMercanciaGeneral[[#This Row],[Mercancía general embarcada en cabotaje]]+dataMercanciaGeneral[[#This Row],[Mercancía general embarcada en exterior]]</f>
        <v>72135</v>
      </c>
      <c r="L530" s="3">
        <f>+dataMercanciaGeneral[[#This Row],[Mercancía general desembarcada en cabotaje]]+dataMercanciaGeneral[[#This Row],[Mercancía general desembarcada en exterior]]</f>
        <v>639102</v>
      </c>
      <c r="M530" s="3">
        <f>+dataMercanciaGeneral[[#This Row],[TOTAL mercancía general embarcada en cabotaje y exterior]]+dataMercanciaGeneral[[#This Row],[TOTAL mercancía general desembarcada en cabotaje y exterior]]</f>
        <v>711237</v>
      </c>
    </row>
    <row r="531" spans="1:13" hidden="1" x14ac:dyDescent="0.25">
      <c r="A531" s="1">
        <v>1970</v>
      </c>
      <c r="B531" s="1" t="s">
        <v>24</v>
      </c>
      <c r="C531" s="1" t="s">
        <v>32</v>
      </c>
      <c r="D531" s="1" t="s">
        <v>42</v>
      </c>
      <c r="E531" s="2">
        <v>0</v>
      </c>
      <c r="F531" s="2">
        <v>0</v>
      </c>
      <c r="G531" s="3">
        <f>+dataMercanciaGeneral[[#This Row],[Mercancía general embarcada en cabotaje]]+dataMercanciaGeneral[[#This Row],[Mercancía general desembarcada en cabotaje]]</f>
        <v>0</v>
      </c>
      <c r="H531" s="2">
        <v>0</v>
      </c>
      <c r="I531" s="2">
        <v>0</v>
      </c>
      <c r="J531" s="3">
        <f>+dataMercanciaGeneral[[#This Row],[Mercancía general embarcada en exterior]]+dataMercanciaGeneral[[#This Row],[Mercancía general desembarcada en exterior]]</f>
        <v>0</v>
      </c>
      <c r="K531" s="3">
        <f>+dataMercanciaGeneral[[#This Row],[Mercancía general embarcada en cabotaje]]+dataMercanciaGeneral[[#This Row],[Mercancía general embarcada en exterior]]</f>
        <v>0</v>
      </c>
      <c r="L531" s="3">
        <f>+dataMercanciaGeneral[[#This Row],[Mercancía general desembarcada en cabotaje]]+dataMercanciaGeneral[[#This Row],[Mercancía general desembarcada en exterior]]</f>
        <v>0</v>
      </c>
      <c r="M531" s="3">
        <f>+dataMercanciaGeneral[[#This Row],[TOTAL mercancía general embarcada en cabotaje y exterior]]+dataMercanciaGeneral[[#This Row],[TOTAL mercancía general desembarcada en cabotaje y exterior]]</f>
        <v>0</v>
      </c>
    </row>
    <row r="532" spans="1:13" hidden="1" x14ac:dyDescent="0.25">
      <c r="A532" s="1">
        <v>1970</v>
      </c>
      <c r="B532" s="1" t="s">
        <v>25</v>
      </c>
      <c r="C532" s="1" t="s">
        <v>32</v>
      </c>
      <c r="D532" s="1" t="s">
        <v>33</v>
      </c>
      <c r="E532" s="2">
        <v>111744</v>
      </c>
      <c r="F532" s="2">
        <v>136097</v>
      </c>
      <c r="G532" s="3">
        <f>+dataMercanciaGeneral[[#This Row],[Mercancía general embarcada en cabotaje]]+dataMercanciaGeneral[[#This Row],[Mercancía general desembarcada en cabotaje]]</f>
        <v>247841</v>
      </c>
      <c r="H532" s="2">
        <v>199805</v>
      </c>
      <c r="I532" s="2">
        <v>159547</v>
      </c>
      <c r="J532" s="3">
        <f>+dataMercanciaGeneral[[#This Row],[Mercancía general embarcada en exterior]]+dataMercanciaGeneral[[#This Row],[Mercancía general desembarcada en exterior]]</f>
        <v>359352</v>
      </c>
      <c r="K532" s="3">
        <f>+dataMercanciaGeneral[[#This Row],[Mercancía general embarcada en cabotaje]]+dataMercanciaGeneral[[#This Row],[Mercancía general embarcada en exterior]]</f>
        <v>311549</v>
      </c>
      <c r="L532" s="3">
        <f>+dataMercanciaGeneral[[#This Row],[Mercancía general desembarcada en cabotaje]]+dataMercanciaGeneral[[#This Row],[Mercancía general desembarcada en exterior]]</f>
        <v>295644</v>
      </c>
      <c r="M532" s="3">
        <f>+dataMercanciaGeneral[[#This Row],[TOTAL mercancía general embarcada en cabotaje y exterior]]+dataMercanciaGeneral[[#This Row],[TOTAL mercancía general desembarcada en cabotaje y exterior]]</f>
        <v>607193</v>
      </c>
    </row>
    <row r="533" spans="1:13" hidden="1" x14ac:dyDescent="0.25">
      <c r="A533" s="1">
        <v>1970</v>
      </c>
      <c r="B533" s="1" t="s">
        <v>25</v>
      </c>
      <c r="C533" s="1" t="s">
        <v>32</v>
      </c>
      <c r="D533" s="1" t="s">
        <v>42</v>
      </c>
      <c r="E533" s="2">
        <v>0</v>
      </c>
      <c r="F533" s="2">
        <v>0</v>
      </c>
      <c r="G533" s="3">
        <f>+dataMercanciaGeneral[[#This Row],[Mercancía general embarcada en cabotaje]]+dataMercanciaGeneral[[#This Row],[Mercancía general desembarcada en cabotaje]]</f>
        <v>0</v>
      </c>
      <c r="H533" s="2">
        <v>0</v>
      </c>
      <c r="I533" s="2">
        <v>0</v>
      </c>
      <c r="J533" s="3">
        <f>+dataMercanciaGeneral[[#This Row],[Mercancía general embarcada en exterior]]+dataMercanciaGeneral[[#This Row],[Mercancía general desembarcada en exterior]]</f>
        <v>0</v>
      </c>
      <c r="K533" s="3">
        <f>+dataMercanciaGeneral[[#This Row],[Mercancía general embarcada en cabotaje]]+dataMercanciaGeneral[[#This Row],[Mercancía general embarcada en exterior]]</f>
        <v>0</v>
      </c>
      <c r="L533" s="3">
        <f>+dataMercanciaGeneral[[#This Row],[Mercancía general desembarcada en cabotaje]]+dataMercanciaGeneral[[#This Row],[Mercancía general desembarcada en exterior]]</f>
        <v>0</v>
      </c>
      <c r="M533" s="3">
        <f>+dataMercanciaGeneral[[#This Row],[TOTAL mercancía general embarcada en cabotaje y exterior]]+dataMercanciaGeneral[[#This Row],[TOTAL mercancía general desembarcada en cabotaje y exterior]]</f>
        <v>0</v>
      </c>
    </row>
    <row r="534" spans="1:13" hidden="1" x14ac:dyDescent="0.25">
      <c r="A534" s="1">
        <v>1970</v>
      </c>
      <c r="B534" s="1" t="s">
        <v>26</v>
      </c>
      <c r="C534" s="1" t="s">
        <v>32</v>
      </c>
      <c r="D534" s="1" t="s">
        <v>33</v>
      </c>
      <c r="E534" s="2">
        <v>151012</v>
      </c>
      <c r="F534" s="2">
        <v>52302</v>
      </c>
      <c r="G534" s="3">
        <f>+dataMercanciaGeneral[[#This Row],[Mercancía general embarcada en cabotaje]]+dataMercanciaGeneral[[#This Row],[Mercancía general desembarcada en cabotaje]]</f>
        <v>203314</v>
      </c>
      <c r="H534" s="2">
        <v>176619</v>
      </c>
      <c r="I534" s="2">
        <v>201231</v>
      </c>
      <c r="J534" s="3">
        <f>+dataMercanciaGeneral[[#This Row],[Mercancía general embarcada en exterior]]+dataMercanciaGeneral[[#This Row],[Mercancía general desembarcada en exterior]]</f>
        <v>377850</v>
      </c>
      <c r="K534" s="3">
        <f>+dataMercanciaGeneral[[#This Row],[Mercancía general embarcada en cabotaje]]+dataMercanciaGeneral[[#This Row],[Mercancía general embarcada en exterior]]</f>
        <v>327631</v>
      </c>
      <c r="L534" s="3">
        <f>+dataMercanciaGeneral[[#This Row],[Mercancía general desembarcada en cabotaje]]+dataMercanciaGeneral[[#This Row],[Mercancía general desembarcada en exterior]]</f>
        <v>253533</v>
      </c>
      <c r="M534" s="3">
        <f>+dataMercanciaGeneral[[#This Row],[TOTAL mercancía general embarcada en cabotaje y exterior]]+dataMercanciaGeneral[[#This Row],[TOTAL mercancía general desembarcada en cabotaje y exterior]]</f>
        <v>581164</v>
      </c>
    </row>
    <row r="535" spans="1:13" hidden="1" x14ac:dyDescent="0.25">
      <c r="A535" s="1">
        <v>1970</v>
      </c>
      <c r="B535" s="1" t="s">
        <v>26</v>
      </c>
      <c r="C535" s="1" t="s">
        <v>32</v>
      </c>
      <c r="D535" s="1" t="s">
        <v>42</v>
      </c>
      <c r="E535" s="2">
        <v>0</v>
      </c>
      <c r="F535" s="2">
        <v>0</v>
      </c>
      <c r="G535" s="3">
        <f>+dataMercanciaGeneral[[#This Row],[Mercancía general embarcada en cabotaje]]+dataMercanciaGeneral[[#This Row],[Mercancía general desembarcada en cabotaje]]</f>
        <v>0</v>
      </c>
      <c r="H535" s="2">
        <v>0</v>
      </c>
      <c r="I535" s="2">
        <v>0</v>
      </c>
      <c r="J535" s="3">
        <f>+dataMercanciaGeneral[[#This Row],[Mercancía general embarcada en exterior]]+dataMercanciaGeneral[[#This Row],[Mercancía general desembarcada en exterior]]</f>
        <v>0</v>
      </c>
      <c r="K535" s="3">
        <f>+dataMercanciaGeneral[[#This Row],[Mercancía general embarcada en cabotaje]]+dataMercanciaGeneral[[#This Row],[Mercancía general embarcada en exterior]]</f>
        <v>0</v>
      </c>
      <c r="L535" s="3">
        <f>+dataMercanciaGeneral[[#This Row],[Mercancía general desembarcada en cabotaje]]+dataMercanciaGeneral[[#This Row],[Mercancía general desembarcada en exterior]]</f>
        <v>0</v>
      </c>
      <c r="M535" s="3">
        <f>+dataMercanciaGeneral[[#This Row],[TOTAL mercancía general embarcada en cabotaje y exterior]]+dataMercanciaGeneral[[#This Row],[TOTAL mercancía general desembarcada en cabotaje y exterior]]</f>
        <v>0</v>
      </c>
    </row>
    <row r="536" spans="1:13" hidden="1" x14ac:dyDescent="0.25">
      <c r="A536" s="1">
        <v>1970</v>
      </c>
      <c r="B536" s="1" t="s">
        <v>27</v>
      </c>
      <c r="C536" s="1" t="s">
        <v>32</v>
      </c>
      <c r="D536" s="1" t="s">
        <v>33</v>
      </c>
      <c r="E536" s="2">
        <v>345992</v>
      </c>
      <c r="F536" s="2">
        <v>99432</v>
      </c>
      <c r="G536" s="3">
        <f>+dataMercanciaGeneral[[#This Row],[Mercancía general embarcada en cabotaje]]+dataMercanciaGeneral[[#This Row],[Mercancía general desembarcada en cabotaje]]</f>
        <v>445424</v>
      </c>
      <c r="H536" s="2">
        <v>423100</v>
      </c>
      <c r="I536" s="2">
        <v>296701</v>
      </c>
      <c r="J536" s="3">
        <f>+dataMercanciaGeneral[[#This Row],[Mercancía general embarcada en exterior]]+dataMercanciaGeneral[[#This Row],[Mercancía general desembarcada en exterior]]</f>
        <v>719801</v>
      </c>
      <c r="K536" s="3">
        <f>+dataMercanciaGeneral[[#This Row],[Mercancía general embarcada en cabotaje]]+dataMercanciaGeneral[[#This Row],[Mercancía general embarcada en exterior]]</f>
        <v>769092</v>
      </c>
      <c r="L536" s="3">
        <f>+dataMercanciaGeneral[[#This Row],[Mercancía general desembarcada en cabotaje]]+dataMercanciaGeneral[[#This Row],[Mercancía general desembarcada en exterior]]</f>
        <v>396133</v>
      </c>
      <c r="M536" s="3">
        <f>+dataMercanciaGeneral[[#This Row],[TOTAL mercancía general embarcada en cabotaje y exterior]]+dataMercanciaGeneral[[#This Row],[TOTAL mercancía general desembarcada en cabotaje y exterior]]</f>
        <v>1165225</v>
      </c>
    </row>
    <row r="537" spans="1:13" hidden="1" x14ac:dyDescent="0.25">
      <c r="A537" s="1">
        <v>1970</v>
      </c>
      <c r="B537" s="1" t="s">
        <v>27</v>
      </c>
      <c r="C537" s="1" t="s">
        <v>32</v>
      </c>
      <c r="D537" s="1" t="s">
        <v>42</v>
      </c>
      <c r="E537" s="2">
        <v>0</v>
      </c>
      <c r="F537" s="2">
        <v>0</v>
      </c>
      <c r="G537" s="3">
        <f>+dataMercanciaGeneral[[#This Row],[Mercancía general embarcada en cabotaje]]+dataMercanciaGeneral[[#This Row],[Mercancía general desembarcada en cabotaje]]</f>
        <v>0</v>
      </c>
      <c r="H537" s="2">
        <v>0</v>
      </c>
      <c r="I537" s="2">
        <v>0</v>
      </c>
      <c r="J537" s="3">
        <f>+dataMercanciaGeneral[[#This Row],[Mercancía general embarcada en exterior]]+dataMercanciaGeneral[[#This Row],[Mercancía general desembarcada en exterior]]</f>
        <v>0</v>
      </c>
      <c r="K537" s="3">
        <f>+dataMercanciaGeneral[[#This Row],[Mercancía general embarcada en cabotaje]]+dataMercanciaGeneral[[#This Row],[Mercancía general embarcada en exterior]]</f>
        <v>0</v>
      </c>
      <c r="L537" s="3">
        <f>+dataMercanciaGeneral[[#This Row],[Mercancía general desembarcada en cabotaje]]+dataMercanciaGeneral[[#This Row],[Mercancía general desembarcada en exterior]]</f>
        <v>0</v>
      </c>
      <c r="M537" s="3">
        <f>+dataMercanciaGeneral[[#This Row],[TOTAL mercancía general embarcada en cabotaje y exterior]]+dataMercanciaGeneral[[#This Row],[TOTAL mercancía general desembarcada en cabotaje y exterior]]</f>
        <v>0</v>
      </c>
    </row>
    <row r="538" spans="1:13" hidden="1" x14ac:dyDescent="0.25">
      <c r="A538" s="1">
        <v>1970</v>
      </c>
      <c r="B538" s="1" t="s">
        <v>28</v>
      </c>
      <c r="C538" s="1" t="s">
        <v>32</v>
      </c>
      <c r="D538" s="1" t="s">
        <v>33</v>
      </c>
      <c r="E538" s="2">
        <v>29848</v>
      </c>
      <c r="F538" s="2">
        <v>92617</v>
      </c>
      <c r="G538" s="3">
        <f>+dataMercanciaGeneral[[#This Row],[Mercancía general embarcada en cabotaje]]+dataMercanciaGeneral[[#This Row],[Mercancía general desembarcada en cabotaje]]</f>
        <v>122465</v>
      </c>
      <c r="H538" s="2">
        <v>61147</v>
      </c>
      <c r="I538" s="2">
        <v>76303</v>
      </c>
      <c r="J538" s="3">
        <f>+dataMercanciaGeneral[[#This Row],[Mercancía general embarcada en exterior]]+dataMercanciaGeneral[[#This Row],[Mercancía general desembarcada en exterior]]</f>
        <v>137450</v>
      </c>
      <c r="K538" s="3">
        <f>+dataMercanciaGeneral[[#This Row],[Mercancía general embarcada en cabotaje]]+dataMercanciaGeneral[[#This Row],[Mercancía general embarcada en exterior]]</f>
        <v>90995</v>
      </c>
      <c r="L538" s="3">
        <f>+dataMercanciaGeneral[[#This Row],[Mercancía general desembarcada en cabotaje]]+dataMercanciaGeneral[[#This Row],[Mercancía general desembarcada en exterior]]</f>
        <v>168920</v>
      </c>
      <c r="M538" s="3">
        <f>+dataMercanciaGeneral[[#This Row],[TOTAL mercancía general embarcada en cabotaje y exterior]]+dataMercanciaGeneral[[#This Row],[TOTAL mercancía general desembarcada en cabotaje y exterior]]</f>
        <v>259915</v>
      </c>
    </row>
    <row r="539" spans="1:13" hidden="1" x14ac:dyDescent="0.25">
      <c r="A539" s="1">
        <v>1970</v>
      </c>
      <c r="B539" s="1" t="s">
        <v>28</v>
      </c>
      <c r="C539" s="1" t="s">
        <v>32</v>
      </c>
      <c r="D539" s="1" t="s">
        <v>42</v>
      </c>
      <c r="E539" s="2">
        <v>0</v>
      </c>
      <c r="F539" s="2">
        <v>0</v>
      </c>
      <c r="G539" s="3">
        <f>+dataMercanciaGeneral[[#This Row],[Mercancía general embarcada en cabotaje]]+dataMercanciaGeneral[[#This Row],[Mercancía general desembarcada en cabotaje]]</f>
        <v>0</v>
      </c>
      <c r="H539" s="2">
        <v>0</v>
      </c>
      <c r="I539" s="2">
        <v>0</v>
      </c>
      <c r="J539" s="3">
        <f>+dataMercanciaGeneral[[#This Row],[Mercancía general embarcada en exterior]]+dataMercanciaGeneral[[#This Row],[Mercancía general desembarcada en exterior]]</f>
        <v>0</v>
      </c>
      <c r="K539" s="3">
        <f>+dataMercanciaGeneral[[#This Row],[Mercancía general embarcada en cabotaje]]+dataMercanciaGeneral[[#This Row],[Mercancía general embarcada en exterior]]</f>
        <v>0</v>
      </c>
      <c r="L539" s="3">
        <f>+dataMercanciaGeneral[[#This Row],[Mercancía general desembarcada en cabotaje]]+dataMercanciaGeneral[[#This Row],[Mercancía general desembarcada en exterior]]</f>
        <v>0</v>
      </c>
      <c r="M539" s="3">
        <f>+dataMercanciaGeneral[[#This Row],[TOTAL mercancía general embarcada en cabotaje y exterior]]+dataMercanciaGeneral[[#This Row],[TOTAL mercancía general desembarcada en cabotaje y exterior]]</f>
        <v>0</v>
      </c>
    </row>
    <row r="540" spans="1:13" hidden="1" x14ac:dyDescent="0.25">
      <c r="A540" s="1">
        <v>1970</v>
      </c>
      <c r="B540" s="1" t="s">
        <v>29</v>
      </c>
      <c r="C540" s="1" t="s">
        <v>32</v>
      </c>
      <c r="D540" s="1" t="s">
        <v>33</v>
      </c>
      <c r="E540" s="2">
        <v>34427</v>
      </c>
      <c r="F540" s="2">
        <v>20685</v>
      </c>
      <c r="G540" s="3">
        <f>+dataMercanciaGeneral[[#This Row],[Mercancía general embarcada en cabotaje]]+dataMercanciaGeneral[[#This Row],[Mercancía general desembarcada en cabotaje]]</f>
        <v>55112</v>
      </c>
      <c r="H540" s="2">
        <v>40115</v>
      </c>
      <c r="I540" s="2">
        <v>9644</v>
      </c>
      <c r="J540" s="3">
        <f>+dataMercanciaGeneral[[#This Row],[Mercancía general embarcada en exterior]]+dataMercanciaGeneral[[#This Row],[Mercancía general desembarcada en exterior]]</f>
        <v>49759</v>
      </c>
      <c r="K540" s="3">
        <f>+dataMercanciaGeneral[[#This Row],[Mercancía general embarcada en cabotaje]]+dataMercanciaGeneral[[#This Row],[Mercancía general embarcada en exterior]]</f>
        <v>74542</v>
      </c>
      <c r="L540" s="3">
        <f>+dataMercanciaGeneral[[#This Row],[Mercancía general desembarcada en cabotaje]]+dataMercanciaGeneral[[#This Row],[Mercancía general desembarcada en exterior]]</f>
        <v>30329</v>
      </c>
      <c r="M540" s="3">
        <f>+dataMercanciaGeneral[[#This Row],[TOTAL mercancía general embarcada en cabotaje y exterior]]+dataMercanciaGeneral[[#This Row],[TOTAL mercancía general desembarcada en cabotaje y exterior]]</f>
        <v>104871</v>
      </c>
    </row>
    <row r="541" spans="1:13" hidden="1" x14ac:dyDescent="0.25">
      <c r="A541" s="1">
        <v>1970</v>
      </c>
      <c r="B541" s="1" t="s">
        <v>29</v>
      </c>
      <c r="C541" s="1" t="s">
        <v>32</v>
      </c>
      <c r="D541" s="1" t="s">
        <v>42</v>
      </c>
      <c r="E541" s="2">
        <v>0</v>
      </c>
      <c r="F541" s="2">
        <v>0</v>
      </c>
      <c r="G541" s="3">
        <f>+dataMercanciaGeneral[[#This Row],[Mercancía general embarcada en cabotaje]]+dataMercanciaGeneral[[#This Row],[Mercancía general desembarcada en cabotaje]]</f>
        <v>0</v>
      </c>
      <c r="H541" s="2">
        <v>0</v>
      </c>
      <c r="I541" s="2">
        <v>0</v>
      </c>
      <c r="J541" s="3">
        <f>+dataMercanciaGeneral[[#This Row],[Mercancía general embarcada en exterior]]+dataMercanciaGeneral[[#This Row],[Mercancía general desembarcada en exterior]]</f>
        <v>0</v>
      </c>
      <c r="K541" s="3">
        <f>+dataMercanciaGeneral[[#This Row],[Mercancía general embarcada en cabotaje]]+dataMercanciaGeneral[[#This Row],[Mercancía general embarcada en exterior]]</f>
        <v>0</v>
      </c>
      <c r="L541" s="3">
        <f>+dataMercanciaGeneral[[#This Row],[Mercancía general desembarcada en cabotaje]]+dataMercanciaGeneral[[#This Row],[Mercancía general desembarcada en exterior]]</f>
        <v>0</v>
      </c>
      <c r="M541" s="3">
        <f>+dataMercanciaGeneral[[#This Row],[TOTAL mercancía general embarcada en cabotaje y exterior]]+dataMercanciaGeneral[[#This Row],[TOTAL mercancía general desembarcada en cabotaje y exterior]]</f>
        <v>0</v>
      </c>
    </row>
    <row r="542" spans="1:13" hidden="1" x14ac:dyDescent="0.25">
      <c r="A542" s="1">
        <v>1971</v>
      </c>
      <c r="B542" s="1" t="s">
        <v>0</v>
      </c>
      <c r="C542" s="1" t="s">
        <v>32</v>
      </c>
      <c r="D542" s="1" t="s">
        <v>33</v>
      </c>
      <c r="E542" s="2">
        <v>10490</v>
      </c>
      <c r="F542" s="2">
        <v>23447</v>
      </c>
      <c r="G542" s="3">
        <f>+dataMercanciaGeneral[[#This Row],[Mercancía general embarcada en cabotaje]]+dataMercanciaGeneral[[#This Row],[Mercancía general desembarcada en cabotaje]]</f>
        <v>33937</v>
      </c>
      <c r="H542" s="2">
        <v>20632</v>
      </c>
      <c r="I542" s="2">
        <v>34837</v>
      </c>
      <c r="J542" s="3">
        <f>+dataMercanciaGeneral[[#This Row],[Mercancía general embarcada en exterior]]+dataMercanciaGeneral[[#This Row],[Mercancía general desembarcada en exterior]]</f>
        <v>55469</v>
      </c>
      <c r="K542" s="3">
        <f>+dataMercanciaGeneral[[#This Row],[Mercancía general embarcada en cabotaje]]+dataMercanciaGeneral[[#This Row],[Mercancía general embarcada en exterior]]</f>
        <v>31122</v>
      </c>
      <c r="L542" s="3">
        <f>+dataMercanciaGeneral[[#This Row],[Mercancía general desembarcada en cabotaje]]+dataMercanciaGeneral[[#This Row],[Mercancía general desembarcada en exterior]]</f>
        <v>58284</v>
      </c>
      <c r="M542" s="3">
        <f>+dataMercanciaGeneral[[#This Row],[TOTAL mercancía general embarcada en cabotaje y exterior]]+dataMercanciaGeneral[[#This Row],[TOTAL mercancía general desembarcada en cabotaje y exterior]]</f>
        <v>89406</v>
      </c>
    </row>
    <row r="543" spans="1:13" hidden="1" x14ac:dyDescent="0.25">
      <c r="A543" s="1">
        <v>1971</v>
      </c>
      <c r="B543" s="1" t="s">
        <v>0</v>
      </c>
      <c r="C543" s="1" t="s">
        <v>32</v>
      </c>
      <c r="D543" s="1" t="s">
        <v>42</v>
      </c>
      <c r="E543" s="2">
        <v>0</v>
      </c>
      <c r="F543" s="2">
        <v>0</v>
      </c>
      <c r="G543" s="3">
        <f>+dataMercanciaGeneral[[#This Row],[Mercancía general embarcada en cabotaje]]+dataMercanciaGeneral[[#This Row],[Mercancía general desembarcada en cabotaje]]</f>
        <v>0</v>
      </c>
      <c r="H543" s="2">
        <v>0</v>
      </c>
      <c r="I543" s="2">
        <v>0</v>
      </c>
      <c r="J543" s="3">
        <f>+dataMercanciaGeneral[[#This Row],[Mercancía general embarcada en exterior]]+dataMercanciaGeneral[[#This Row],[Mercancía general desembarcada en exterior]]</f>
        <v>0</v>
      </c>
      <c r="K543" s="3">
        <f>+dataMercanciaGeneral[[#This Row],[Mercancía general embarcada en cabotaje]]+dataMercanciaGeneral[[#This Row],[Mercancía general embarcada en exterior]]</f>
        <v>0</v>
      </c>
      <c r="L543" s="3">
        <f>+dataMercanciaGeneral[[#This Row],[Mercancía general desembarcada en cabotaje]]+dataMercanciaGeneral[[#This Row],[Mercancía general desembarcada en exterior]]</f>
        <v>0</v>
      </c>
      <c r="M543" s="3">
        <f>+dataMercanciaGeneral[[#This Row],[TOTAL mercancía general embarcada en cabotaje y exterior]]+dataMercanciaGeneral[[#This Row],[TOTAL mercancía general desembarcada en cabotaje y exterior]]</f>
        <v>0</v>
      </c>
    </row>
    <row r="544" spans="1:13" hidden="1" x14ac:dyDescent="0.25">
      <c r="A544" s="1">
        <v>1971</v>
      </c>
      <c r="B544" s="1" t="s">
        <v>1</v>
      </c>
      <c r="C544" s="1" t="s">
        <v>32</v>
      </c>
      <c r="D544" s="1" t="s">
        <v>33</v>
      </c>
      <c r="E544" s="2">
        <v>265717</v>
      </c>
      <c r="F544" s="2">
        <v>141176</v>
      </c>
      <c r="G544" s="3">
        <f>+dataMercanciaGeneral[[#This Row],[Mercancía general embarcada en cabotaje]]+dataMercanciaGeneral[[#This Row],[Mercancía general desembarcada en cabotaje]]</f>
        <v>406893</v>
      </c>
      <c r="H544" s="2">
        <v>163659</v>
      </c>
      <c r="I544" s="2">
        <v>111663</v>
      </c>
      <c r="J544" s="3">
        <f>+dataMercanciaGeneral[[#This Row],[Mercancía general embarcada en exterior]]+dataMercanciaGeneral[[#This Row],[Mercancía general desembarcada en exterior]]</f>
        <v>275322</v>
      </c>
      <c r="K544" s="3">
        <f>+dataMercanciaGeneral[[#This Row],[Mercancía general embarcada en cabotaje]]+dataMercanciaGeneral[[#This Row],[Mercancía general embarcada en exterior]]</f>
        <v>429376</v>
      </c>
      <c r="L544" s="3">
        <f>+dataMercanciaGeneral[[#This Row],[Mercancía general desembarcada en cabotaje]]+dataMercanciaGeneral[[#This Row],[Mercancía general desembarcada en exterior]]</f>
        <v>252839</v>
      </c>
      <c r="M544" s="3">
        <f>+dataMercanciaGeneral[[#This Row],[TOTAL mercancía general embarcada en cabotaje y exterior]]+dataMercanciaGeneral[[#This Row],[TOTAL mercancía general desembarcada en cabotaje y exterior]]</f>
        <v>682215</v>
      </c>
    </row>
    <row r="545" spans="1:13" hidden="1" x14ac:dyDescent="0.25">
      <c r="A545" s="1">
        <v>1971</v>
      </c>
      <c r="B545" s="1" t="s">
        <v>1</v>
      </c>
      <c r="C545" s="1" t="s">
        <v>32</v>
      </c>
      <c r="D545" s="1" t="s">
        <v>42</v>
      </c>
      <c r="E545" s="2">
        <v>0</v>
      </c>
      <c r="F545" s="2">
        <v>0</v>
      </c>
      <c r="G545" s="3">
        <f>+dataMercanciaGeneral[[#This Row],[Mercancía general embarcada en cabotaje]]+dataMercanciaGeneral[[#This Row],[Mercancía general desembarcada en cabotaje]]</f>
        <v>0</v>
      </c>
      <c r="H545" s="2">
        <v>0</v>
      </c>
      <c r="I545" s="2">
        <v>0</v>
      </c>
      <c r="J545" s="3">
        <f>+dataMercanciaGeneral[[#This Row],[Mercancía general embarcada en exterior]]+dataMercanciaGeneral[[#This Row],[Mercancía general desembarcada en exterior]]</f>
        <v>0</v>
      </c>
      <c r="K545" s="3">
        <f>+dataMercanciaGeneral[[#This Row],[Mercancía general embarcada en cabotaje]]+dataMercanciaGeneral[[#This Row],[Mercancía general embarcada en exterior]]</f>
        <v>0</v>
      </c>
      <c r="L545" s="3">
        <f>+dataMercanciaGeneral[[#This Row],[Mercancía general desembarcada en cabotaje]]+dataMercanciaGeneral[[#This Row],[Mercancía general desembarcada en exterior]]</f>
        <v>0</v>
      </c>
      <c r="M545" s="3">
        <f>+dataMercanciaGeneral[[#This Row],[TOTAL mercancía general embarcada en cabotaje y exterior]]+dataMercanciaGeneral[[#This Row],[TOTAL mercancía general desembarcada en cabotaje y exterior]]</f>
        <v>0</v>
      </c>
    </row>
    <row r="546" spans="1:13" hidden="1" x14ac:dyDescent="0.25">
      <c r="A546" s="1">
        <v>1971</v>
      </c>
      <c r="B546" s="1" t="s">
        <v>2</v>
      </c>
      <c r="C546" s="1" t="s">
        <v>32</v>
      </c>
      <c r="D546" s="1" t="s">
        <v>33</v>
      </c>
      <c r="E546" s="2">
        <v>13101</v>
      </c>
      <c r="F546" s="2">
        <v>5206</v>
      </c>
      <c r="G546" s="3">
        <f>+dataMercanciaGeneral[[#This Row],[Mercancía general embarcada en cabotaje]]+dataMercanciaGeneral[[#This Row],[Mercancía general desembarcada en cabotaje]]</f>
        <v>18307</v>
      </c>
      <c r="H546" s="2">
        <v>39671</v>
      </c>
      <c r="I546" s="2">
        <v>36881</v>
      </c>
      <c r="J546" s="3">
        <f>+dataMercanciaGeneral[[#This Row],[Mercancía general embarcada en exterior]]+dataMercanciaGeneral[[#This Row],[Mercancía general desembarcada en exterior]]</f>
        <v>76552</v>
      </c>
      <c r="K546" s="3">
        <f>+dataMercanciaGeneral[[#This Row],[Mercancía general embarcada en cabotaje]]+dataMercanciaGeneral[[#This Row],[Mercancía general embarcada en exterior]]</f>
        <v>52772</v>
      </c>
      <c r="L546" s="3">
        <f>+dataMercanciaGeneral[[#This Row],[Mercancía general desembarcada en cabotaje]]+dataMercanciaGeneral[[#This Row],[Mercancía general desembarcada en exterior]]</f>
        <v>42087</v>
      </c>
      <c r="M546" s="3">
        <f>+dataMercanciaGeneral[[#This Row],[TOTAL mercancía general embarcada en cabotaje y exterior]]+dataMercanciaGeneral[[#This Row],[TOTAL mercancía general desembarcada en cabotaje y exterior]]</f>
        <v>94859</v>
      </c>
    </row>
    <row r="547" spans="1:13" hidden="1" x14ac:dyDescent="0.25">
      <c r="A547" s="1">
        <v>1971</v>
      </c>
      <c r="B547" s="1" t="s">
        <v>2</v>
      </c>
      <c r="C547" s="1" t="s">
        <v>32</v>
      </c>
      <c r="D547" s="1" t="s">
        <v>42</v>
      </c>
      <c r="E547" s="2">
        <v>0</v>
      </c>
      <c r="F547" s="2">
        <v>0</v>
      </c>
      <c r="G547" s="3">
        <f>+dataMercanciaGeneral[[#This Row],[Mercancía general embarcada en cabotaje]]+dataMercanciaGeneral[[#This Row],[Mercancía general desembarcada en cabotaje]]</f>
        <v>0</v>
      </c>
      <c r="H547" s="2">
        <v>0</v>
      </c>
      <c r="I547" s="2">
        <v>0</v>
      </c>
      <c r="J547" s="3">
        <f>+dataMercanciaGeneral[[#This Row],[Mercancía general embarcada en exterior]]+dataMercanciaGeneral[[#This Row],[Mercancía general desembarcada en exterior]]</f>
        <v>0</v>
      </c>
      <c r="K547" s="3">
        <f>+dataMercanciaGeneral[[#This Row],[Mercancía general embarcada en cabotaje]]+dataMercanciaGeneral[[#This Row],[Mercancía general embarcada en exterior]]</f>
        <v>0</v>
      </c>
      <c r="L547" s="3">
        <f>+dataMercanciaGeneral[[#This Row],[Mercancía general desembarcada en cabotaje]]+dataMercanciaGeneral[[#This Row],[Mercancía general desembarcada en exterior]]</f>
        <v>0</v>
      </c>
      <c r="M547" s="3">
        <f>+dataMercanciaGeneral[[#This Row],[TOTAL mercancía general embarcada en cabotaje y exterior]]+dataMercanciaGeneral[[#This Row],[TOTAL mercancía general desembarcada en cabotaje y exterior]]</f>
        <v>0</v>
      </c>
    </row>
    <row r="548" spans="1:13" hidden="1" x14ac:dyDescent="0.25">
      <c r="A548" s="1">
        <v>1971</v>
      </c>
      <c r="B548" s="1" t="s">
        <v>3</v>
      </c>
      <c r="C548" s="1" t="s">
        <v>32</v>
      </c>
      <c r="D548" s="1" t="s">
        <v>33</v>
      </c>
      <c r="E548" s="2">
        <v>925015</v>
      </c>
      <c r="F548" s="2">
        <v>106315</v>
      </c>
      <c r="G548" s="3">
        <f>+dataMercanciaGeneral[[#This Row],[Mercancía general embarcada en cabotaje]]+dataMercanciaGeneral[[#This Row],[Mercancía general desembarcada en cabotaje]]</f>
        <v>1031330</v>
      </c>
      <c r="H548" s="2">
        <v>636770</v>
      </c>
      <c r="I548" s="2">
        <v>433249</v>
      </c>
      <c r="J548" s="3">
        <f>+dataMercanciaGeneral[[#This Row],[Mercancía general embarcada en exterior]]+dataMercanciaGeneral[[#This Row],[Mercancía general desembarcada en exterior]]</f>
        <v>1070019</v>
      </c>
      <c r="K548" s="3">
        <f>+dataMercanciaGeneral[[#This Row],[Mercancía general embarcada en cabotaje]]+dataMercanciaGeneral[[#This Row],[Mercancía general embarcada en exterior]]</f>
        <v>1561785</v>
      </c>
      <c r="L548" s="3">
        <f>+dataMercanciaGeneral[[#This Row],[Mercancía general desembarcada en cabotaje]]+dataMercanciaGeneral[[#This Row],[Mercancía general desembarcada en exterior]]</f>
        <v>539564</v>
      </c>
      <c r="M548" s="3">
        <f>+dataMercanciaGeneral[[#This Row],[TOTAL mercancía general embarcada en cabotaje y exterior]]+dataMercanciaGeneral[[#This Row],[TOTAL mercancía general desembarcada en cabotaje y exterior]]</f>
        <v>2101349</v>
      </c>
    </row>
    <row r="549" spans="1:13" hidden="1" x14ac:dyDescent="0.25">
      <c r="A549" s="1">
        <v>1971</v>
      </c>
      <c r="B549" s="1" t="s">
        <v>3</v>
      </c>
      <c r="C549" s="1" t="s">
        <v>32</v>
      </c>
      <c r="D549" s="1" t="s">
        <v>42</v>
      </c>
      <c r="E549" s="2">
        <v>0</v>
      </c>
      <c r="F549" s="2">
        <v>0</v>
      </c>
      <c r="G549" s="3">
        <f>+dataMercanciaGeneral[[#This Row],[Mercancía general embarcada en cabotaje]]+dataMercanciaGeneral[[#This Row],[Mercancía general desembarcada en cabotaje]]</f>
        <v>0</v>
      </c>
      <c r="H549" s="2">
        <v>0</v>
      </c>
      <c r="I549" s="2">
        <v>0</v>
      </c>
      <c r="J549" s="3">
        <f>+dataMercanciaGeneral[[#This Row],[Mercancía general embarcada en exterior]]+dataMercanciaGeneral[[#This Row],[Mercancía general desembarcada en exterior]]</f>
        <v>0</v>
      </c>
      <c r="K549" s="3">
        <f>+dataMercanciaGeneral[[#This Row],[Mercancía general embarcada en cabotaje]]+dataMercanciaGeneral[[#This Row],[Mercancía general embarcada en exterior]]</f>
        <v>0</v>
      </c>
      <c r="L549" s="3">
        <f>+dataMercanciaGeneral[[#This Row],[Mercancía general desembarcada en cabotaje]]+dataMercanciaGeneral[[#This Row],[Mercancía general desembarcada en exterior]]</f>
        <v>0</v>
      </c>
      <c r="M549" s="3">
        <f>+dataMercanciaGeneral[[#This Row],[TOTAL mercancía general embarcada en cabotaje y exterior]]+dataMercanciaGeneral[[#This Row],[TOTAL mercancía general desembarcada en cabotaje y exterior]]</f>
        <v>0</v>
      </c>
    </row>
    <row r="550" spans="1:13" hidden="1" x14ac:dyDescent="0.25">
      <c r="A550" s="1">
        <v>1971</v>
      </c>
      <c r="B550" s="1" t="s">
        <v>4</v>
      </c>
      <c r="C550" s="1" t="s">
        <v>32</v>
      </c>
      <c r="D550" s="1" t="s">
        <v>33</v>
      </c>
      <c r="E550" s="2">
        <v>86654</v>
      </c>
      <c r="F550" s="2">
        <v>77168</v>
      </c>
      <c r="G550" s="3">
        <f>+dataMercanciaGeneral[[#This Row],[Mercancía general embarcada en cabotaje]]+dataMercanciaGeneral[[#This Row],[Mercancía general desembarcada en cabotaje]]</f>
        <v>163822</v>
      </c>
      <c r="H550" s="2">
        <v>49038</v>
      </c>
      <c r="I550" s="2">
        <v>67649</v>
      </c>
      <c r="J550" s="3">
        <f>+dataMercanciaGeneral[[#This Row],[Mercancía general embarcada en exterior]]+dataMercanciaGeneral[[#This Row],[Mercancía general desembarcada en exterior]]</f>
        <v>116687</v>
      </c>
      <c r="K550" s="3">
        <f>+dataMercanciaGeneral[[#This Row],[Mercancía general embarcada en cabotaje]]+dataMercanciaGeneral[[#This Row],[Mercancía general embarcada en exterior]]</f>
        <v>135692</v>
      </c>
      <c r="L550" s="3">
        <f>+dataMercanciaGeneral[[#This Row],[Mercancía general desembarcada en cabotaje]]+dataMercanciaGeneral[[#This Row],[Mercancía general desembarcada en exterior]]</f>
        <v>144817</v>
      </c>
      <c r="M550" s="3">
        <f>+dataMercanciaGeneral[[#This Row],[TOTAL mercancía general embarcada en cabotaje y exterior]]+dataMercanciaGeneral[[#This Row],[TOTAL mercancía general desembarcada en cabotaje y exterior]]</f>
        <v>280509</v>
      </c>
    </row>
    <row r="551" spans="1:13" hidden="1" x14ac:dyDescent="0.25">
      <c r="A551" s="1">
        <v>1971</v>
      </c>
      <c r="B551" s="1" t="s">
        <v>4</v>
      </c>
      <c r="C551" s="1" t="s">
        <v>32</v>
      </c>
      <c r="D551" s="1" t="s">
        <v>42</v>
      </c>
      <c r="E551" s="2">
        <v>0</v>
      </c>
      <c r="F551" s="2">
        <v>0</v>
      </c>
      <c r="G551" s="3">
        <f>+dataMercanciaGeneral[[#This Row],[Mercancía general embarcada en cabotaje]]+dataMercanciaGeneral[[#This Row],[Mercancía general desembarcada en cabotaje]]</f>
        <v>0</v>
      </c>
      <c r="H551" s="2">
        <v>0</v>
      </c>
      <c r="I551" s="2">
        <v>0</v>
      </c>
      <c r="J551" s="3">
        <f>+dataMercanciaGeneral[[#This Row],[Mercancía general embarcada en exterior]]+dataMercanciaGeneral[[#This Row],[Mercancía general desembarcada en exterior]]</f>
        <v>0</v>
      </c>
      <c r="K551" s="3">
        <f>+dataMercanciaGeneral[[#This Row],[Mercancía general embarcada en cabotaje]]+dataMercanciaGeneral[[#This Row],[Mercancía general embarcada en exterior]]</f>
        <v>0</v>
      </c>
      <c r="L551" s="3">
        <f>+dataMercanciaGeneral[[#This Row],[Mercancía general desembarcada en cabotaje]]+dataMercanciaGeneral[[#This Row],[Mercancía general desembarcada en exterior]]</f>
        <v>0</v>
      </c>
      <c r="M551" s="3">
        <f>+dataMercanciaGeneral[[#This Row],[TOTAL mercancía general embarcada en cabotaje y exterior]]+dataMercanciaGeneral[[#This Row],[TOTAL mercancía general desembarcada en cabotaje y exterior]]</f>
        <v>0</v>
      </c>
    </row>
    <row r="552" spans="1:13" hidden="1" x14ac:dyDescent="0.25">
      <c r="A552" s="1">
        <v>1971</v>
      </c>
      <c r="B552" s="1" t="s">
        <v>5</v>
      </c>
      <c r="C552" s="1" t="s">
        <v>32</v>
      </c>
      <c r="D552" s="1" t="s">
        <v>33</v>
      </c>
      <c r="E552" s="2">
        <v>27013</v>
      </c>
      <c r="F552" s="2">
        <v>102610</v>
      </c>
      <c r="G552" s="3">
        <f>+dataMercanciaGeneral[[#This Row],[Mercancía general embarcada en cabotaje]]+dataMercanciaGeneral[[#This Row],[Mercancía general desembarcada en cabotaje]]</f>
        <v>129623</v>
      </c>
      <c r="H552" s="2">
        <v>134821</v>
      </c>
      <c r="I552" s="2">
        <v>130640</v>
      </c>
      <c r="J552" s="3">
        <f>+dataMercanciaGeneral[[#This Row],[Mercancía general embarcada en exterior]]+dataMercanciaGeneral[[#This Row],[Mercancía general desembarcada en exterior]]</f>
        <v>265461</v>
      </c>
      <c r="K552" s="3">
        <f>+dataMercanciaGeneral[[#This Row],[Mercancía general embarcada en cabotaje]]+dataMercanciaGeneral[[#This Row],[Mercancía general embarcada en exterior]]</f>
        <v>161834</v>
      </c>
      <c r="L552" s="3">
        <f>+dataMercanciaGeneral[[#This Row],[Mercancía general desembarcada en cabotaje]]+dataMercanciaGeneral[[#This Row],[Mercancía general desembarcada en exterior]]</f>
        <v>233250</v>
      </c>
      <c r="M552" s="3">
        <f>+dataMercanciaGeneral[[#This Row],[TOTAL mercancía general embarcada en cabotaje y exterior]]+dataMercanciaGeneral[[#This Row],[TOTAL mercancía general desembarcada en cabotaje y exterior]]</f>
        <v>395084</v>
      </c>
    </row>
    <row r="553" spans="1:13" hidden="1" x14ac:dyDescent="0.25">
      <c r="A553" s="1">
        <v>1971</v>
      </c>
      <c r="B553" s="1" t="s">
        <v>5</v>
      </c>
      <c r="C553" s="1" t="s">
        <v>32</v>
      </c>
      <c r="D553" s="1" t="s">
        <v>42</v>
      </c>
      <c r="E553" s="2">
        <v>0</v>
      </c>
      <c r="F553" s="2">
        <v>0</v>
      </c>
      <c r="G553" s="3">
        <f>+dataMercanciaGeneral[[#This Row],[Mercancía general embarcada en cabotaje]]+dataMercanciaGeneral[[#This Row],[Mercancía general desembarcada en cabotaje]]</f>
        <v>0</v>
      </c>
      <c r="H553" s="2">
        <v>0</v>
      </c>
      <c r="I553" s="2">
        <v>0</v>
      </c>
      <c r="J553" s="3">
        <f>+dataMercanciaGeneral[[#This Row],[Mercancía general embarcada en exterior]]+dataMercanciaGeneral[[#This Row],[Mercancía general desembarcada en exterior]]</f>
        <v>0</v>
      </c>
      <c r="K553" s="3">
        <f>+dataMercanciaGeneral[[#This Row],[Mercancía general embarcada en cabotaje]]+dataMercanciaGeneral[[#This Row],[Mercancía general embarcada en exterior]]</f>
        <v>0</v>
      </c>
      <c r="L553" s="3">
        <f>+dataMercanciaGeneral[[#This Row],[Mercancía general desembarcada en cabotaje]]+dataMercanciaGeneral[[#This Row],[Mercancía general desembarcada en exterior]]</f>
        <v>0</v>
      </c>
      <c r="M553" s="3">
        <f>+dataMercanciaGeneral[[#This Row],[TOTAL mercancía general embarcada en cabotaje y exterior]]+dataMercanciaGeneral[[#This Row],[TOTAL mercancía general desembarcada en cabotaje y exterior]]</f>
        <v>0</v>
      </c>
    </row>
    <row r="554" spans="1:13" hidden="1" x14ac:dyDescent="0.25">
      <c r="A554" s="1">
        <v>1971</v>
      </c>
      <c r="B554" s="1" t="s">
        <v>10</v>
      </c>
      <c r="C554" s="1" t="s">
        <v>32</v>
      </c>
      <c r="D554" s="1" t="s">
        <v>33</v>
      </c>
      <c r="E554" s="2">
        <v>171464</v>
      </c>
      <c r="F554" s="2">
        <v>695474</v>
      </c>
      <c r="G554" s="3">
        <f>+dataMercanciaGeneral[[#This Row],[Mercancía general embarcada en cabotaje]]+dataMercanciaGeneral[[#This Row],[Mercancía general desembarcada en cabotaje]]</f>
        <v>866938</v>
      </c>
      <c r="H554" s="2">
        <v>24051</v>
      </c>
      <c r="I554" s="2">
        <v>33642</v>
      </c>
      <c r="J554" s="3">
        <f>+dataMercanciaGeneral[[#This Row],[Mercancía general embarcada en exterior]]+dataMercanciaGeneral[[#This Row],[Mercancía general desembarcada en exterior]]</f>
        <v>57693</v>
      </c>
      <c r="K554" s="3">
        <f>+dataMercanciaGeneral[[#This Row],[Mercancía general embarcada en cabotaje]]+dataMercanciaGeneral[[#This Row],[Mercancía general embarcada en exterior]]</f>
        <v>195515</v>
      </c>
      <c r="L554" s="3">
        <f>+dataMercanciaGeneral[[#This Row],[Mercancía general desembarcada en cabotaje]]+dataMercanciaGeneral[[#This Row],[Mercancía general desembarcada en exterior]]</f>
        <v>729116</v>
      </c>
      <c r="M554" s="3">
        <f>+dataMercanciaGeneral[[#This Row],[TOTAL mercancía general embarcada en cabotaje y exterior]]+dataMercanciaGeneral[[#This Row],[TOTAL mercancía general desembarcada en cabotaje y exterior]]</f>
        <v>924631</v>
      </c>
    </row>
    <row r="555" spans="1:13" hidden="1" x14ac:dyDescent="0.25">
      <c r="A555" s="1">
        <v>1971</v>
      </c>
      <c r="B555" s="1" t="s">
        <v>10</v>
      </c>
      <c r="C555" s="1" t="s">
        <v>32</v>
      </c>
      <c r="D555" s="1" t="s">
        <v>42</v>
      </c>
      <c r="E555" s="2">
        <v>0</v>
      </c>
      <c r="F555" s="2">
        <v>0</v>
      </c>
      <c r="G555" s="3">
        <f>+dataMercanciaGeneral[[#This Row],[Mercancía general embarcada en cabotaje]]+dataMercanciaGeneral[[#This Row],[Mercancía general desembarcada en cabotaje]]</f>
        <v>0</v>
      </c>
      <c r="H555" s="2">
        <v>0</v>
      </c>
      <c r="I555" s="2">
        <v>0</v>
      </c>
      <c r="J555" s="3">
        <f>+dataMercanciaGeneral[[#This Row],[Mercancía general embarcada en exterior]]+dataMercanciaGeneral[[#This Row],[Mercancía general desembarcada en exterior]]</f>
        <v>0</v>
      </c>
      <c r="K555" s="3">
        <f>+dataMercanciaGeneral[[#This Row],[Mercancía general embarcada en cabotaje]]+dataMercanciaGeneral[[#This Row],[Mercancía general embarcada en exterior]]</f>
        <v>0</v>
      </c>
      <c r="L555" s="3">
        <f>+dataMercanciaGeneral[[#This Row],[Mercancía general desembarcada en cabotaje]]+dataMercanciaGeneral[[#This Row],[Mercancía general desembarcada en exterior]]</f>
        <v>0</v>
      </c>
      <c r="M555" s="3">
        <f>+dataMercanciaGeneral[[#This Row],[TOTAL mercancía general embarcada en cabotaje y exterior]]+dataMercanciaGeneral[[#This Row],[TOTAL mercancía general desembarcada en cabotaje y exterior]]</f>
        <v>0</v>
      </c>
    </row>
    <row r="556" spans="1:13" hidden="1" x14ac:dyDescent="0.25">
      <c r="A556" s="1">
        <v>1971</v>
      </c>
      <c r="B556" s="1" t="s">
        <v>11</v>
      </c>
      <c r="C556" s="1" t="s">
        <v>32</v>
      </c>
      <c r="D556" s="1" t="s">
        <v>33</v>
      </c>
      <c r="E556" s="2">
        <v>724336</v>
      </c>
      <c r="F556" s="2">
        <v>511190</v>
      </c>
      <c r="G556" s="3">
        <f>+dataMercanciaGeneral[[#This Row],[Mercancía general embarcada en cabotaje]]+dataMercanciaGeneral[[#This Row],[Mercancía general desembarcada en cabotaje]]</f>
        <v>1235526</v>
      </c>
      <c r="H556" s="2">
        <v>704567</v>
      </c>
      <c r="I556" s="2">
        <v>1207051</v>
      </c>
      <c r="J556" s="3">
        <f>+dataMercanciaGeneral[[#This Row],[Mercancía general embarcada en exterior]]+dataMercanciaGeneral[[#This Row],[Mercancía general desembarcada en exterior]]</f>
        <v>1911618</v>
      </c>
      <c r="K556" s="3">
        <f>+dataMercanciaGeneral[[#This Row],[Mercancía general embarcada en cabotaje]]+dataMercanciaGeneral[[#This Row],[Mercancía general embarcada en exterior]]</f>
        <v>1428903</v>
      </c>
      <c r="L556" s="3">
        <f>+dataMercanciaGeneral[[#This Row],[Mercancía general desembarcada en cabotaje]]+dataMercanciaGeneral[[#This Row],[Mercancía general desembarcada en exterior]]</f>
        <v>1718241</v>
      </c>
      <c r="M556" s="3">
        <f>+dataMercanciaGeneral[[#This Row],[TOTAL mercancía general embarcada en cabotaje y exterior]]+dataMercanciaGeneral[[#This Row],[TOTAL mercancía general desembarcada en cabotaje y exterior]]</f>
        <v>3147144</v>
      </c>
    </row>
    <row r="557" spans="1:13" hidden="1" x14ac:dyDescent="0.25">
      <c r="A557" s="1">
        <v>1971</v>
      </c>
      <c r="B557" s="1" t="s">
        <v>11</v>
      </c>
      <c r="C557" s="1" t="s">
        <v>32</v>
      </c>
      <c r="D557" s="1" t="s">
        <v>42</v>
      </c>
      <c r="E557" s="2">
        <v>0</v>
      </c>
      <c r="F557" s="2">
        <v>0</v>
      </c>
      <c r="G557" s="3">
        <f>+dataMercanciaGeneral[[#This Row],[Mercancía general embarcada en cabotaje]]+dataMercanciaGeneral[[#This Row],[Mercancía general desembarcada en cabotaje]]</f>
        <v>0</v>
      </c>
      <c r="H557" s="2">
        <v>0</v>
      </c>
      <c r="I557" s="2">
        <v>0</v>
      </c>
      <c r="J557" s="3">
        <f>+dataMercanciaGeneral[[#This Row],[Mercancía general embarcada en exterior]]+dataMercanciaGeneral[[#This Row],[Mercancía general desembarcada en exterior]]</f>
        <v>0</v>
      </c>
      <c r="K557" s="3">
        <f>+dataMercanciaGeneral[[#This Row],[Mercancía general embarcada en cabotaje]]+dataMercanciaGeneral[[#This Row],[Mercancía general embarcada en exterior]]</f>
        <v>0</v>
      </c>
      <c r="L557" s="3">
        <f>+dataMercanciaGeneral[[#This Row],[Mercancía general desembarcada en cabotaje]]+dataMercanciaGeneral[[#This Row],[Mercancía general desembarcada en exterior]]</f>
        <v>0</v>
      </c>
      <c r="M557" s="3">
        <f>+dataMercanciaGeneral[[#This Row],[TOTAL mercancía general embarcada en cabotaje y exterior]]+dataMercanciaGeneral[[#This Row],[TOTAL mercancía general desembarcada en cabotaje y exterior]]</f>
        <v>0</v>
      </c>
    </row>
    <row r="558" spans="1:13" hidden="1" x14ac:dyDescent="0.25">
      <c r="A558" s="1">
        <v>1971</v>
      </c>
      <c r="B558" s="1" t="s">
        <v>12</v>
      </c>
      <c r="C558" s="1" t="s">
        <v>32</v>
      </c>
      <c r="D558" s="1" t="s">
        <v>33</v>
      </c>
      <c r="E558" s="2">
        <v>516055</v>
      </c>
      <c r="F558" s="2">
        <v>702267</v>
      </c>
      <c r="G558" s="3">
        <f>+dataMercanciaGeneral[[#This Row],[Mercancía general embarcada en cabotaje]]+dataMercanciaGeneral[[#This Row],[Mercancía general desembarcada en cabotaje]]</f>
        <v>1218322</v>
      </c>
      <c r="H558" s="2">
        <v>1053382</v>
      </c>
      <c r="I558" s="2">
        <v>948721</v>
      </c>
      <c r="J558" s="3">
        <f>+dataMercanciaGeneral[[#This Row],[Mercancía general embarcada en exterior]]+dataMercanciaGeneral[[#This Row],[Mercancía general desembarcada en exterior]]</f>
        <v>2002103</v>
      </c>
      <c r="K558" s="3">
        <f>+dataMercanciaGeneral[[#This Row],[Mercancía general embarcada en cabotaje]]+dataMercanciaGeneral[[#This Row],[Mercancía general embarcada en exterior]]</f>
        <v>1569437</v>
      </c>
      <c r="L558" s="3">
        <f>+dataMercanciaGeneral[[#This Row],[Mercancía general desembarcada en cabotaje]]+dataMercanciaGeneral[[#This Row],[Mercancía general desembarcada en exterior]]</f>
        <v>1650988</v>
      </c>
      <c r="M558" s="3">
        <f>+dataMercanciaGeneral[[#This Row],[TOTAL mercancía general embarcada en cabotaje y exterior]]+dataMercanciaGeneral[[#This Row],[TOTAL mercancía general desembarcada en cabotaje y exterior]]</f>
        <v>3220425</v>
      </c>
    </row>
    <row r="559" spans="1:13" hidden="1" x14ac:dyDescent="0.25">
      <c r="A559" s="1">
        <v>1971</v>
      </c>
      <c r="B559" s="1" t="s">
        <v>12</v>
      </c>
      <c r="C559" s="1" t="s">
        <v>32</v>
      </c>
      <c r="D559" s="1" t="s">
        <v>42</v>
      </c>
      <c r="E559" s="2">
        <v>0</v>
      </c>
      <c r="F559" s="2">
        <v>0</v>
      </c>
      <c r="G559" s="3">
        <f>+dataMercanciaGeneral[[#This Row],[Mercancía general embarcada en cabotaje]]+dataMercanciaGeneral[[#This Row],[Mercancía general desembarcada en cabotaje]]</f>
        <v>0</v>
      </c>
      <c r="H559" s="2">
        <v>0</v>
      </c>
      <c r="I559" s="2">
        <v>0</v>
      </c>
      <c r="J559" s="3">
        <f>+dataMercanciaGeneral[[#This Row],[Mercancía general embarcada en exterior]]+dataMercanciaGeneral[[#This Row],[Mercancía general desembarcada en exterior]]</f>
        <v>0</v>
      </c>
      <c r="K559" s="3">
        <f>+dataMercanciaGeneral[[#This Row],[Mercancía general embarcada en cabotaje]]+dataMercanciaGeneral[[#This Row],[Mercancía general embarcada en exterior]]</f>
        <v>0</v>
      </c>
      <c r="L559" s="3">
        <f>+dataMercanciaGeneral[[#This Row],[Mercancía general desembarcada en cabotaje]]+dataMercanciaGeneral[[#This Row],[Mercancía general desembarcada en exterior]]</f>
        <v>0</v>
      </c>
      <c r="M559" s="3">
        <f>+dataMercanciaGeneral[[#This Row],[TOTAL mercancía general embarcada en cabotaje y exterior]]+dataMercanciaGeneral[[#This Row],[TOTAL mercancía general desembarcada en cabotaje y exterior]]</f>
        <v>0</v>
      </c>
    </row>
    <row r="560" spans="1:13" hidden="1" x14ac:dyDescent="0.25">
      <c r="A560" s="1">
        <v>1971</v>
      </c>
      <c r="B560" s="1" t="s">
        <v>34</v>
      </c>
      <c r="C560" s="1" t="s">
        <v>32</v>
      </c>
      <c r="D560" s="1" t="s">
        <v>33</v>
      </c>
      <c r="E560" s="2">
        <v>218563</v>
      </c>
      <c r="F560" s="2">
        <v>367655</v>
      </c>
      <c r="G560" s="3">
        <f>+dataMercanciaGeneral[[#This Row],[Mercancía general embarcada en cabotaje]]+dataMercanciaGeneral[[#This Row],[Mercancía general desembarcada en cabotaje]]</f>
        <v>586218</v>
      </c>
      <c r="H560" s="2">
        <v>471791</v>
      </c>
      <c r="I560" s="2">
        <v>793622</v>
      </c>
      <c r="J560" s="3">
        <f>+dataMercanciaGeneral[[#This Row],[Mercancía general embarcada en exterior]]+dataMercanciaGeneral[[#This Row],[Mercancía general desembarcada en exterior]]</f>
        <v>1265413</v>
      </c>
      <c r="K560" s="3">
        <f>+dataMercanciaGeneral[[#This Row],[Mercancía general embarcada en cabotaje]]+dataMercanciaGeneral[[#This Row],[Mercancía general embarcada en exterior]]</f>
        <v>690354</v>
      </c>
      <c r="L560" s="3">
        <f>+dataMercanciaGeneral[[#This Row],[Mercancía general desembarcada en cabotaje]]+dataMercanciaGeneral[[#This Row],[Mercancía general desembarcada en exterior]]</f>
        <v>1161277</v>
      </c>
      <c r="M560" s="3">
        <f>+dataMercanciaGeneral[[#This Row],[TOTAL mercancía general embarcada en cabotaje y exterior]]+dataMercanciaGeneral[[#This Row],[TOTAL mercancía general desembarcada en cabotaje y exterior]]</f>
        <v>1851631</v>
      </c>
    </row>
    <row r="561" spans="1:13" hidden="1" x14ac:dyDescent="0.25">
      <c r="A561" s="1">
        <v>1971</v>
      </c>
      <c r="B561" s="1" t="s">
        <v>34</v>
      </c>
      <c r="C561" s="1" t="s">
        <v>32</v>
      </c>
      <c r="D561" s="1" t="s">
        <v>42</v>
      </c>
      <c r="E561" s="2">
        <v>0</v>
      </c>
      <c r="F561" s="2">
        <v>0</v>
      </c>
      <c r="G561" s="3">
        <f>+dataMercanciaGeneral[[#This Row],[Mercancía general embarcada en cabotaje]]+dataMercanciaGeneral[[#This Row],[Mercancía general desembarcada en cabotaje]]</f>
        <v>0</v>
      </c>
      <c r="H561" s="2">
        <v>0</v>
      </c>
      <c r="I561" s="2">
        <v>0</v>
      </c>
      <c r="J561" s="3">
        <f>+dataMercanciaGeneral[[#This Row],[Mercancía general embarcada en exterior]]+dataMercanciaGeneral[[#This Row],[Mercancía general desembarcada en exterior]]</f>
        <v>0</v>
      </c>
      <c r="K561" s="3">
        <f>+dataMercanciaGeneral[[#This Row],[Mercancía general embarcada en cabotaje]]+dataMercanciaGeneral[[#This Row],[Mercancía general embarcada en exterior]]</f>
        <v>0</v>
      </c>
      <c r="L561" s="3">
        <f>+dataMercanciaGeneral[[#This Row],[Mercancía general desembarcada en cabotaje]]+dataMercanciaGeneral[[#This Row],[Mercancía general desembarcada en exterior]]</f>
        <v>0</v>
      </c>
      <c r="M561" s="3">
        <f>+dataMercanciaGeneral[[#This Row],[TOTAL mercancía general embarcada en cabotaje y exterior]]+dataMercanciaGeneral[[#This Row],[TOTAL mercancía general desembarcada en cabotaje y exterior]]</f>
        <v>0</v>
      </c>
    </row>
    <row r="562" spans="1:13" hidden="1" x14ac:dyDescent="0.25">
      <c r="A562" s="1">
        <v>1971</v>
      </c>
      <c r="B562" s="1" t="s">
        <v>13</v>
      </c>
      <c r="C562" s="1" t="s">
        <v>32</v>
      </c>
      <c r="D562" s="1" t="s">
        <v>33</v>
      </c>
      <c r="E562" s="2">
        <v>27634</v>
      </c>
      <c r="F562" s="2">
        <v>4807</v>
      </c>
      <c r="G562" s="3">
        <f>+dataMercanciaGeneral[[#This Row],[Mercancía general embarcada en cabotaje]]+dataMercanciaGeneral[[#This Row],[Mercancía general desembarcada en cabotaje]]</f>
        <v>32441</v>
      </c>
      <c r="H562" s="2">
        <v>162774</v>
      </c>
      <c r="I562" s="2">
        <v>63293</v>
      </c>
      <c r="J562" s="3">
        <f>+dataMercanciaGeneral[[#This Row],[Mercancía general embarcada en exterior]]+dataMercanciaGeneral[[#This Row],[Mercancía general desembarcada en exterior]]</f>
        <v>226067</v>
      </c>
      <c r="K562" s="3">
        <f>+dataMercanciaGeneral[[#This Row],[Mercancía general embarcada en cabotaje]]+dataMercanciaGeneral[[#This Row],[Mercancía general embarcada en exterior]]</f>
        <v>190408</v>
      </c>
      <c r="L562" s="3">
        <f>+dataMercanciaGeneral[[#This Row],[Mercancía general desembarcada en cabotaje]]+dataMercanciaGeneral[[#This Row],[Mercancía general desembarcada en exterior]]</f>
        <v>68100</v>
      </c>
      <c r="M562" s="3">
        <f>+dataMercanciaGeneral[[#This Row],[TOTAL mercancía general embarcada en cabotaje y exterior]]+dataMercanciaGeneral[[#This Row],[TOTAL mercancía general desembarcada en cabotaje y exterior]]</f>
        <v>258508</v>
      </c>
    </row>
    <row r="563" spans="1:13" hidden="1" x14ac:dyDescent="0.25">
      <c r="A563" s="1">
        <v>1971</v>
      </c>
      <c r="B563" s="1" t="s">
        <v>13</v>
      </c>
      <c r="C563" s="1" t="s">
        <v>32</v>
      </c>
      <c r="D563" s="1" t="s">
        <v>42</v>
      </c>
      <c r="E563" s="2">
        <v>0</v>
      </c>
      <c r="F563" s="2">
        <v>0</v>
      </c>
      <c r="G563" s="3">
        <f>+dataMercanciaGeneral[[#This Row],[Mercancía general embarcada en cabotaje]]+dataMercanciaGeneral[[#This Row],[Mercancía general desembarcada en cabotaje]]</f>
        <v>0</v>
      </c>
      <c r="H563" s="2">
        <v>0</v>
      </c>
      <c r="I563" s="2">
        <v>0</v>
      </c>
      <c r="J563" s="3">
        <f>+dataMercanciaGeneral[[#This Row],[Mercancía general embarcada en exterior]]+dataMercanciaGeneral[[#This Row],[Mercancía general desembarcada en exterior]]</f>
        <v>0</v>
      </c>
      <c r="K563" s="3">
        <f>+dataMercanciaGeneral[[#This Row],[Mercancía general embarcada en cabotaje]]+dataMercanciaGeneral[[#This Row],[Mercancía general embarcada en exterior]]</f>
        <v>0</v>
      </c>
      <c r="L563" s="3">
        <f>+dataMercanciaGeneral[[#This Row],[Mercancía general desembarcada en cabotaje]]+dataMercanciaGeneral[[#This Row],[Mercancía general desembarcada en exterior]]</f>
        <v>0</v>
      </c>
      <c r="M563" s="3">
        <f>+dataMercanciaGeneral[[#This Row],[TOTAL mercancía general embarcada en cabotaje y exterior]]+dataMercanciaGeneral[[#This Row],[TOTAL mercancía general desembarcada en cabotaje y exterior]]</f>
        <v>0</v>
      </c>
    </row>
    <row r="564" spans="1:13" hidden="1" x14ac:dyDescent="0.25">
      <c r="A564" s="1">
        <v>1971</v>
      </c>
      <c r="B564" s="1" t="s">
        <v>14</v>
      </c>
      <c r="C564" s="1" t="s">
        <v>32</v>
      </c>
      <c r="D564" s="1" t="s">
        <v>33</v>
      </c>
      <c r="E564" s="2">
        <v>57050</v>
      </c>
      <c r="F564" s="2">
        <v>7857</v>
      </c>
      <c r="G564" s="3">
        <f>+dataMercanciaGeneral[[#This Row],[Mercancía general embarcada en cabotaje]]+dataMercanciaGeneral[[#This Row],[Mercancía general desembarcada en cabotaje]]</f>
        <v>64907</v>
      </c>
      <c r="H564" s="2">
        <v>33972</v>
      </c>
      <c r="I564" s="2">
        <v>142091</v>
      </c>
      <c r="J564" s="3">
        <f>+dataMercanciaGeneral[[#This Row],[Mercancía general embarcada en exterior]]+dataMercanciaGeneral[[#This Row],[Mercancía general desembarcada en exterior]]</f>
        <v>176063</v>
      </c>
      <c r="K564" s="3">
        <f>+dataMercanciaGeneral[[#This Row],[Mercancía general embarcada en cabotaje]]+dataMercanciaGeneral[[#This Row],[Mercancía general embarcada en exterior]]</f>
        <v>91022</v>
      </c>
      <c r="L564" s="3">
        <f>+dataMercanciaGeneral[[#This Row],[Mercancía general desembarcada en cabotaje]]+dataMercanciaGeneral[[#This Row],[Mercancía general desembarcada en exterior]]</f>
        <v>149948</v>
      </c>
      <c r="M564" s="3">
        <f>+dataMercanciaGeneral[[#This Row],[TOTAL mercancía general embarcada en cabotaje y exterior]]+dataMercanciaGeneral[[#This Row],[TOTAL mercancía general desembarcada en cabotaje y exterior]]</f>
        <v>240970</v>
      </c>
    </row>
    <row r="565" spans="1:13" hidden="1" x14ac:dyDescent="0.25">
      <c r="A565" s="1">
        <v>1971</v>
      </c>
      <c r="B565" s="1" t="s">
        <v>14</v>
      </c>
      <c r="C565" s="1" t="s">
        <v>32</v>
      </c>
      <c r="D565" s="1" t="s">
        <v>42</v>
      </c>
      <c r="E565" s="2">
        <v>0</v>
      </c>
      <c r="F565" s="2">
        <v>0</v>
      </c>
      <c r="G565" s="3">
        <f>+dataMercanciaGeneral[[#This Row],[Mercancía general embarcada en cabotaje]]+dataMercanciaGeneral[[#This Row],[Mercancía general desembarcada en cabotaje]]</f>
        <v>0</v>
      </c>
      <c r="H565" s="2">
        <v>0</v>
      </c>
      <c r="I565" s="2">
        <v>0</v>
      </c>
      <c r="J565" s="3">
        <f>+dataMercanciaGeneral[[#This Row],[Mercancía general embarcada en exterior]]+dataMercanciaGeneral[[#This Row],[Mercancía general desembarcada en exterior]]</f>
        <v>0</v>
      </c>
      <c r="K565" s="3">
        <f>+dataMercanciaGeneral[[#This Row],[Mercancía general embarcada en cabotaje]]+dataMercanciaGeneral[[#This Row],[Mercancía general embarcada en exterior]]</f>
        <v>0</v>
      </c>
      <c r="L565" s="3">
        <f>+dataMercanciaGeneral[[#This Row],[Mercancía general desembarcada en cabotaje]]+dataMercanciaGeneral[[#This Row],[Mercancía general desembarcada en exterior]]</f>
        <v>0</v>
      </c>
      <c r="M565" s="3">
        <f>+dataMercanciaGeneral[[#This Row],[TOTAL mercancía general embarcada en cabotaje y exterior]]+dataMercanciaGeneral[[#This Row],[TOTAL mercancía general desembarcada en cabotaje y exterior]]</f>
        <v>0</v>
      </c>
    </row>
    <row r="566" spans="1:13" hidden="1" x14ac:dyDescent="0.25">
      <c r="A566" s="1">
        <v>1971</v>
      </c>
      <c r="B566" s="1" t="s">
        <v>15</v>
      </c>
      <c r="C566" s="1" t="s">
        <v>32</v>
      </c>
      <c r="D566" s="1" t="s">
        <v>33</v>
      </c>
      <c r="E566" s="2">
        <v>71792</v>
      </c>
      <c r="F566" s="2">
        <v>121492</v>
      </c>
      <c r="G566" s="3">
        <f>+dataMercanciaGeneral[[#This Row],[Mercancía general embarcada en cabotaje]]+dataMercanciaGeneral[[#This Row],[Mercancía general desembarcada en cabotaje]]</f>
        <v>193284</v>
      </c>
      <c r="H566" s="2">
        <v>114</v>
      </c>
      <c r="I566" s="2">
        <v>19581</v>
      </c>
      <c r="J566" s="3">
        <f>+dataMercanciaGeneral[[#This Row],[Mercancía general embarcada en exterior]]+dataMercanciaGeneral[[#This Row],[Mercancía general desembarcada en exterior]]</f>
        <v>19695</v>
      </c>
      <c r="K566" s="3">
        <f>+dataMercanciaGeneral[[#This Row],[Mercancía general embarcada en cabotaje]]+dataMercanciaGeneral[[#This Row],[Mercancía general embarcada en exterior]]</f>
        <v>71906</v>
      </c>
      <c r="L566" s="3">
        <f>+dataMercanciaGeneral[[#This Row],[Mercancía general desembarcada en cabotaje]]+dataMercanciaGeneral[[#This Row],[Mercancía general desembarcada en exterior]]</f>
        <v>141073</v>
      </c>
      <c r="M566" s="3">
        <f>+dataMercanciaGeneral[[#This Row],[TOTAL mercancía general embarcada en cabotaje y exterior]]+dataMercanciaGeneral[[#This Row],[TOTAL mercancía general desembarcada en cabotaje y exterior]]</f>
        <v>212979</v>
      </c>
    </row>
    <row r="567" spans="1:13" hidden="1" x14ac:dyDescent="0.25">
      <c r="A567" s="1">
        <v>1971</v>
      </c>
      <c r="B567" s="1" t="s">
        <v>15</v>
      </c>
      <c r="C567" s="1" t="s">
        <v>32</v>
      </c>
      <c r="D567" s="1" t="s">
        <v>42</v>
      </c>
      <c r="E567" s="2">
        <v>0</v>
      </c>
      <c r="F567" s="2">
        <v>0</v>
      </c>
      <c r="G567" s="3">
        <f>+dataMercanciaGeneral[[#This Row],[Mercancía general embarcada en cabotaje]]+dataMercanciaGeneral[[#This Row],[Mercancía general desembarcada en cabotaje]]</f>
        <v>0</v>
      </c>
      <c r="H567" s="2">
        <v>0</v>
      </c>
      <c r="I567" s="2">
        <v>0</v>
      </c>
      <c r="J567" s="3">
        <f>+dataMercanciaGeneral[[#This Row],[Mercancía general embarcada en exterior]]+dataMercanciaGeneral[[#This Row],[Mercancía general desembarcada en exterior]]</f>
        <v>0</v>
      </c>
      <c r="K567" s="3">
        <f>+dataMercanciaGeneral[[#This Row],[Mercancía general embarcada en cabotaje]]+dataMercanciaGeneral[[#This Row],[Mercancía general embarcada en exterior]]</f>
        <v>0</v>
      </c>
      <c r="L567" s="3">
        <f>+dataMercanciaGeneral[[#This Row],[Mercancía general desembarcada en cabotaje]]+dataMercanciaGeneral[[#This Row],[Mercancía general desembarcada en exterior]]</f>
        <v>0</v>
      </c>
      <c r="M567" s="3">
        <f>+dataMercanciaGeneral[[#This Row],[TOTAL mercancía general embarcada en cabotaje y exterior]]+dataMercanciaGeneral[[#This Row],[TOTAL mercancía general desembarcada en cabotaje y exterior]]</f>
        <v>0</v>
      </c>
    </row>
    <row r="568" spans="1:13" hidden="1" x14ac:dyDescent="0.25">
      <c r="A568" s="1">
        <v>1971</v>
      </c>
      <c r="B568" s="1" t="s">
        <v>35</v>
      </c>
      <c r="C568" s="1" t="s">
        <v>32</v>
      </c>
      <c r="D568" s="1" t="s">
        <v>33</v>
      </c>
      <c r="E568" s="2">
        <v>2577</v>
      </c>
      <c r="F568" s="2">
        <v>65244</v>
      </c>
      <c r="G568" s="3">
        <f>+dataMercanciaGeneral[[#This Row],[Mercancía general embarcada en cabotaje]]+dataMercanciaGeneral[[#This Row],[Mercancía general desembarcada en cabotaje]]</f>
        <v>67821</v>
      </c>
      <c r="H568" s="2">
        <v>22148</v>
      </c>
      <c r="I568" s="2">
        <v>88694</v>
      </c>
      <c r="J568" s="3">
        <f>+dataMercanciaGeneral[[#This Row],[Mercancía general embarcada en exterior]]+dataMercanciaGeneral[[#This Row],[Mercancía general desembarcada en exterior]]</f>
        <v>110842</v>
      </c>
      <c r="K568" s="3">
        <f>+dataMercanciaGeneral[[#This Row],[Mercancía general embarcada en cabotaje]]+dataMercanciaGeneral[[#This Row],[Mercancía general embarcada en exterior]]</f>
        <v>24725</v>
      </c>
      <c r="L568" s="3">
        <f>+dataMercanciaGeneral[[#This Row],[Mercancía general desembarcada en cabotaje]]+dataMercanciaGeneral[[#This Row],[Mercancía general desembarcada en exterior]]</f>
        <v>153938</v>
      </c>
      <c r="M568" s="3">
        <f>+dataMercanciaGeneral[[#This Row],[TOTAL mercancía general embarcada en cabotaje y exterior]]+dataMercanciaGeneral[[#This Row],[TOTAL mercancía general desembarcada en cabotaje y exterior]]</f>
        <v>178663</v>
      </c>
    </row>
    <row r="569" spans="1:13" hidden="1" x14ac:dyDescent="0.25">
      <c r="A569" s="1">
        <v>1971</v>
      </c>
      <c r="B569" s="1" t="s">
        <v>35</v>
      </c>
      <c r="C569" s="1" t="s">
        <v>32</v>
      </c>
      <c r="D569" s="1" t="s">
        <v>42</v>
      </c>
      <c r="E569" s="2">
        <v>0</v>
      </c>
      <c r="F569" s="2">
        <v>0</v>
      </c>
      <c r="G569" s="3">
        <f>+dataMercanciaGeneral[[#This Row],[Mercancía general embarcada en cabotaje]]+dataMercanciaGeneral[[#This Row],[Mercancía general desembarcada en cabotaje]]</f>
        <v>0</v>
      </c>
      <c r="H569" s="2">
        <v>0</v>
      </c>
      <c r="I569" s="2">
        <v>0</v>
      </c>
      <c r="J569" s="3">
        <f>+dataMercanciaGeneral[[#This Row],[Mercancía general embarcada en exterior]]+dataMercanciaGeneral[[#This Row],[Mercancía general desembarcada en exterior]]</f>
        <v>0</v>
      </c>
      <c r="K569" s="3">
        <f>+dataMercanciaGeneral[[#This Row],[Mercancía general embarcada en cabotaje]]+dataMercanciaGeneral[[#This Row],[Mercancía general embarcada en exterior]]</f>
        <v>0</v>
      </c>
      <c r="L569" s="3">
        <f>+dataMercanciaGeneral[[#This Row],[Mercancía general desembarcada en cabotaje]]+dataMercanciaGeneral[[#This Row],[Mercancía general desembarcada en exterior]]</f>
        <v>0</v>
      </c>
      <c r="M569" s="3">
        <f>+dataMercanciaGeneral[[#This Row],[TOTAL mercancía general embarcada en cabotaje y exterior]]+dataMercanciaGeneral[[#This Row],[TOTAL mercancía general desembarcada en cabotaje y exterior]]</f>
        <v>0</v>
      </c>
    </row>
    <row r="570" spans="1:13" hidden="1" x14ac:dyDescent="0.25">
      <c r="A570" s="1">
        <v>1971</v>
      </c>
      <c r="B570" s="1" t="s">
        <v>17</v>
      </c>
      <c r="C570" s="1" t="s">
        <v>32</v>
      </c>
      <c r="D570" s="1" t="s">
        <v>33</v>
      </c>
      <c r="E570" s="2">
        <v>186218</v>
      </c>
      <c r="F570" s="2">
        <v>16162</v>
      </c>
      <c r="G570" s="3">
        <f>+dataMercanciaGeneral[[#This Row],[Mercancía general embarcada en cabotaje]]+dataMercanciaGeneral[[#This Row],[Mercancía general desembarcada en cabotaje]]</f>
        <v>202380</v>
      </c>
      <c r="H570" s="2">
        <v>130549</v>
      </c>
      <c r="I570" s="2">
        <v>194137</v>
      </c>
      <c r="J570" s="3">
        <f>+dataMercanciaGeneral[[#This Row],[Mercancía general embarcada en exterior]]+dataMercanciaGeneral[[#This Row],[Mercancía general desembarcada en exterior]]</f>
        <v>324686</v>
      </c>
      <c r="K570" s="3">
        <f>+dataMercanciaGeneral[[#This Row],[Mercancía general embarcada en cabotaje]]+dataMercanciaGeneral[[#This Row],[Mercancía general embarcada en exterior]]</f>
        <v>316767</v>
      </c>
      <c r="L570" s="3">
        <f>+dataMercanciaGeneral[[#This Row],[Mercancía general desembarcada en cabotaje]]+dataMercanciaGeneral[[#This Row],[Mercancía general desembarcada en exterior]]</f>
        <v>210299</v>
      </c>
      <c r="M570" s="3">
        <f>+dataMercanciaGeneral[[#This Row],[TOTAL mercancía general embarcada en cabotaje y exterior]]+dataMercanciaGeneral[[#This Row],[TOTAL mercancía general desembarcada en cabotaje y exterior]]</f>
        <v>527066</v>
      </c>
    </row>
    <row r="571" spans="1:13" hidden="1" x14ac:dyDescent="0.25">
      <c r="A571" s="1">
        <v>1971</v>
      </c>
      <c r="B571" s="1" t="s">
        <v>17</v>
      </c>
      <c r="C571" s="1" t="s">
        <v>32</v>
      </c>
      <c r="D571" s="1" t="s">
        <v>42</v>
      </c>
      <c r="E571" s="2">
        <v>0</v>
      </c>
      <c r="F571" s="2">
        <v>0</v>
      </c>
      <c r="G571" s="3">
        <f>+dataMercanciaGeneral[[#This Row],[Mercancía general embarcada en cabotaje]]+dataMercanciaGeneral[[#This Row],[Mercancía general desembarcada en cabotaje]]</f>
        <v>0</v>
      </c>
      <c r="H571" s="2">
        <v>0</v>
      </c>
      <c r="I571" s="2">
        <v>0</v>
      </c>
      <c r="J571" s="3">
        <f>+dataMercanciaGeneral[[#This Row],[Mercancía general embarcada en exterior]]+dataMercanciaGeneral[[#This Row],[Mercancía general desembarcada en exterior]]</f>
        <v>0</v>
      </c>
      <c r="K571" s="3">
        <f>+dataMercanciaGeneral[[#This Row],[Mercancía general embarcada en cabotaje]]+dataMercanciaGeneral[[#This Row],[Mercancía general embarcada en exterior]]</f>
        <v>0</v>
      </c>
      <c r="L571" s="3">
        <f>+dataMercanciaGeneral[[#This Row],[Mercancía general desembarcada en cabotaje]]+dataMercanciaGeneral[[#This Row],[Mercancía general desembarcada en exterior]]</f>
        <v>0</v>
      </c>
      <c r="M571" s="3">
        <f>+dataMercanciaGeneral[[#This Row],[TOTAL mercancía general embarcada en cabotaje y exterior]]+dataMercanciaGeneral[[#This Row],[TOTAL mercancía general desembarcada en cabotaje y exterior]]</f>
        <v>0</v>
      </c>
    </row>
    <row r="572" spans="1:13" hidden="1" x14ac:dyDescent="0.25">
      <c r="A572" s="1">
        <v>1971</v>
      </c>
      <c r="B572" s="1" t="s">
        <v>18</v>
      </c>
      <c r="C572" s="1" t="s">
        <v>32</v>
      </c>
      <c r="D572" s="1" t="s">
        <v>33</v>
      </c>
      <c r="E572" s="2">
        <v>50320</v>
      </c>
      <c r="F572" s="2">
        <v>19973</v>
      </c>
      <c r="G572" s="3">
        <f>+dataMercanciaGeneral[[#This Row],[Mercancía general embarcada en cabotaje]]+dataMercanciaGeneral[[#This Row],[Mercancía general desembarcada en cabotaje]]</f>
        <v>70293</v>
      </c>
      <c r="H572" s="2">
        <v>60871</v>
      </c>
      <c r="I572" s="2">
        <v>19614</v>
      </c>
      <c r="J572" s="3">
        <f>+dataMercanciaGeneral[[#This Row],[Mercancía general embarcada en exterior]]+dataMercanciaGeneral[[#This Row],[Mercancía general desembarcada en exterior]]</f>
        <v>80485</v>
      </c>
      <c r="K572" s="3">
        <f>+dataMercanciaGeneral[[#This Row],[Mercancía general embarcada en cabotaje]]+dataMercanciaGeneral[[#This Row],[Mercancía general embarcada en exterior]]</f>
        <v>111191</v>
      </c>
      <c r="L572" s="3">
        <f>+dataMercanciaGeneral[[#This Row],[Mercancía general desembarcada en cabotaje]]+dataMercanciaGeneral[[#This Row],[Mercancía general desembarcada en exterior]]</f>
        <v>39587</v>
      </c>
      <c r="M572" s="3">
        <f>+dataMercanciaGeneral[[#This Row],[TOTAL mercancía general embarcada en cabotaje y exterior]]+dataMercanciaGeneral[[#This Row],[TOTAL mercancía general desembarcada en cabotaje y exterior]]</f>
        <v>150778</v>
      </c>
    </row>
    <row r="573" spans="1:13" hidden="1" x14ac:dyDescent="0.25">
      <c r="A573" s="1">
        <v>1971</v>
      </c>
      <c r="B573" s="1" t="s">
        <v>18</v>
      </c>
      <c r="C573" s="1" t="s">
        <v>32</v>
      </c>
      <c r="D573" s="1" t="s">
        <v>42</v>
      </c>
      <c r="E573" s="2">
        <v>0</v>
      </c>
      <c r="F573" s="2">
        <v>0</v>
      </c>
      <c r="G573" s="3">
        <f>+dataMercanciaGeneral[[#This Row],[Mercancía general embarcada en cabotaje]]+dataMercanciaGeneral[[#This Row],[Mercancía general desembarcada en cabotaje]]</f>
        <v>0</v>
      </c>
      <c r="H573" s="2">
        <v>0</v>
      </c>
      <c r="I573" s="2">
        <v>0</v>
      </c>
      <c r="J573" s="3">
        <f>+dataMercanciaGeneral[[#This Row],[Mercancía general embarcada en exterior]]+dataMercanciaGeneral[[#This Row],[Mercancía general desembarcada en exterior]]</f>
        <v>0</v>
      </c>
      <c r="K573" s="3">
        <f>+dataMercanciaGeneral[[#This Row],[Mercancía general embarcada en cabotaje]]+dataMercanciaGeneral[[#This Row],[Mercancía general embarcada en exterior]]</f>
        <v>0</v>
      </c>
      <c r="L573" s="3">
        <f>+dataMercanciaGeneral[[#This Row],[Mercancía general desembarcada en cabotaje]]+dataMercanciaGeneral[[#This Row],[Mercancía general desembarcada en exterior]]</f>
        <v>0</v>
      </c>
      <c r="M573" s="3">
        <f>+dataMercanciaGeneral[[#This Row],[TOTAL mercancía general embarcada en cabotaje y exterior]]+dataMercanciaGeneral[[#This Row],[TOTAL mercancía general desembarcada en cabotaje y exterior]]</f>
        <v>0</v>
      </c>
    </row>
    <row r="574" spans="1:13" hidden="1" x14ac:dyDescent="0.25">
      <c r="A574" s="1">
        <v>1971</v>
      </c>
      <c r="B574" s="1" t="s">
        <v>19</v>
      </c>
      <c r="C574" s="1" t="s">
        <v>32</v>
      </c>
      <c r="D574" s="1" t="s">
        <v>33</v>
      </c>
      <c r="E574" s="2">
        <v>386566</v>
      </c>
      <c r="F574" s="2">
        <v>643910</v>
      </c>
      <c r="G574" s="3">
        <f>+dataMercanciaGeneral[[#This Row],[Mercancía general embarcada en cabotaje]]+dataMercanciaGeneral[[#This Row],[Mercancía general desembarcada en cabotaje]]</f>
        <v>1030476</v>
      </c>
      <c r="H574" s="2">
        <v>280721</v>
      </c>
      <c r="I574" s="2">
        <v>391077</v>
      </c>
      <c r="J574" s="3">
        <f>+dataMercanciaGeneral[[#This Row],[Mercancía general embarcada en exterior]]+dataMercanciaGeneral[[#This Row],[Mercancía general desembarcada en exterior]]</f>
        <v>671798</v>
      </c>
      <c r="K574" s="3">
        <f>+dataMercanciaGeneral[[#This Row],[Mercancía general embarcada en cabotaje]]+dataMercanciaGeneral[[#This Row],[Mercancía general embarcada en exterior]]</f>
        <v>667287</v>
      </c>
      <c r="L574" s="3">
        <f>+dataMercanciaGeneral[[#This Row],[Mercancía general desembarcada en cabotaje]]+dataMercanciaGeneral[[#This Row],[Mercancía general desembarcada en exterior]]</f>
        <v>1034987</v>
      </c>
      <c r="M574" s="3">
        <f>+dataMercanciaGeneral[[#This Row],[TOTAL mercancía general embarcada en cabotaje y exterior]]+dataMercanciaGeneral[[#This Row],[TOTAL mercancía general desembarcada en cabotaje y exterior]]</f>
        <v>1702274</v>
      </c>
    </row>
    <row r="575" spans="1:13" hidden="1" x14ac:dyDescent="0.25">
      <c r="A575" s="1">
        <v>1971</v>
      </c>
      <c r="B575" s="1" t="s">
        <v>19</v>
      </c>
      <c r="C575" s="1" t="s">
        <v>32</v>
      </c>
      <c r="D575" s="1" t="s">
        <v>42</v>
      </c>
      <c r="E575" s="2">
        <v>0</v>
      </c>
      <c r="F575" s="2">
        <v>0</v>
      </c>
      <c r="G575" s="3">
        <f>+dataMercanciaGeneral[[#This Row],[Mercancía general embarcada en cabotaje]]+dataMercanciaGeneral[[#This Row],[Mercancía general desembarcada en cabotaje]]</f>
        <v>0</v>
      </c>
      <c r="H575" s="2">
        <v>0</v>
      </c>
      <c r="I575" s="2">
        <v>0</v>
      </c>
      <c r="J575" s="3">
        <f>+dataMercanciaGeneral[[#This Row],[Mercancía general embarcada en exterior]]+dataMercanciaGeneral[[#This Row],[Mercancía general desembarcada en exterior]]</f>
        <v>0</v>
      </c>
      <c r="K575" s="3">
        <f>+dataMercanciaGeneral[[#This Row],[Mercancía general embarcada en cabotaje]]+dataMercanciaGeneral[[#This Row],[Mercancía general embarcada en exterior]]</f>
        <v>0</v>
      </c>
      <c r="L575" s="3">
        <f>+dataMercanciaGeneral[[#This Row],[Mercancía general desembarcada en cabotaje]]+dataMercanciaGeneral[[#This Row],[Mercancía general desembarcada en exterior]]</f>
        <v>0</v>
      </c>
      <c r="M575" s="3">
        <f>+dataMercanciaGeneral[[#This Row],[TOTAL mercancía general embarcada en cabotaje y exterior]]+dataMercanciaGeneral[[#This Row],[TOTAL mercancía general desembarcada en cabotaje y exterior]]</f>
        <v>0</v>
      </c>
    </row>
    <row r="576" spans="1:13" hidden="1" x14ac:dyDescent="0.25">
      <c r="A576" s="1">
        <v>1971</v>
      </c>
      <c r="B576" s="1" t="s">
        <v>20</v>
      </c>
      <c r="C576" s="1" t="s">
        <v>32</v>
      </c>
      <c r="D576" s="1" t="s">
        <v>33</v>
      </c>
      <c r="E576" s="2">
        <v>88008</v>
      </c>
      <c r="F576" s="2">
        <v>46206</v>
      </c>
      <c r="G576" s="3">
        <f>+dataMercanciaGeneral[[#This Row],[Mercancía general embarcada en cabotaje]]+dataMercanciaGeneral[[#This Row],[Mercancía general desembarcada en cabotaje]]</f>
        <v>134214</v>
      </c>
      <c r="H576" s="2">
        <v>80902</v>
      </c>
      <c r="I576" s="2">
        <v>55616</v>
      </c>
      <c r="J576" s="3">
        <f>+dataMercanciaGeneral[[#This Row],[Mercancía general embarcada en exterior]]+dataMercanciaGeneral[[#This Row],[Mercancía general desembarcada en exterior]]</f>
        <v>136518</v>
      </c>
      <c r="K576" s="3">
        <f>+dataMercanciaGeneral[[#This Row],[Mercancía general embarcada en cabotaje]]+dataMercanciaGeneral[[#This Row],[Mercancía general embarcada en exterior]]</f>
        <v>168910</v>
      </c>
      <c r="L576" s="3">
        <f>+dataMercanciaGeneral[[#This Row],[Mercancía general desembarcada en cabotaje]]+dataMercanciaGeneral[[#This Row],[Mercancía general desembarcada en exterior]]</f>
        <v>101822</v>
      </c>
      <c r="M576" s="3">
        <f>+dataMercanciaGeneral[[#This Row],[TOTAL mercancía general embarcada en cabotaje y exterior]]+dataMercanciaGeneral[[#This Row],[TOTAL mercancía general desembarcada en cabotaje y exterior]]</f>
        <v>270732</v>
      </c>
    </row>
    <row r="577" spans="1:13" hidden="1" x14ac:dyDescent="0.25">
      <c r="A577" s="1">
        <v>1971</v>
      </c>
      <c r="B577" s="1" t="s">
        <v>20</v>
      </c>
      <c r="C577" s="1" t="s">
        <v>32</v>
      </c>
      <c r="D577" s="1" t="s">
        <v>42</v>
      </c>
      <c r="E577" s="2">
        <v>0</v>
      </c>
      <c r="F577" s="2">
        <v>0</v>
      </c>
      <c r="G577" s="3">
        <f>+dataMercanciaGeneral[[#This Row],[Mercancía general embarcada en cabotaje]]+dataMercanciaGeneral[[#This Row],[Mercancía general desembarcada en cabotaje]]</f>
        <v>0</v>
      </c>
      <c r="H577" s="2">
        <v>0</v>
      </c>
      <c r="I577" s="2">
        <v>0</v>
      </c>
      <c r="J577" s="3">
        <f>+dataMercanciaGeneral[[#This Row],[Mercancía general embarcada en exterior]]+dataMercanciaGeneral[[#This Row],[Mercancía general desembarcada en exterior]]</f>
        <v>0</v>
      </c>
      <c r="K577" s="3">
        <f>+dataMercanciaGeneral[[#This Row],[Mercancía general embarcada en cabotaje]]+dataMercanciaGeneral[[#This Row],[Mercancía general embarcada en exterior]]</f>
        <v>0</v>
      </c>
      <c r="L577" s="3">
        <f>+dataMercanciaGeneral[[#This Row],[Mercancía general desembarcada en cabotaje]]+dataMercanciaGeneral[[#This Row],[Mercancía general desembarcada en exterior]]</f>
        <v>0</v>
      </c>
      <c r="M577" s="3">
        <f>+dataMercanciaGeneral[[#This Row],[TOTAL mercancía general embarcada en cabotaje y exterior]]+dataMercanciaGeneral[[#This Row],[TOTAL mercancía general desembarcada en cabotaje y exterior]]</f>
        <v>0</v>
      </c>
    </row>
    <row r="578" spans="1:13" hidden="1" x14ac:dyDescent="0.25">
      <c r="A578" s="1">
        <v>1971</v>
      </c>
      <c r="B578" s="1" t="s">
        <v>21</v>
      </c>
      <c r="C578" s="1" t="s">
        <v>32</v>
      </c>
      <c r="D578" s="1" t="s">
        <v>33</v>
      </c>
      <c r="E578" s="2">
        <v>100210</v>
      </c>
      <c r="F578" s="2">
        <v>12006</v>
      </c>
      <c r="G578" s="3">
        <f>+dataMercanciaGeneral[[#This Row],[Mercancía general embarcada en cabotaje]]+dataMercanciaGeneral[[#This Row],[Mercancía general desembarcada en cabotaje]]</f>
        <v>112216</v>
      </c>
      <c r="H578" s="2">
        <v>24719</v>
      </c>
      <c r="I578" s="2">
        <v>6104</v>
      </c>
      <c r="J578" s="3">
        <f>+dataMercanciaGeneral[[#This Row],[Mercancía general embarcada en exterior]]+dataMercanciaGeneral[[#This Row],[Mercancía general desembarcada en exterior]]</f>
        <v>30823</v>
      </c>
      <c r="K578" s="3">
        <f>+dataMercanciaGeneral[[#This Row],[Mercancía general embarcada en cabotaje]]+dataMercanciaGeneral[[#This Row],[Mercancía general embarcada en exterior]]</f>
        <v>124929</v>
      </c>
      <c r="L578" s="3">
        <f>+dataMercanciaGeneral[[#This Row],[Mercancía general desembarcada en cabotaje]]+dataMercanciaGeneral[[#This Row],[Mercancía general desembarcada en exterior]]</f>
        <v>18110</v>
      </c>
      <c r="M578" s="3">
        <f>+dataMercanciaGeneral[[#This Row],[TOTAL mercancía general embarcada en cabotaje y exterior]]+dataMercanciaGeneral[[#This Row],[TOTAL mercancía general desembarcada en cabotaje y exterior]]</f>
        <v>143039</v>
      </c>
    </row>
    <row r="579" spans="1:13" hidden="1" x14ac:dyDescent="0.25">
      <c r="A579" s="1">
        <v>1971</v>
      </c>
      <c r="B579" s="1" t="s">
        <v>21</v>
      </c>
      <c r="C579" s="1" t="s">
        <v>32</v>
      </c>
      <c r="D579" s="1" t="s">
        <v>42</v>
      </c>
      <c r="E579" s="2">
        <v>0</v>
      </c>
      <c r="F579" s="2">
        <v>0</v>
      </c>
      <c r="G579" s="3">
        <f>+dataMercanciaGeneral[[#This Row],[Mercancía general embarcada en cabotaje]]+dataMercanciaGeneral[[#This Row],[Mercancía general desembarcada en cabotaje]]</f>
        <v>0</v>
      </c>
      <c r="H579" s="2">
        <v>0</v>
      </c>
      <c r="I579" s="2">
        <v>0</v>
      </c>
      <c r="J579" s="3">
        <f>+dataMercanciaGeneral[[#This Row],[Mercancía general embarcada en exterior]]+dataMercanciaGeneral[[#This Row],[Mercancía general desembarcada en exterior]]</f>
        <v>0</v>
      </c>
      <c r="K579" s="3">
        <f>+dataMercanciaGeneral[[#This Row],[Mercancía general embarcada en cabotaje]]+dataMercanciaGeneral[[#This Row],[Mercancía general embarcada en exterior]]</f>
        <v>0</v>
      </c>
      <c r="L579" s="3">
        <f>+dataMercanciaGeneral[[#This Row],[Mercancía general desembarcada en cabotaje]]+dataMercanciaGeneral[[#This Row],[Mercancía general desembarcada en exterior]]</f>
        <v>0</v>
      </c>
      <c r="M579" s="3">
        <f>+dataMercanciaGeneral[[#This Row],[TOTAL mercancía general embarcada en cabotaje y exterior]]+dataMercanciaGeneral[[#This Row],[TOTAL mercancía general desembarcada en cabotaje y exterior]]</f>
        <v>0</v>
      </c>
    </row>
    <row r="580" spans="1:13" hidden="1" x14ac:dyDescent="0.25">
      <c r="A580" s="1">
        <v>1971</v>
      </c>
      <c r="B580" s="1" t="s">
        <v>22</v>
      </c>
      <c r="C580" s="1" t="s">
        <v>32</v>
      </c>
      <c r="D580" s="1" t="s">
        <v>33</v>
      </c>
      <c r="E580" s="2">
        <v>26567</v>
      </c>
      <c r="F580" s="2">
        <v>97441</v>
      </c>
      <c r="G580" s="3">
        <f>+dataMercanciaGeneral[[#This Row],[Mercancía general embarcada en cabotaje]]+dataMercanciaGeneral[[#This Row],[Mercancía general desembarcada en cabotaje]]</f>
        <v>124008</v>
      </c>
      <c r="H580" s="2">
        <v>21915</v>
      </c>
      <c r="I580" s="2">
        <v>17487</v>
      </c>
      <c r="J580" s="3">
        <f>+dataMercanciaGeneral[[#This Row],[Mercancía general embarcada en exterior]]+dataMercanciaGeneral[[#This Row],[Mercancía general desembarcada en exterior]]</f>
        <v>39402</v>
      </c>
      <c r="K580" s="3">
        <f>+dataMercanciaGeneral[[#This Row],[Mercancía general embarcada en cabotaje]]+dataMercanciaGeneral[[#This Row],[Mercancía general embarcada en exterior]]</f>
        <v>48482</v>
      </c>
      <c r="L580" s="3">
        <f>+dataMercanciaGeneral[[#This Row],[Mercancía general desembarcada en cabotaje]]+dataMercanciaGeneral[[#This Row],[Mercancía general desembarcada en exterior]]</f>
        <v>114928</v>
      </c>
      <c r="M580" s="3">
        <f>+dataMercanciaGeneral[[#This Row],[TOTAL mercancía general embarcada en cabotaje y exterior]]+dataMercanciaGeneral[[#This Row],[TOTAL mercancía general desembarcada en cabotaje y exterior]]</f>
        <v>163410</v>
      </c>
    </row>
    <row r="581" spans="1:13" hidden="1" x14ac:dyDescent="0.25">
      <c r="A581" s="1">
        <v>1971</v>
      </c>
      <c r="B581" s="1" t="s">
        <v>22</v>
      </c>
      <c r="C581" s="1" t="s">
        <v>32</v>
      </c>
      <c r="D581" s="1" t="s">
        <v>42</v>
      </c>
      <c r="E581" s="2">
        <v>0</v>
      </c>
      <c r="F581" s="2">
        <v>0</v>
      </c>
      <c r="G581" s="3">
        <f>+dataMercanciaGeneral[[#This Row],[Mercancía general embarcada en cabotaje]]+dataMercanciaGeneral[[#This Row],[Mercancía general desembarcada en cabotaje]]</f>
        <v>0</v>
      </c>
      <c r="H581" s="2">
        <v>0</v>
      </c>
      <c r="I581" s="2">
        <v>0</v>
      </c>
      <c r="J581" s="3">
        <f>+dataMercanciaGeneral[[#This Row],[Mercancía general embarcada en exterior]]+dataMercanciaGeneral[[#This Row],[Mercancía general desembarcada en exterior]]</f>
        <v>0</v>
      </c>
      <c r="K581" s="3">
        <f>+dataMercanciaGeneral[[#This Row],[Mercancía general embarcada en cabotaje]]+dataMercanciaGeneral[[#This Row],[Mercancía general embarcada en exterior]]</f>
        <v>0</v>
      </c>
      <c r="L581" s="3">
        <f>+dataMercanciaGeneral[[#This Row],[Mercancía general desembarcada en cabotaje]]+dataMercanciaGeneral[[#This Row],[Mercancía general desembarcada en exterior]]</f>
        <v>0</v>
      </c>
      <c r="M581" s="3">
        <f>+dataMercanciaGeneral[[#This Row],[TOTAL mercancía general embarcada en cabotaje y exterior]]+dataMercanciaGeneral[[#This Row],[TOTAL mercancía general desembarcada en cabotaje y exterior]]</f>
        <v>0</v>
      </c>
    </row>
    <row r="582" spans="1:13" hidden="1" x14ac:dyDescent="0.25">
      <c r="A582" s="1">
        <v>1971</v>
      </c>
      <c r="B582" s="1" t="s">
        <v>23</v>
      </c>
      <c r="C582" s="1" t="s">
        <v>32</v>
      </c>
      <c r="D582" s="1" t="s">
        <v>33</v>
      </c>
      <c r="E582" s="2">
        <v>28044</v>
      </c>
      <c r="F582" s="2">
        <v>161866</v>
      </c>
      <c r="G582" s="3">
        <f>+dataMercanciaGeneral[[#This Row],[Mercancía general embarcada en cabotaje]]+dataMercanciaGeneral[[#This Row],[Mercancía general desembarcada en cabotaje]]</f>
        <v>189910</v>
      </c>
      <c r="H582" s="2">
        <v>76732</v>
      </c>
      <c r="I582" s="2">
        <v>921783</v>
      </c>
      <c r="J582" s="3">
        <f>+dataMercanciaGeneral[[#This Row],[Mercancía general embarcada en exterior]]+dataMercanciaGeneral[[#This Row],[Mercancía general desembarcada en exterior]]</f>
        <v>998515</v>
      </c>
      <c r="K582" s="3">
        <f>+dataMercanciaGeneral[[#This Row],[Mercancía general embarcada en cabotaje]]+dataMercanciaGeneral[[#This Row],[Mercancía general embarcada en exterior]]</f>
        <v>104776</v>
      </c>
      <c r="L582" s="3">
        <f>+dataMercanciaGeneral[[#This Row],[Mercancía general desembarcada en cabotaje]]+dataMercanciaGeneral[[#This Row],[Mercancía general desembarcada en exterior]]</f>
        <v>1083649</v>
      </c>
      <c r="M582" s="3">
        <f>+dataMercanciaGeneral[[#This Row],[TOTAL mercancía general embarcada en cabotaje y exterior]]+dataMercanciaGeneral[[#This Row],[TOTAL mercancía general desembarcada en cabotaje y exterior]]</f>
        <v>1188425</v>
      </c>
    </row>
    <row r="583" spans="1:13" hidden="1" x14ac:dyDescent="0.25">
      <c r="A583" s="1">
        <v>1971</v>
      </c>
      <c r="B583" s="1" t="s">
        <v>23</v>
      </c>
      <c r="C583" s="1" t="s">
        <v>32</v>
      </c>
      <c r="D583" s="1" t="s">
        <v>42</v>
      </c>
      <c r="E583" s="2">
        <v>0</v>
      </c>
      <c r="F583" s="2">
        <v>0</v>
      </c>
      <c r="G583" s="3">
        <f>+dataMercanciaGeneral[[#This Row],[Mercancía general embarcada en cabotaje]]+dataMercanciaGeneral[[#This Row],[Mercancía general desembarcada en cabotaje]]</f>
        <v>0</v>
      </c>
      <c r="H583" s="2">
        <v>0</v>
      </c>
      <c r="I583" s="2">
        <v>0</v>
      </c>
      <c r="J583" s="3">
        <f>+dataMercanciaGeneral[[#This Row],[Mercancía general embarcada en exterior]]+dataMercanciaGeneral[[#This Row],[Mercancía general desembarcada en exterior]]</f>
        <v>0</v>
      </c>
      <c r="K583" s="3">
        <f>+dataMercanciaGeneral[[#This Row],[Mercancía general embarcada en cabotaje]]+dataMercanciaGeneral[[#This Row],[Mercancía general embarcada en exterior]]</f>
        <v>0</v>
      </c>
      <c r="L583" s="3">
        <f>+dataMercanciaGeneral[[#This Row],[Mercancía general desembarcada en cabotaje]]+dataMercanciaGeneral[[#This Row],[Mercancía general desembarcada en exterior]]</f>
        <v>0</v>
      </c>
      <c r="M583" s="3">
        <f>+dataMercanciaGeneral[[#This Row],[TOTAL mercancía general embarcada en cabotaje y exterior]]+dataMercanciaGeneral[[#This Row],[TOTAL mercancía general desembarcada en cabotaje y exterior]]</f>
        <v>0</v>
      </c>
    </row>
    <row r="584" spans="1:13" hidden="1" x14ac:dyDescent="0.25">
      <c r="A584" s="1">
        <v>1971</v>
      </c>
      <c r="B584" s="1" t="s">
        <v>36</v>
      </c>
      <c r="C584" s="1" t="s">
        <v>32</v>
      </c>
      <c r="D584" s="1" t="s">
        <v>33</v>
      </c>
      <c r="E584" s="2">
        <v>30206</v>
      </c>
      <c r="F584" s="2">
        <v>4055</v>
      </c>
      <c r="G584" s="3">
        <f>+dataMercanciaGeneral[[#This Row],[Mercancía general embarcada en cabotaje]]+dataMercanciaGeneral[[#This Row],[Mercancía general desembarcada en cabotaje]]</f>
        <v>34261</v>
      </c>
      <c r="H584" s="2">
        <v>43825</v>
      </c>
      <c r="I584" s="2">
        <v>8771</v>
      </c>
      <c r="J584" s="3">
        <f>+dataMercanciaGeneral[[#This Row],[Mercancía general embarcada en exterior]]+dataMercanciaGeneral[[#This Row],[Mercancía general desembarcada en exterior]]</f>
        <v>52596</v>
      </c>
      <c r="K584" s="3">
        <f>+dataMercanciaGeneral[[#This Row],[Mercancía general embarcada en cabotaje]]+dataMercanciaGeneral[[#This Row],[Mercancía general embarcada en exterior]]</f>
        <v>74031</v>
      </c>
      <c r="L584" s="3">
        <f>+dataMercanciaGeneral[[#This Row],[Mercancía general desembarcada en cabotaje]]+dataMercanciaGeneral[[#This Row],[Mercancía general desembarcada en exterior]]</f>
        <v>12826</v>
      </c>
      <c r="M584" s="3">
        <f>+dataMercanciaGeneral[[#This Row],[TOTAL mercancía general embarcada en cabotaje y exterior]]+dataMercanciaGeneral[[#This Row],[TOTAL mercancía general desembarcada en cabotaje y exterior]]</f>
        <v>86857</v>
      </c>
    </row>
    <row r="585" spans="1:13" hidden="1" x14ac:dyDescent="0.25">
      <c r="A585" s="1">
        <v>1971</v>
      </c>
      <c r="B585" s="1" t="s">
        <v>36</v>
      </c>
      <c r="C585" s="1" t="s">
        <v>32</v>
      </c>
      <c r="D585" s="1" t="s">
        <v>42</v>
      </c>
      <c r="E585" s="2">
        <v>0</v>
      </c>
      <c r="F585" s="2">
        <v>0</v>
      </c>
      <c r="G585" s="3">
        <f>+dataMercanciaGeneral[[#This Row],[Mercancía general embarcada en cabotaje]]+dataMercanciaGeneral[[#This Row],[Mercancía general desembarcada en cabotaje]]</f>
        <v>0</v>
      </c>
      <c r="H585" s="2">
        <v>0</v>
      </c>
      <c r="I585" s="2">
        <v>0</v>
      </c>
      <c r="J585" s="3">
        <f>+dataMercanciaGeneral[[#This Row],[Mercancía general embarcada en exterior]]+dataMercanciaGeneral[[#This Row],[Mercancía general desembarcada en exterior]]</f>
        <v>0</v>
      </c>
      <c r="K585" s="3">
        <f>+dataMercanciaGeneral[[#This Row],[Mercancía general embarcada en cabotaje]]+dataMercanciaGeneral[[#This Row],[Mercancía general embarcada en exterior]]</f>
        <v>0</v>
      </c>
      <c r="L585" s="3">
        <f>+dataMercanciaGeneral[[#This Row],[Mercancía general desembarcada en cabotaje]]+dataMercanciaGeneral[[#This Row],[Mercancía general desembarcada en exterior]]</f>
        <v>0</v>
      </c>
      <c r="M585" s="3">
        <f>+dataMercanciaGeneral[[#This Row],[TOTAL mercancía general embarcada en cabotaje y exterior]]+dataMercanciaGeneral[[#This Row],[TOTAL mercancía general desembarcada en cabotaje y exterior]]</f>
        <v>0</v>
      </c>
    </row>
    <row r="586" spans="1:13" hidden="1" x14ac:dyDescent="0.25">
      <c r="A586" s="1">
        <v>1971</v>
      </c>
      <c r="B586" s="1" t="s">
        <v>37</v>
      </c>
      <c r="C586" s="1" t="s">
        <v>32</v>
      </c>
      <c r="D586" s="1" t="s">
        <v>33</v>
      </c>
      <c r="E586" s="2">
        <v>0</v>
      </c>
      <c r="F586" s="2">
        <v>0</v>
      </c>
      <c r="G586" s="3">
        <f>+dataMercanciaGeneral[[#This Row],[Mercancía general embarcada en cabotaje]]+dataMercanciaGeneral[[#This Row],[Mercancía general desembarcada en cabotaje]]</f>
        <v>0</v>
      </c>
      <c r="H586" s="2">
        <v>0</v>
      </c>
      <c r="I586" s="2">
        <v>0</v>
      </c>
      <c r="J586" s="3">
        <f>+dataMercanciaGeneral[[#This Row],[Mercancía general embarcada en exterior]]+dataMercanciaGeneral[[#This Row],[Mercancía general desembarcada en exterior]]</f>
        <v>0</v>
      </c>
      <c r="K586" s="3">
        <f>+dataMercanciaGeneral[[#This Row],[Mercancía general embarcada en cabotaje]]+dataMercanciaGeneral[[#This Row],[Mercancía general embarcada en exterior]]</f>
        <v>0</v>
      </c>
      <c r="L586" s="3">
        <f>+dataMercanciaGeneral[[#This Row],[Mercancía general desembarcada en cabotaje]]+dataMercanciaGeneral[[#This Row],[Mercancía general desembarcada en exterior]]</f>
        <v>0</v>
      </c>
      <c r="M586" s="3">
        <f>+dataMercanciaGeneral[[#This Row],[TOTAL mercancía general embarcada en cabotaje y exterior]]+dataMercanciaGeneral[[#This Row],[TOTAL mercancía general desembarcada en cabotaje y exterior]]</f>
        <v>0</v>
      </c>
    </row>
    <row r="587" spans="1:13" hidden="1" x14ac:dyDescent="0.25">
      <c r="A587" s="1">
        <v>1971</v>
      </c>
      <c r="B587" s="1" t="s">
        <v>37</v>
      </c>
      <c r="C587" s="1" t="s">
        <v>32</v>
      </c>
      <c r="D587" s="1" t="s">
        <v>42</v>
      </c>
      <c r="E587" s="2">
        <v>0</v>
      </c>
      <c r="F587" s="2">
        <v>0</v>
      </c>
      <c r="G587" s="3">
        <f>+dataMercanciaGeneral[[#This Row],[Mercancía general embarcada en cabotaje]]+dataMercanciaGeneral[[#This Row],[Mercancía general desembarcada en cabotaje]]</f>
        <v>0</v>
      </c>
      <c r="H587" s="2">
        <v>0</v>
      </c>
      <c r="I587" s="2">
        <v>0</v>
      </c>
      <c r="J587" s="3">
        <f>+dataMercanciaGeneral[[#This Row],[Mercancía general embarcada en exterior]]+dataMercanciaGeneral[[#This Row],[Mercancía general desembarcada en exterior]]</f>
        <v>0</v>
      </c>
      <c r="K587" s="3">
        <f>+dataMercanciaGeneral[[#This Row],[Mercancía general embarcada en cabotaje]]+dataMercanciaGeneral[[#This Row],[Mercancía general embarcada en exterior]]</f>
        <v>0</v>
      </c>
      <c r="L587" s="3">
        <f>+dataMercanciaGeneral[[#This Row],[Mercancía general desembarcada en cabotaje]]+dataMercanciaGeneral[[#This Row],[Mercancía general desembarcada en exterior]]</f>
        <v>0</v>
      </c>
      <c r="M587" s="3">
        <f>+dataMercanciaGeneral[[#This Row],[TOTAL mercancía general embarcada en cabotaje y exterior]]+dataMercanciaGeneral[[#This Row],[TOTAL mercancía general desembarcada en cabotaje y exterior]]</f>
        <v>0</v>
      </c>
    </row>
    <row r="588" spans="1:13" hidden="1" x14ac:dyDescent="0.25">
      <c r="A588" s="1">
        <v>1971</v>
      </c>
      <c r="B588" s="1" t="s">
        <v>7</v>
      </c>
      <c r="C588" s="1" t="s">
        <v>32</v>
      </c>
      <c r="D588" s="1" t="s">
        <v>33</v>
      </c>
      <c r="E588" s="2">
        <v>315509</v>
      </c>
      <c r="F588" s="2">
        <v>508363</v>
      </c>
      <c r="G588" s="3">
        <f>+dataMercanciaGeneral[[#This Row],[Mercancía general embarcada en cabotaje]]+dataMercanciaGeneral[[#This Row],[Mercancía general desembarcada en cabotaje]]</f>
        <v>823872</v>
      </c>
      <c r="H588" s="2">
        <v>187776</v>
      </c>
      <c r="I588" s="2">
        <v>444754</v>
      </c>
      <c r="J588" s="3">
        <f>+dataMercanciaGeneral[[#This Row],[Mercancía general embarcada en exterior]]+dataMercanciaGeneral[[#This Row],[Mercancía general desembarcada en exterior]]</f>
        <v>632530</v>
      </c>
      <c r="K588" s="3">
        <f>+dataMercanciaGeneral[[#This Row],[Mercancía general embarcada en cabotaje]]+dataMercanciaGeneral[[#This Row],[Mercancía general embarcada en exterior]]</f>
        <v>503285</v>
      </c>
      <c r="L588" s="3">
        <f>+dataMercanciaGeneral[[#This Row],[Mercancía general desembarcada en cabotaje]]+dataMercanciaGeneral[[#This Row],[Mercancía general desembarcada en exterior]]</f>
        <v>953117</v>
      </c>
      <c r="M588" s="3">
        <f>+dataMercanciaGeneral[[#This Row],[TOTAL mercancía general embarcada en cabotaje y exterior]]+dataMercanciaGeneral[[#This Row],[TOTAL mercancía general desembarcada en cabotaje y exterior]]</f>
        <v>1456402</v>
      </c>
    </row>
    <row r="589" spans="1:13" hidden="1" x14ac:dyDescent="0.25">
      <c r="A589" s="1">
        <v>1971</v>
      </c>
      <c r="B589" s="1" t="s">
        <v>7</v>
      </c>
      <c r="C589" s="1" t="s">
        <v>32</v>
      </c>
      <c r="D589" s="1" t="s">
        <v>42</v>
      </c>
      <c r="E589" s="2">
        <v>0</v>
      </c>
      <c r="F589" s="2">
        <v>0</v>
      </c>
      <c r="G589" s="3">
        <f>+dataMercanciaGeneral[[#This Row],[Mercancía general embarcada en cabotaje]]+dataMercanciaGeneral[[#This Row],[Mercancía general desembarcada en cabotaje]]</f>
        <v>0</v>
      </c>
      <c r="H589" s="2">
        <v>0</v>
      </c>
      <c r="I589" s="2">
        <v>0</v>
      </c>
      <c r="J589" s="3">
        <f>+dataMercanciaGeneral[[#This Row],[Mercancía general embarcada en exterior]]+dataMercanciaGeneral[[#This Row],[Mercancía general desembarcada en exterior]]</f>
        <v>0</v>
      </c>
      <c r="K589" s="3">
        <f>+dataMercanciaGeneral[[#This Row],[Mercancía general embarcada en cabotaje]]+dataMercanciaGeneral[[#This Row],[Mercancía general embarcada en exterior]]</f>
        <v>0</v>
      </c>
      <c r="L589" s="3">
        <f>+dataMercanciaGeneral[[#This Row],[Mercancía general desembarcada en cabotaje]]+dataMercanciaGeneral[[#This Row],[Mercancía general desembarcada en exterior]]</f>
        <v>0</v>
      </c>
      <c r="M589" s="3">
        <f>+dataMercanciaGeneral[[#This Row],[TOTAL mercancía general embarcada en cabotaje y exterior]]+dataMercanciaGeneral[[#This Row],[TOTAL mercancía general desembarcada en cabotaje y exterior]]</f>
        <v>0</v>
      </c>
    </row>
    <row r="590" spans="1:13" hidden="1" x14ac:dyDescent="0.25">
      <c r="A590" s="1">
        <v>1971</v>
      </c>
      <c r="B590" s="1" t="s">
        <v>24</v>
      </c>
      <c r="C590" s="1" t="s">
        <v>32</v>
      </c>
      <c r="D590" s="1" t="s">
        <v>33</v>
      </c>
      <c r="E590" s="2">
        <v>37408</v>
      </c>
      <c r="F590" s="2">
        <v>149001</v>
      </c>
      <c r="G590" s="3">
        <f>+dataMercanciaGeneral[[#This Row],[Mercancía general embarcada en cabotaje]]+dataMercanciaGeneral[[#This Row],[Mercancía general desembarcada en cabotaje]]</f>
        <v>186409</v>
      </c>
      <c r="H590" s="2">
        <v>88127</v>
      </c>
      <c r="I590" s="2">
        <v>355179</v>
      </c>
      <c r="J590" s="3">
        <f>+dataMercanciaGeneral[[#This Row],[Mercancía general embarcada en exterior]]+dataMercanciaGeneral[[#This Row],[Mercancía general desembarcada en exterior]]</f>
        <v>443306</v>
      </c>
      <c r="K590" s="3">
        <f>+dataMercanciaGeneral[[#This Row],[Mercancía general embarcada en cabotaje]]+dataMercanciaGeneral[[#This Row],[Mercancía general embarcada en exterior]]</f>
        <v>125535</v>
      </c>
      <c r="L590" s="3">
        <f>+dataMercanciaGeneral[[#This Row],[Mercancía general desembarcada en cabotaje]]+dataMercanciaGeneral[[#This Row],[Mercancía general desembarcada en exterior]]</f>
        <v>504180</v>
      </c>
      <c r="M590" s="3">
        <f>+dataMercanciaGeneral[[#This Row],[TOTAL mercancía general embarcada en cabotaje y exterior]]+dataMercanciaGeneral[[#This Row],[TOTAL mercancía general desembarcada en cabotaje y exterior]]</f>
        <v>629715</v>
      </c>
    </row>
    <row r="591" spans="1:13" hidden="1" x14ac:dyDescent="0.25">
      <c r="A591" s="1">
        <v>1971</v>
      </c>
      <c r="B591" s="1" t="s">
        <v>24</v>
      </c>
      <c r="C591" s="1" t="s">
        <v>32</v>
      </c>
      <c r="D591" s="1" t="s">
        <v>42</v>
      </c>
      <c r="E591" s="2">
        <v>0</v>
      </c>
      <c r="F591" s="2">
        <v>0</v>
      </c>
      <c r="G591" s="3">
        <f>+dataMercanciaGeneral[[#This Row],[Mercancía general embarcada en cabotaje]]+dataMercanciaGeneral[[#This Row],[Mercancía general desembarcada en cabotaje]]</f>
        <v>0</v>
      </c>
      <c r="H591" s="2">
        <v>0</v>
      </c>
      <c r="I591" s="2">
        <v>0</v>
      </c>
      <c r="J591" s="3">
        <f>+dataMercanciaGeneral[[#This Row],[Mercancía general embarcada en exterior]]+dataMercanciaGeneral[[#This Row],[Mercancía general desembarcada en exterior]]</f>
        <v>0</v>
      </c>
      <c r="K591" s="3">
        <f>+dataMercanciaGeneral[[#This Row],[Mercancía general embarcada en cabotaje]]+dataMercanciaGeneral[[#This Row],[Mercancía general embarcada en exterior]]</f>
        <v>0</v>
      </c>
      <c r="L591" s="3">
        <f>+dataMercanciaGeneral[[#This Row],[Mercancía general desembarcada en cabotaje]]+dataMercanciaGeneral[[#This Row],[Mercancía general desembarcada en exterior]]</f>
        <v>0</v>
      </c>
      <c r="M591" s="3">
        <f>+dataMercanciaGeneral[[#This Row],[TOTAL mercancía general embarcada en cabotaje y exterior]]+dataMercanciaGeneral[[#This Row],[TOTAL mercancía general desembarcada en cabotaje y exterior]]</f>
        <v>0</v>
      </c>
    </row>
    <row r="592" spans="1:13" hidden="1" x14ac:dyDescent="0.25">
      <c r="A592" s="1">
        <v>1971</v>
      </c>
      <c r="B592" s="1" t="s">
        <v>25</v>
      </c>
      <c r="C592" s="1" t="s">
        <v>32</v>
      </c>
      <c r="D592" s="1" t="s">
        <v>33</v>
      </c>
      <c r="E592" s="2">
        <v>121068</v>
      </c>
      <c r="F592" s="2">
        <v>152095</v>
      </c>
      <c r="G592" s="3">
        <f>+dataMercanciaGeneral[[#This Row],[Mercancía general embarcada en cabotaje]]+dataMercanciaGeneral[[#This Row],[Mercancía general desembarcada en cabotaje]]</f>
        <v>273163</v>
      </c>
      <c r="H592" s="2">
        <v>176372</v>
      </c>
      <c r="I592" s="2">
        <v>104640</v>
      </c>
      <c r="J592" s="3">
        <f>+dataMercanciaGeneral[[#This Row],[Mercancía general embarcada en exterior]]+dataMercanciaGeneral[[#This Row],[Mercancía general desembarcada en exterior]]</f>
        <v>281012</v>
      </c>
      <c r="K592" s="3">
        <f>+dataMercanciaGeneral[[#This Row],[Mercancía general embarcada en cabotaje]]+dataMercanciaGeneral[[#This Row],[Mercancía general embarcada en exterior]]</f>
        <v>297440</v>
      </c>
      <c r="L592" s="3">
        <f>+dataMercanciaGeneral[[#This Row],[Mercancía general desembarcada en cabotaje]]+dataMercanciaGeneral[[#This Row],[Mercancía general desembarcada en exterior]]</f>
        <v>256735</v>
      </c>
      <c r="M592" s="3">
        <f>+dataMercanciaGeneral[[#This Row],[TOTAL mercancía general embarcada en cabotaje y exterior]]+dataMercanciaGeneral[[#This Row],[TOTAL mercancía general desembarcada en cabotaje y exterior]]</f>
        <v>554175</v>
      </c>
    </row>
    <row r="593" spans="1:13" hidden="1" x14ac:dyDescent="0.25">
      <c r="A593" s="1">
        <v>1971</v>
      </c>
      <c r="B593" s="1" t="s">
        <v>25</v>
      </c>
      <c r="C593" s="1" t="s">
        <v>32</v>
      </c>
      <c r="D593" s="1" t="s">
        <v>42</v>
      </c>
      <c r="E593" s="2">
        <v>0</v>
      </c>
      <c r="F593" s="2">
        <v>0</v>
      </c>
      <c r="G593" s="3">
        <f>+dataMercanciaGeneral[[#This Row],[Mercancía general embarcada en cabotaje]]+dataMercanciaGeneral[[#This Row],[Mercancía general desembarcada en cabotaje]]</f>
        <v>0</v>
      </c>
      <c r="H593" s="2">
        <v>0</v>
      </c>
      <c r="I593" s="2">
        <v>0</v>
      </c>
      <c r="J593" s="3">
        <f>+dataMercanciaGeneral[[#This Row],[Mercancía general embarcada en exterior]]+dataMercanciaGeneral[[#This Row],[Mercancía general desembarcada en exterior]]</f>
        <v>0</v>
      </c>
      <c r="K593" s="3">
        <f>+dataMercanciaGeneral[[#This Row],[Mercancía general embarcada en cabotaje]]+dataMercanciaGeneral[[#This Row],[Mercancía general embarcada en exterior]]</f>
        <v>0</v>
      </c>
      <c r="L593" s="3">
        <f>+dataMercanciaGeneral[[#This Row],[Mercancía general desembarcada en cabotaje]]+dataMercanciaGeneral[[#This Row],[Mercancía general desembarcada en exterior]]</f>
        <v>0</v>
      </c>
      <c r="M593" s="3">
        <f>+dataMercanciaGeneral[[#This Row],[TOTAL mercancía general embarcada en cabotaje y exterior]]+dataMercanciaGeneral[[#This Row],[TOTAL mercancía general desembarcada en cabotaje y exterior]]</f>
        <v>0</v>
      </c>
    </row>
    <row r="594" spans="1:13" hidden="1" x14ac:dyDescent="0.25">
      <c r="A594" s="1">
        <v>1971</v>
      </c>
      <c r="B594" s="1" t="s">
        <v>26</v>
      </c>
      <c r="C594" s="1" t="s">
        <v>32</v>
      </c>
      <c r="D594" s="1" t="s">
        <v>33</v>
      </c>
      <c r="E594" s="2">
        <v>137082</v>
      </c>
      <c r="F594" s="2">
        <v>57335</v>
      </c>
      <c r="G594" s="3">
        <f>+dataMercanciaGeneral[[#This Row],[Mercancía general embarcada en cabotaje]]+dataMercanciaGeneral[[#This Row],[Mercancía general desembarcada en cabotaje]]</f>
        <v>194417</v>
      </c>
      <c r="H594" s="2">
        <v>156122</v>
      </c>
      <c r="I594" s="2">
        <v>161423</v>
      </c>
      <c r="J594" s="3">
        <f>+dataMercanciaGeneral[[#This Row],[Mercancía general embarcada en exterior]]+dataMercanciaGeneral[[#This Row],[Mercancía general desembarcada en exterior]]</f>
        <v>317545</v>
      </c>
      <c r="K594" s="3">
        <f>+dataMercanciaGeneral[[#This Row],[Mercancía general embarcada en cabotaje]]+dataMercanciaGeneral[[#This Row],[Mercancía general embarcada en exterior]]</f>
        <v>293204</v>
      </c>
      <c r="L594" s="3">
        <f>+dataMercanciaGeneral[[#This Row],[Mercancía general desembarcada en cabotaje]]+dataMercanciaGeneral[[#This Row],[Mercancía general desembarcada en exterior]]</f>
        <v>218758</v>
      </c>
      <c r="M594" s="3">
        <f>+dataMercanciaGeneral[[#This Row],[TOTAL mercancía general embarcada en cabotaje y exterior]]+dataMercanciaGeneral[[#This Row],[TOTAL mercancía general desembarcada en cabotaje y exterior]]</f>
        <v>511962</v>
      </c>
    </row>
    <row r="595" spans="1:13" hidden="1" x14ac:dyDescent="0.25">
      <c r="A595" s="1">
        <v>1971</v>
      </c>
      <c r="B595" s="1" t="s">
        <v>26</v>
      </c>
      <c r="C595" s="1" t="s">
        <v>32</v>
      </c>
      <c r="D595" s="1" t="s">
        <v>42</v>
      </c>
      <c r="E595" s="2">
        <v>0</v>
      </c>
      <c r="F595" s="2">
        <v>0</v>
      </c>
      <c r="G595" s="3">
        <f>+dataMercanciaGeneral[[#This Row],[Mercancía general embarcada en cabotaje]]+dataMercanciaGeneral[[#This Row],[Mercancía general desembarcada en cabotaje]]</f>
        <v>0</v>
      </c>
      <c r="H595" s="2">
        <v>0</v>
      </c>
      <c r="I595" s="2">
        <v>0</v>
      </c>
      <c r="J595" s="3">
        <f>+dataMercanciaGeneral[[#This Row],[Mercancía general embarcada en exterior]]+dataMercanciaGeneral[[#This Row],[Mercancía general desembarcada en exterior]]</f>
        <v>0</v>
      </c>
      <c r="K595" s="3">
        <f>+dataMercanciaGeneral[[#This Row],[Mercancía general embarcada en cabotaje]]+dataMercanciaGeneral[[#This Row],[Mercancía general embarcada en exterior]]</f>
        <v>0</v>
      </c>
      <c r="L595" s="3">
        <f>+dataMercanciaGeneral[[#This Row],[Mercancía general desembarcada en cabotaje]]+dataMercanciaGeneral[[#This Row],[Mercancía general desembarcada en exterior]]</f>
        <v>0</v>
      </c>
      <c r="M595" s="3">
        <f>+dataMercanciaGeneral[[#This Row],[TOTAL mercancía general embarcada en cabotaje y exterior]]+dataMercanciaGeneral[[#This Row],[TOTAL mercancía general desembarcada en cabotaje y exterior]]</f>
        <v>0</v>
      </c>
    </row>
    <row r="596" spans="1:13" hidden="1" x14ac:dyDescent="0.25">
      <c r="A596" s="1">
        <v>1971</v>
      </c>
      <c r="B596" s="1" t="s">
        <v>27</v>
      </c>
      <c r="C596" s="1" t="s">
        <v>32</v>
      </c>
      <c r="D596" s="1" t="s">
        <v>33</v>
      </c>
      <c r="E596" s="2">
        <v>402403</v>
      </c>
      <c r="F596" s="2">
        <v>129097</v>
      </c>
      <c r="G596" s="3">
        <f>+dataMercanciaGeneral[[#This Row],[Mercancía general embarcada en cabotaje]]+dataMercanciaGeneral[[#This Row],[Mercancía general desembarcada en cabotaje]]</f>
        <v>531500</v>
      </c>
      <c r="H596" s="2">
        <v>426149</v>
      </c>
      <c r="I596" s="2">
        <v>328297</v>
      </c>
      <c r="J596" s="3">
        <f>+dataMercanciaGeneral[[#This Row],[Mercancía general embarcada en exterior]]+dataMercanciaGeneral[[#This Row],[Mercancía general desembarcada en exterior]]</f>
        <v>754446</v>
      </c>
      <c r="K596" s="3">
        <f>+dataMercanciaGeneral[[#This Row],[Mercancía general embarcada en cabotaje]]+dataMercanciaGeneral[[#This Row],[Mercancía general embarcada en exterior]]</f>
        <v>828552</v>
      </c>
      <c r="L596" s="3">
        <f>+dataMercanciaGeneral[[#This Row],[Mercancía general desembarcada en cabotaje]]+dataMercanciaGeneral[[#This Row],[Mercancía general desembarcada en exterior]]</f>
        <v>457394</v>
      </c>
      <c r="M596" s="3">
        <f>+dataMercanciaGeneral[[#This Row],[TOTAL mercancía general embarcada en cabotaje y exterior]]+dataMercanciaGeneral[[#This Row],[TOTAL mercancía general desembarcada en cabotaje y exterior]]</f>
        <v>1285946</v>
      </c>
    </row>
    <row r="597" spans="1:13" hidden="1" x14ac:dyDescent="0.25">
      <c r="A597" s="1">
        <v>1971</v>
      </c>
      <c r="B597" s="1" t="s">
        <v>27</v>
      </c>
      <c r="C597" s="1" t="s">
        <v>32</v>
      </c>
      <c r="D597" s="1" t="s">
        <v>42</v>
      </c>
      <c r="E597" s="2">
        <v>0</v>
      </c>
      <c r="F597" s="2">
        <v>0</v>
      </c>
      <c r="G597" s="3">
        <f>+dataMercanciaGeneral[[#This Row],[Mercancía general embarcada en cabotaje]]+dataMercanciaGeneral[[#This Row],[Mercancía general desembarcada en cabotaje]]</f>
        <v>0</v>
      </c>
      <c r="H597" s="2">
        <v>0</v>
      </c>
      <c r="I597" s="2">
        <v>0</v>
      </c>
      <c r="J597" s="3">
        <f>+dataMercanciaGeneral[[#This Row],[Mercancía general embarcada en exterior]]+dataMercanciaGeneral[[#This Row],[Mercancía general desembarcada en exterior]]</f>
        <v>0</v>
      </c>
      <c r="K597" s="3">
        <f>+dataMercanciaGeneral[[#This Row],[Mercancía general embarcada en cabotaje]]+dataMercanciaGeneral[[#This Row],[Mercancía general embarcada en exterior]]</f>
        <v>0</v>
      </c>
      <c r="L597" s="3">
        <f>+dataMercanciaGeneral[[#This Row],[Mercancía general desembarcada en cabotaje]]+dataMercanciaGeneral[[#This Row],[Mercancía general desembarcada en exterior]]</f>
        <v>0</v>
      </c>
      <c r="M597" s="3">
        <f>+dataMercanciaGeneral[[#This Row],[TOTAL mercancía general embarcada en cabotaje y exterior]]+dataMercanciaGeneral[[#This Row],[TOTAL mercancía general desembarcada en cabotaje y exterior]]</f>
        <v>0</v>
      </c>
    </row>
    <row r="598" spans="1:13" hidden="1" x14ac:dyDescent="0.25">
      <c r="A598" s="1">
        <v>1971</v>
      </c>
      <c r="B598" s="1" t="s">
        <v>28</v>
      </c>
      <c r="C598" s="1" t="s">
        <v>32</v>
      </c>
      <c r="D598" s="1" t="s">
        <v>33</v>
      </c>
      <c r="E598" s="2">
        <v>48699</v>
      </c>
      <c r="F598" s="2">
        <v>74356</v>
      </c>
      <c r="G598" s="3">
        <f>+dataMercanciaGeneral[[#This Row],[Mercancía general embarcada en cabotaje]]+dataMercanciaGeneral[[#This Row],[Mercancía general desembarcada en cabotaje]]</f>
        <v>123055</v>
      </c>
      <c r="H598" s="2">
        <v>65017</v>
      </c>
      <c r="I598" s="2">
        <v>58667</v>
      </c>
      <c r="J598" s="3">
        <f>+dataMercanciaGeneral[[#This Row],[Mercancía general embarcada en exterior]]+dataMercanciaGeneral[[#This Row],[Mercancía general desembarcada en exterior]]</f>
        <v>123684</v>
      </c>
      <c r="K598" s="3">
        <f>+dataMercanciaGeneral[[#This Row],[Mercancía general embarcada en cabotaje]]+dataMercanciaGeneral[[#This Row],[Mercancía general embarcada en exterior]]</f>
        <v>113716</v>
      </c>
      <c r="L598" s="3">
        <f>+dataMercanciaGeneral[[#This Row],[Mercancía general desembarcada en cabotaje]]+dataMercanciaGeneral[[#This Row],[Mercancía general desembarcada en exterior]]</f>
        <v>133023</v>
      </c>
      <c r="M598" s="3">
        <f>+dataMercanciaGeneral[[#This Row],[TOTAL mercancía general embarcada en cabotaje y exterior]]+dataMercanciaGeneral[[#This Row],[TOTAL mercancía general desembarcada en cabotaje y exterior]]</f>
        <v>246739</v>
      </c>
    </row>
    <row r="599" spans="1:13" hidden="1" x14ac:dyDescent="0.25">
      <c r="A599" s="1">
        <v>1971</v>
      </c>
      <c r="B599" s="1" t="s">
        <v>28</v>
      </c>
      <c r="C599" s="1" t="s">
        <v>32</v>
      </c>
      <c r="D599" s="1" t="s">
        <v>42</v>
      </c>
      <c r="E599" s="2">
        <v>0</v>
      </c>
      <c r="F599" s="2">
        <v>0</v>
      </c>
      <c r="G599" s="3">
        <f>+dataMercanciaGeneral[[#This Row],[Mercancía general embarcada en cabotaje]]+dataMercanciaGeneral[[#This Row],[Mercancía general desembarcada en cabotaje]]</f>
        <v>0</v>
      </c>
      <c r="H599" s="2">
        <v>0</v>
      </c>
      <c r="I599" s="2">
        <v>0</v>
      </c>
      <c r="J599" s="3">
        <f>+dataMercanciaGeneral[[#This Row],[Mercancía general embarcada en exterior]]+dataMercanciaGeneral[[#This Row],[Mercancía general desembarcada en exterior]]</f>
        <v>0</v>
      </c>
      <c r="K599" s="3">
        <f>+dataMercanciaGeneral[[#This Row],[Mercancía general embarcada en cabotaje]]+dataMercanciaGeneral[[#This Row],[Mercancía general embarcada en exterior]]</f>
        <v>0</v>
      </c>
      <c r="L599" s="3">
        <f>+dataMercanciaGeneral[[#This Row],[Mercancía general desembarcada en cabotaje]]+dataMercanciaGeneral[[#This Row],[Mercancía general desembarcada en exterior]]</f>
        <v>0</v>
      </c>
      <c r="M599" s="3">
        <f>+dataMercanciaGeneral[[#This Row],[TOTAL mercancía general embarcada en cabotaje y exterior]]+dataMercanciaGeneral[[#This Row],[TOTAL mercancía general desembarcada en cabotaje y exterior]]</f>
        <v>0</v>
      </c>
    </row>
    <row r="600" spans="1:13" hidden="1" x14ac:dyDescent="0.25">
      <c r="A600" s="1">
        <v>1971</v>
      </c>
      <c r="B600" s="1" t="s">
        <v>29</v>
      </c>
      <c r="C600" s="1" t="s">
        <v>32</v>
      </c>
      <c r="D600" s="1" t="s">
        <v>33</v>
      </c>
      <c r="E600" s="2">
        <v>26248</v>
      </c>
      <c r="F600" s="2">
        <v>9551</v>
      </c>
      <c r="G600" s="3">
        <f>+dataMercanciaGeneral[[#This Row],[Mercancía general embarcada en cabotaje]]+dataMercanciaGeneral[[#This Row],[Mercancía general desembarcada en cabotaje]]</f>
        <v>35799</v>
      </c>
      <c r="H600" s="2">
        <v>44002</v>
      </c>
      <c r="I600" s="2">
        <v>13929</v>
      </c>
      <c r="J600" s="3">
        <f>+dataMercanciaGeneral[[#This Row],[Mercancía general embarcada en exterior]]+dataMercanciaGeneral[[#This Row],[Mercancía general desembarcada en exterior]]</f>
        <v>57931</v>
      </c>
      <c r="K600" s="3">
        <f>+dataMercanciaGeneral[[#This Row],[Mercancía general embarcada en cabotaje]]+dataMercanciaGeneral[[#This Row],[Mercancía general embarcada en exterior]]</f>
        <v>70250</v>
      </c>
      <c r="L600" s="3">
        <f>+dataMercanciaGeneral[[#This Row],[Mercancía general desembarcada en cabotaje]]+dataMercanciaGeneral[[#This Row],[Mercancía general desembarcada en exterior]]</f>
        <v>23480</v>
      </c>
      <c r="M600" s="3">
        <f>+dataMercanciaGeneral[[#This Row],[TOTAL mercancía general embarcada en cabotaje y exterior]]+dataMercanciaGeneral[[#This Row],[TOTAL mercancía general desembarcada en cabotaje y exterior]]</f>
        <v>93730</v>
      </c>
    </row>
    <row r="601" spans="1:13" hidden="1" x14ac:dyDescent="0.25">
      <c r="A601" s="1">
        <v>1971</v>
      </c>
      <c r="B601" s="1" t="s">
        <v>29</v>
      </c>
      <c r="C601" s="1" t="s">
        <v>32</v>
      </c>
      <c r="D601" s="1" t="s">
        <v>42</v>
      </c>
      <c r="E601" s="2">
        <v>0</v>
      </c>
      <c r="F601" s="2">
        <v>0</v>
      </c>
      <c r="G601" s="3">
        <f>+dataMercanciaGeneral[[#This Row],[Mercancía general embarcada en cabotaje]]+dataMercanciaGeneral[[#This Row],[Mercancía general desembarcada en cabotaje]]</f>
        <v>0</v>
      </c>
      <c r="H601" s="2">
        <v>0</v>
      </c>
      <c r="I601" s="2">
        <v>0</v>
      </c>
      <c r="J601" s="3">
        <f>+dataMercanciaGeneral[[#This Row],[Mercancía general embarcada en exterior]]+dataMercanciaGeneral[[#This Row],[Mercancía general desembarcada en exterior]]</f>
        <v>0</v>
      </c>
      <c r="K601" s="3">
        <f>+dataMercanciaGeneral[[#This Row],[Mercancía general embarcada en cabotaje]]+dataMercanciaGeneral[[#This Row],[Mercancía general embarcada en exterior]]</f>
        <v>0</v>
      </c>
      <c r="L601" s="3">
        <f>+dataMercanciaGeneral[[#This Row],[Mercancía general desembarcada en cabotaje]]+dataMercanciaGeneral[[#This Row],[Mercancía general desembarcada en exterior]]</f>
        <v>0</v>
      </c>
      <c r="M601" s="3">
        <f>+dataMercanciaGeneral[[#This Row],[TOTAL mercancía general embarcada en cabotaje y exterior]]+dataMercanciaGeneral[[#This Row],[TOTAL mercancía general desembarcada en cabotaje y exterior]]</f>
        <v>0</v>
      </c>
    </row>
    <row r="602" spans="1:13" hidden="1" x14ac:dyDescent="0.25">
      <c r="A602" s="1">
        <v>1972</v>
      </c>
      <c r="B602" s="1" t="s">
        <v>0</v>
      </c>
      <c r="C602" s="1" t="s">
        <v>32</v>
      </c>
      <c r="D602" s="1" t="s">
        <v>33</v>
      </c>
      <c r="E602" s="2">
        <v>7812</v>
      </c>
      <c r="F602" s="2">
        <v>25423</v>
      </c>
      <c r="G602" s="3">
        <f>+dataMercanciaGeneral[[#This Row],[Mercancía general embarcada en cabotaje]]+dataMercanciaGeneral[[#This Row],[Mercancía general desembarcada en cabotaje]]</f>
        <v>33235</v>
      </c>
      <c r="H602" s="2">
        <v>37822</v>
      </c>
      <c r="I602" s="2">
        <v>69370</v>
      </c>
      <c r="J602" s="3">
        <f>+dataMercanciaGeneral[[#This Row],[Mercancía general embarcada en exterior]]+dataMercanciaGeneral[[#This Row],[Mercancía general desembarcada en exterior]]</f>
        <v>107192</v>
      </c>
      <c r="K602" s="3">
        <f>+dataMercanciaGeneral[[#This Row],[Mercancía general embarcada en cabotaje]]+dataMercanciaGeneral[[#This Row],[Mercancía general embarcada en exterior]]</f>
        <v>45634</v>
      </c>
      <c r="L602" s="3">
        <f>+dataMercanciaGeneral[[#This Row],[Mercancía general desembarcada en cabotaje]]+dataMercanciaGeneral[[#This Row],[Mercancía general desembarcada en exterior]]</f>
        <v>94793</v>
      </c>
      <c r="M602" s="3">
        <f>+dataMercanciaGeneral[[#This Row],[TOTAL mercancía general embarcada en cabotaje y exterior]]+dataMercanciaGeneral[[#This Row],[TOTAL mercancía general desembarcada en cabotaje y exterior]]</f>
        <v>140427</v>
      </c>
    </row>
    <row r="603" spans="1:13" hidden="1" x14ac:dyDescent="0.25">
      <c r="A603" s="1">
        <v>1972</v>
      </c>
      <c r="B603" s="1" t="s">
        <v>0</v>
      </c>
      <c r="C603" s="1" t="s">
        <v>32</v>
      </c>
      <c r="D603" s="1" t="s">
        <v>42</v>
      </c>
      <c r="E603" s="2">
        <v>0</v>
      </c>
      <c r="F603" s="2">
        <v>0</v>
      </c>
      <c r="G603" s="3">
        <f>+dataMercanciaGeneral[[#This Row],[Mercancía general embarcada en cabotaje]]+dataMercanciaGeneral[[#This Row],[Mercancía general desembarcada en cabotaje]]</f>
        <v>0</v>
      </c>
      <c r="H603" s="2">
        <v>0</v>
      </c>
      <c r="I603" s="2">
        <v>0</v>
      </c>
      <c r="J603" s="3">
        <f>+dataMercanciaGeneral[[#This Row],[Mercancía general embarcada en exterior]]+dataMercanciaGeneral[[#This Row],[Mercancía general desembarcada en exterior]]</f>
        <v>0</v>
      </c>
      <c r="K603" s="3">
        <f>+dataMercanciaGeneral[[#This Row],[Mercancía general embarcada en cabotaje]]+dataMercanciaGeneral[[#This Row],[Mercancía general embarcada en exterior]]</f>
        <v>0</v>
      </c>
      <c r="L603" s="3">
        <f>+dataMercanciaGeneral[[#This Row],[Mercancía general desembarcada en cabotaje]]+dataMercanciaGeneral[[#This Row],[Mercancía general desembarcada en exterior]]</f>
        <v>0</v>
      </c>
      <c r="M603" s="3">
        <f>+dataMercanciaGeneral[[#This Row],[TOTAL mercancía general embarcada en cabotaje y exterior]]+dataMercanciaGeneral[[#This Row],[TOTAL mercancía general desembarcada en cabotaje y exterior]]</f>
        <v>0</v>
      </c>
    </row>
    <row r="604" spans="1:13" hidden="1" x14ac:dyDescent="0.25">
      <c r="A604" s="1">
        <v>1972</v>
      </c>
      <c r="B604" s="1" t="s">
        <v>1</v>
      </c>
      <c r="C604" s="1" t="s">
        <v>32</v>
      </c>
      <c r="D604" s="1" t="s">
        <v>33</v>
      </c>
      <c r="E604" s="2">
        <v>286616</v>
      </c>
      <c r="F604" s="2">
        <v>136308</v>
      </c>
      <c r="G604" s="3">
        <f>+dataMercanciaGeneral[[#This Row],[Mercancía general embarcada en cabotaje]]+dataMercanciaGeneral[[#This Row],[Mercancía general desembarcada en cabotaje]]</f>
        <v>422924</v>
      </c>
      <c r="H604" s="2">
        <v>98818</v>
      </c>
      <c r="I604" s="2">
        <v>136560</v>
      </c>
      <c r="J604" s="3">
        <f>+dataMercanciaGeneral[[#This Row],[Mercancía general embarcada en exterior]]+dataMercanciaGeneral[[#This Row],[Mercancía general desembarcada en exterior]]</f>
        <v>235378</v>
      </c>
      <c r="K604" s="3">
        <f>+dataMercanciaGeneral[[#This Row],[Mercancía general embarcada en cabotaje]]+dataMercanciaGeneral[[#This Row],[Mercancía general embarcada en exterior]]</f>
        <v>385434</v>
      </c>
      <c r="L604" s="3">
        <f>+dataMercanciaGeneral[[#This Row],[Mercancía general desembarcada en cabotaje]]+dataMercanciaGeneral[[#This Row],[Mercancía general desembarcada en exterior]]</f>
        <v>272868</v>
      </c>
      <c r="M604" s="3">
        <f>+dataMercanciaGeneral[[#This Row],[TOTAL mercancía general embarcada en cabotaje y exterior]]+dataMercanciaGeneral[[#This Row],[TOTAL mercancía general desembarcada en cabotaje y exterior]]</f>
        <v>658302</v>
      </c>
    </row>
    <row r="605" spans="1:13" hidden="1" x14ac:dyDescent="0.25">
      <c r="A605" s="1">
        <v>1972</v>
      </c>
      <c r="B605" s="1" t="s">
        <v>1</v>
      </c>
      <c r="C605" s="1" t="s">
        <v>32</v>
      </c>
      <c r="D605" s="1" t="s">
        <v>42</v>
      </c>
      <c r="E605" s="2">
        <v>0</v>
      </c>
      <c r="F605" s="2">
        <v>0</v>
      </c>
      <c r="G605" s="3">
        <f>+dataMercanciaGeneral[[#This Row],[Mercancía general embarcada en cabotaje]]+dataMercanciaGeneral[[#This Row],[Mercancía general desembarcada en cabotaje]]</f>
        <v>0</v>
      </c>
      <c r="H605" s="2">
        <v>0</v>
      </c>
      <c r="I605" s="2">
        <v>0</v>
      </c>
      <c r="J605" s="3">
        <f>+dataMercanciaGeneral[[#This Row],[Mercancía general embarcada en exterior]]+dataMercanciaGeneral[[#This Row],[Mercancía general desembarcada en exterior]]</f>
        <v>0</v>
      </c>
      <c r="K605" s="3">
        <f>+dataMercanciaGeneral[[#This Row],[Mercancía general embarcada en cabotaje]]+dataMercanciaGeneral[[#This Row],[Mercancía general embarcada en exterior]]</f>
        <v>0</v>
      </c>
      <c r="L605" s="3">
        <f>+dataMercanciaGeneral[[#This Row],[Mercancía general desembarcada en cabotaje]]+dataMercanciaGeneral[[#This Row],[Mercancía general desembarcada en exterior]]</f>
        <v>0</v>
      </c>
      <c r="M605" s="3">
        <f>+dataMercanciaGeneral[[#This Row],[TOTAL mercancía general embarcada en cabotaje y exterior]]+dataMercanciaGeneral[[#This Row],[TOTAL mercancía general desembarcada en cabotaje y exterior]]</f>
        <v>0</v>
      </c>
    </row>
    <row r="606" spans="1:13" hidden="1" x14ac:dyDescent="0.25">
      <c r="A606" s="1">
        <v>1972</v>
      </c>
      <c r="B606" s="1" t="s">
        <v>2</v>
      </c>
      <c r="C606" s="1" t="s">
        <v>32</v>
      </c>
      <c r="D606" s="1" t="s">
        <v>33</v>
      </c>
      <c r="E606" s="2">
        <v>15103</v>
      </c>
      <c r="F606" s="2">
        <v>7491</v>
      </c>
      <c r="G606" s="3">
        <f>+dataMercanciaGeneral[[#This Row],[Mercancía general embarcada en cabotaje]]+dataMercanciaGeneral[[#This Row],[Mercancía general desembarcada en cabotaje]]</f>
        <v>22594</v>
      </c>
      <c r="H606" s="2">
        <v>32374</v>
      </c>
      <c r="I606" s="2">
        <v>42130</v>
      </c>
      <c r="J606" s="3">
        <f>+dataMercanciaGeneral[[#This Row],[Mercancía general embarcada en exterior]]+dataMercanciaGeneral[[#This Row],[Mercancía general desembarcada en exterior]]</f>
        <v>74504</v>
      </c>
      <c r="K606" s="3">
        <f>+dataMercanciaGeneral[[#This Row],[Mercancía general embarcada en cabotaje]]+dataMercanciaGeneral[[#This Row],[Mercancía general embarcada en exterior]]</f>
        <v>47477</v>
      </c>
      <c r="L606" s="3">
        <f>+dataMercanciaGeneral[[#This Row],[Mercancía general desembarcada en cabotaje]]+dataMercanciaGeneral[[#This Row],[Mercancía general desembarcada en exterior]]</f>
        <v>49621</v>
      </c>
      <c r="M606" s="3">
        <f>+dataMercanciaGeneral[[#This Row],[TOTAL mercancía general embarcada en cabotaje y exterior]]+dataMercanciaGeneral[[#This Row],[TOTAL mercancía general desembarcada en cabotaje y exterior]]</f>
        <v>97098</v>
      </c>
    </row>
    <row r="607" spans="1:13" hidden="1" x14ac:dyDescent="0.25">
      <c r="A607" s="1">
        <v>1972</v>
      </c>
      <c r="B607" s="1" t="s">
        <v>2</v>
      </c>
      <c r="C607" s="1" t="s">
        <v>32</v>
      </c>
      <c r="D607" s="1" t="s">
        <v>42</v>
      </c>
      <c r="E607" s="2">
        <v>0</v>
      </c>
      <c r="F607" s="2">
        <v>0</v>
      </c>
      <c r="G607" s="3">
        <f>+dataMercanciaGeneral[[#This Row],[Mercancía general embarcada en cabotaje]]+dataMercanciaGeneral[[#This Row],[Mercancía general desembarcada en cabotaje]]</f>
        <v>0</v>
      </c>
      <c r="H607" s="2">
        <v>0</v>
      </c>
      <c r="I607" s="2">
        <v>0</v>
      </c>
      <c r="J607" s="3">
        <f>+dataMercanciaGeneral[[#This Row],[Mercancía general embarcada en exterior]]+dataMercanciaGeneral[[#This Row],[Mercancía general desembarcada en exterior]]</f>
        <v>0</v>
      </c>
      <c r="K607" s="3">
        <f>+dataMercanciaGeneral[[#This Row],[Mercancía general embarcada en cabotaje]]+dataMercanciaGeneral[[#This Row],[Mercancía general embarcada en exterior]]</f>
        <v>0</v>
      </c>
      <c r="L607" s="3">
        <f>+dataMercanciaGeneral[[#This Row],[Mercancía general desembarcada en cabotaje]]+dataMercanciaGeneral[[#This Row],[Mercancía general desembarcada en exterior]]</f>
        <v>0</v>
      </c>
      <c r="M607" s="3">
        <f>+dataMercanciaGeneral[[#This Row],[TOTAL mercancía general embarcada en cabotaje y exterior]]+dataMercanciaGeneral[[#This Row],[TOTAL mercancía general desembarcada en cabotaje y exterior]]</f>
        <v>0</v>
      </c>
    </row>
    <row r="608" spans="1:13" hidden="1" x14ac:dyDescent="0.25">
      <c r="A608" s="1">
        <v>1972</v>
      </c>
      <c r="B608" s="1" t="s">
        <v>3</v>
      </c>
      <c r="C608" s="1" t="s">
        <v>32</v>
      </c>
      <c r="D608" s="1" t="s">
        <v>33</v>
      </c>
      <c r="E608" s="2">
        <v>911010</v>
      </c>
      <c r="F608" s="2">
        <v>2733</v>
      </c>
      <c r="G608" s="3">
        <f>+dataMercanciaGeneral[[#This Row],[Mercancía general embarcada en cabotaje]]+dataMercanciaGeneral[[#This Row],[Mercancía general desembarcada en cabotaje]]</f>
        <v>913743</v>
      </c>
      <c r="H608" s="2">
        <v>785525</v>
      </c>
      <c r="I608" s="2">
        <v>484867</v>
      </c>
      <c r="J608" s="3">
        <f>+dataMercanciaGeneral[[#This Row],[Mercancía general embarcada en exterior]]+dataMercanciaGeneral[[#This Row],[Mercancía general desembarcada en exterior]]</f>
        <v>1270392</v>
      </c>
      <c r="K608" s="3">
        <f>+dataMercanciaGeneral[[#This Row],[Mercancía general embarcada en cabotaje]]+dataMercanciaGeneral[[#This Row],[Mercancía general embarcada en exterior]]</f>
        <v>1696535</v>
      </c>
      <c r="L608" s="3">
        <f>+dataMercanciaGeneral[[#This Row],[Mercancía general desembarcada en cabotaje]]+dataMercanciaGeneral[[#This Row],[Mercancía general desembarcada en exterior]]</f>
        <v>487600</v>
      </c>
      <c r="M608" s="3">
        <f>+dataMercanciaGeneral[[#This Row],[TOTAL mercancía general embarcada en cabotaje y exterior]]+dataMercanciaGeneral[[#This Row],[TOTAL mercancía general desembarcada en cabotaje y exterior]]</f>
        <v>2184135</v>
      </c>
    </row>
    <row r="609" spans="1:13" hidden="1" x14ac:dyDescent="0.25">
      <c r="A609" s="1">
        <v>1972</v>
      </c>
      <c r="B609" s="1" t="s">
        <v>3</v>
      </c>
      <c r="C609" s="1" t="s">
        <v>32</v>
      </c>
      <c r="D609" s="1" t="s">
        <v>42</v>
      </c>
      <c r="E609" s="2">
        <v>0</v>
      </c>
      <c r="F609" s="2">
        <v>0</v>
      </c>
      <c r="G609" s="3">
        <f>+dataMercanciaGeneral[[#This Row],[Mercancía general embarcada en cabotaje]]+dataMercanciaGeneral[[#This Row],[Mercancía general desembarcada en cabotaje]]</f>
        <v>0</v>
      </c>
      <c r="H609" s="2">
        <v>0</v>
      </c>
      <c r="I609" s="2">
        <v>0</v>
      </c>
      <c r="J609" s="3">
        <f>+dataMercanciaGeneral[[#This Row],[Mercancía general embarcada en exterior]]+dataMercanciaGeneral[[#This Row],[Mercancía general desembarcada en exterior]]</f>
        <v>0</v>
      </c>
      <c r="K609" s="3">
        <f>+dataMercanciaGeneral[[#This Row],[Mercancía general embarcada en cabotaje]]+dataMercanciaGeneral[[#This Row],[Mercancía general embarcada en exterior]]</f>
        <v>0</v>
      </c>
      <c r="L609" s="3">
        <f>+dataMercanciaGeneral[[#This Row],[Mercancía general desembarcada en cabotaje]]+dataMercanciaGeneral[[#This Row],[Mercancía general desembarcada en exterior]]</f>
        <v>0</v>
      </c>
      <c r="M609" s="3">
        <f>+dataMercanciaGeneral[[#This Row],[TOTAL mercancía general embarcada en cabotaje y exterior]]+dataMercanciaGeneral[[#This Row],[TOTAL mercancía general desembarcada en cabotaje y exterior]]</f>
        <v>0</v>
      </c>
    </row>
    <row r="610" spans="1:13" hidden="1" x14ac:dyDescent="0.25">
      <c r="A610" s="1">
        <v>1972</v>
      </c>
      <c r="B610" s="1" t="s">
        <v>4</v>
      </c>
      <c r="C610" s="1" t="s">
        <v>32</v>
      </c>
      <c r="D610" s="1" t="s">
        <v>33</v>
      </c>
      <c r="E610" s="2">
        <v>128813</v>
      </c>
      <c r="F610" s="2">
        <v>105995</v>
      </c>
      <c r="G610" s="3">
        <f>+dataMercanciaGeneral[[#This Row],[Mercancía general embarcada en cabotaje]]+dataMercanciaGeneral[[#This Row],[Mercancía general desembarcada en cabotaje]]</f>
        <v>234808</v>
      </c>
      <c r="H610" s="2">
        <v>66743</v>
      </c>
      <c r="I610" s="2">
        <v>86165</v>
      </c>
      <c r="J610" s="3">
        <f>+dataMercanciaGeneral[[#This Row],[Mercancía general embarcada en exterior]]+dataMercanciaGeneral[[#This Row],[Mercancía general desembarcada en exterior]]</f>
        <v>152908</v>
      </c>
      <c r="K610" s="3">
        <f>+dataMercanciaGeneral[[#This Row],[Mercancía general embarcada en cabotaje]]+dataMercanciaGeneral[[#This Row],[Mercancía general embarcada en exterior]]</f>
        <v>195556</v>
      </c>
      <c r="L610" s="3">
        <f>+dataMercanciaGeneral[[#This Row],[Mercancía general desembarcada en cabotaje]]+dataMercanciaGeneral[[#This Row],[Mercancía general desembarcada en exterior]]</f>
        <v>192160</v>
      </c>
      <c r="M610" s="3">
        <f>+dataMercanciaGeneral[[#This Row],[TOTAL mercancía general embarcada en cabotaje y exterior]]+dataMercanciaGeneral[[#This Row],[TOTAL mercancía general desembarcada en cabotaje y exterior]]</f>
        <v>387716</v>
      </c>
    </row>
    <row r="611" spans="1:13" hidden="1" x14ac:dyDescent="0.25">
      <c r="A611" s="1">
        <v>1972</v>
      </c>
      <c r="B611" s="1" t="s">
        <v>4</v>
      </c>
      <c r="C611" s="1" t="s">
        <v>32</v>
      </c>
      <c r="D611" s="1" t="s">
        <v>42</v>
      </c>
      <c r="E611" s="2">
        <v>0</v>
      </c>
      <c r="F611" s="2">
        <v>0</v>
      </c>
      <c r="G611" s="3">
        <f>+dataMercanciaGeneral[[#This Row],[Mercancía general embarcada en cabotaje]]+dataMercanciaGeneral[[#This Row],[Mercancía general desembarcada en cabotaje]]</f>
        <v>0</v>
      </c>
      <c r="H611" s="2">
        <v>0</v>
      </c>
      <c r="I611" s="2">
        <v>0</v>
      </c>
      <c r="J611" s="3">
        <f>+dataMercanciaGeneral[[#This Row],[Mercancía general embarcada en exterior]]+dataMercanciaGeneral[[#This Row],[Mercancía general desembarcada en exterior]]</f>
        <v>0</v>
      </c>
      <c r="K611" s="3">
        <f>+dataMercanciaGeneral[[#This Row],[Mercancía general embarcada en cabotaje]]+dataMercanciaGeneral[[#This Row],[Mercancía general embarcada en exterior]]</f>
        <v>0</v>
      </c>
      <c r="L611" s="3">
        <f>+dataMercanciaGeneral[[#This Row],[Mercancía general desembarcada en cabotaje]]+dataMercanciaGeneral[[#This Row],[Mercancía general desembarcada en exterior]]</f>
        <v>0</v>
      </c>
      <c r="M611" s="3">
        <f>+dataMercanciaGeneral[[#This Row],[TOTAL mercancía general embarcada en cabotaje y exterior]]+dataMercanciaGeneral[[#This Row],[TOTAL mercancía general desembarcada en cabotaje y exterior]]</f>
        <v>0</v>
      </c>
    </row>
    <row r="612" spans="1:13" hidden="1" x14ac:dyDescent="0.25">
      <c r="A612" s="1">
        <v>1972</v>
      </c>
      <c r="B612" s="1" t="s">
        <v>5</v>
      </c>
      <c r="C612" s="1" t="s">
        <v>32</v>
      </c>
      <c r="D612" s="1" t="s">
        <v>33</v>
      </c>
      <c r="E612" s="2">
        <v>26515</v>
      </c>
      <c r="F612" s="2">
        <v>125346</v>
      </c>
      <c r="G612" s="3">
        <f>+dataMercanciaGeneral[[#This Row],[Mercancía general embarcada en cabotaje]]+dataMercanciaGeneral[[#This Row],[Mercancía general desembarcada en cabotaje]]</f>
        <v>151861</v>
      </c>
      <c r="H612" s="2">
        <v>192491</v>
      </c>
      <c r="I612" s="2">
        <v>132621</v>
      </c>
      <c r="J612" s="3">
        <f>+dataMercanciaGeneral[[#This Row],[Mercancía general embarcada en exterior]]+dataMercanciaGeneral[[#This Row],[Mercancía general desembarcada en exterior]]</f>
        <v>325112</v>
      </c>
      <c r="K612" s="3">
        <f>+dataMercanciaGeneral[[#This Row],[Mercancía general embarcada en cabotaje]]+dataMercanciaGeneral[[#This Row],[Mercancía general embarcada en exterior]]</f>
        <v>219006</v>
      </c>
      <c r="L612" s="3">
        <f>+dataMercanciaGeneral[[#This Row],[Mercancía general desembarcada en cabotaje]]+dataMercanciaGeneral[[#This Row],[Mercancía general desembarcada en exterior]]</f>
        <v>257967</v>
      </c>
      <c r="M612" s="3">
        <f>+dataMercanciaGeneral[[#This Row],[TOTAL mercancía general embarcada en cabotaje y exterior]]+dataMercanciaGeneral[[#This Row],[TOTAL mercancía general desembarcada en cabotaje y exterior]]</f>
        <v>476973</v>
      </c>
    </row>
    <row r="613" spans="1:13" hidden="1" x14ac:dyDescent="0.25">
      <c r="A613" s="1">
        <v>1972</v>
      </c>
      <c r="B613" s="1" t="s">
        <v>5</v>
      </c>
      <c r="C613" s="1" t="s">
        <v>32</v>
      </c>
      <c r="D613" s="1" t="s">
        <v>42</v>
      </c>
      <c r="E613" s="2">
        <v>0</v>
      </c>
      <c r="F613" s="2">
        <v>0</v>
      </c>
      <c r="G613" s="3">
        <f>+dataMercanciaGeneral[[#This Row],[Mercancía general embarcada en cabotaje]]+dataMercanciaGeneral[[#This Row],[Mercancía general desembarcada en cabotaje]]</f>
        <v>0</v>
      </c>
      <c r="H613" s="2">
        <v>0</v>
      </c>
      <c r="I613" s="2">
        <v>0</v>
      </c>
      <c r="J613" s="3">
        <f>+dataMercanciaGeneral[[#This Row],[Mercancía general embarcada en exterior]]+dataMercanciaGeneral[[#This Row],[Mercancía general desembarcada en exterior]]</f>
        <v>0</v>
      </c>
      <c r="K613" s="3">
        <f>+dataMercanciaGeneral[[#This Row],[Mercancía general embarcada en cabotaje]]+dataMercanciaGeneral[[#This Row],[Mercancía general embarcada en exterior]]</f>
        <v>0</v>
      </c>
      <c r="L613" s="3">
        <f>+dataMercanciaGeneral[[#This Row],[Mercancía general desembarcada en cabotaje]]+dataMercanciaGeneral[[#This Row],[Mercancía general desembarcada en exterior]]</f>
        <v>0</v>
      </c>
      <c r="M613" s="3">
        <f>+dataMercanciaGeneral[[#This Row],[TOTAL mercancía general embarcada en cabotaje y exterior]]+dataMercanciaGeneral[[#This Row],[TOTAL mercancía general desembarcada en cabotaje y exterior]]</f>
        <v>0</v>
      </c>
    </row>
    <row r="614" spans="1:13" hidden="1" x14ac:dyDescent="0.25">
      <c r="A614" s="1">
        <v>1972</v>
      </c>
      <c r="B614" s="1" t="s">
        <v>10</v>
      </c>
      <c r="C614" s="1" t="s">
        <v>32</v>
      </c>
      <c r="D614" s="1" t="s">
        <v>33</v>
      </c>
      <c r="E614" s="2">
        <v>182963</v>
      </c>
      <c r="F614" s="2">
        <v>683066</v>
      </c>
      <c r="G614" s="3">
        <f>+dataMercanciaGeneral[[#This Row],[Mercancía general embarcada en cabotaje]]+dataMercanciaGeneral[[#This Row],[Mercancía general desembarcada en cabotaje]]</f>
        <v>866029</v>
      </c>
      <c r="H614" s="2">
        <v>34718</v>
      </c>
      <c r="I614" s="2">
        <v>56617</v>
      </c>
      <c r="J614" s="3">
        <f>+dataMercanciaGeneral[[#This Row],[Mercancía general embarcada en exterior]]+dataMercanciaGeneral[[#This Row],[Mercancía general desembarcada en exterior]]</f>
        <v>91335</v>
      </c>
      <c r="K614" s="3">
        <f>+dataMercanciaGeneral[[#This Row],[Mercancía general embarcada en cabotaje]]+dataMercanciaGeneral[[#This Row],[Mercancía general embarcada en exterior]]</f>
        <v>217681</v>
      </c>
      <c r="L614" s="3">
        <f>+dataMercanciaGeneral[[#This Row],[Mercancía general desembarcada en cabotaje]]+dataMercanciaGeneral[[#This Row],[Mercancía general desembarcada en exterior]]</f>
        <v>739683</v>
      </c>
      <c r="M614" s="3">
        <f>+dataMercanciaGeneral[[#This Row],[TOTAL mercancía general embarcada en cabotaje y exterior]]+dataMercanciaGeneral[[#This Row],[TOTAL mercancía general desembarcada en cabotaje y exterior]]</f>
        <v>957364</v>
      </c>
    </row>
    <row r="615" spans="1:13" hidden="1" x14ac:dyDescent="0.25">
      <c r="A615" s="1">
        <v>1972</v>
      </c>
      <c r="B615" s="1" t="s">
        <v>10</v>
      </c>
      <c r="C615" s="1" t="s">
        <v>32</v>
      </c>
      <c r="D615" s="1" t="s">
        <v>42</v>
      </c>
      <c r="E615" s="2">
        <v>0</v>
      </c>
      <c r="F615" s="2">
        <v>0</v>
      </c>
      <c r="G615" s="3">
        <f>+dataMercanciaGeneral[[#This Row],[Mercancía general embarcada en cabotaje]]+dataMercanciaGeneral[[#This Row],[Mercancía general desembarcada en cabotaje]]</f>
        <v>0</v>
      </c>
      <c r="H615" s="2">
        <v>0</v>
      </c>
      <c r="I615" s="2">
        <v>0</v>
      </c>
      <c r="J615" s="3">
        <f>+dataMercanciaGeneral[[#This Row],[Mercancía general embarcada en exterior]]+dataMercanciaGeneral[[#This Row],[Mercancía general desembarcada en exterior]]</f>
        <v>0</v>
      </c>
      <c r="K615" s="3">
        <f>+dataMercanciaGeneral[[#This Row],[Mercancía general embarcada en cabotaje]]+dataMercanciaGeneral[[#This Row],[Mercancía general embarcada en exterior]]</f>
        <v>0</v>
      </c>
      <c r="L615" s="3">
        <f>+dataMercanciaGeneral[[#This Row],[Mercancía general desembarcada en cabotaje]]+dataMercanciaGeneral[[#This Row],[Mercancía general desembarcada en exterior]]</f>
        <v>0</v>
      </c>
      <c r="M615" s="3">
        <f>+dataMercanciaGeneral[[#This Row],[TOTAL mercancía general embarcada en cabotaje y exterior]]+dataMercanciaGeneral[[#This Row],[TOTAL mercancía general desembarcada en cabotaje y exterior]]</f>
        <v>0</v>
      </c>
    </row>
    <row r="616" spans="1:13" hidden="1" x14ac:dyDescent="0.25">
      <c r="A616" s="1">
        <v>1972</v>
      </c>
      <c r="B616" s="1" t="s">
        <v>11</v>
      </c>
      <c r="C616" s="1" t="s">
        <v>32</v>
      </c>
      <c r="D616" s="1" t="s">
        <v>33</v>
      </c>
      <c r="E616" s="2">
        <v>783111</v>
      </c>
      <c r="F616" s="2">
        <v>571511</v>
      </c>
      <c r="G616" s="3">
        <f>+dataMercanciaGeneral[[#This Row],[Mercancía general embarcada en cabotaje]]+dataMercanciaGeneral[[#This Row],[Mercancía general desembarcada en cabotaje]]</f>
        <v>1354622</v>
      </c>
      <c r="H616" s="2">
        <v>717425</v>
      </c>
      <c r="I616" s="2">
        <v>1356899</v>
      </c>
      <c r="J616" s="3">
        <f>+dataMercanciaGeneral[[#This Row],[Mercancía general embarcada en exterior]]+dataMercanciaGeneral[[#This Row],[Mercancía general desembarcada en exterior]]</f>
        <v>2074324</v>
      </c>
      <c r="K616" s="3">
        <f>+dataMercanciaGeneral[[#This Row],[Mercancía general embarcada en cabotaje]]+dataMercanciaGeneral[[#This Row],[Mercancía general embarcada en exterior]]</f>
        <v>1500536</v>
      </c>
      <c r="L616" s="3">
        <f>+dataMercanciaGeneral[[#This Row],[Mercancía general desembarcada en cabotaje]]+dataMercanciaGeneral[[#This Row],[Mercancía general desembarcada en exterior]]</f>
        <v>1928410</v>
      </c>
      <c r="M616" s="3">
        <f>+dataMercanciaGeneral[[#This Row],[TOTAL mercancía general embarcada en cabotaje y exterior]]+dataMercanciaGeneral[[#This Row],[TOTAL mercancía general desembarcada en cabotaje y exterior]]</f>
        <v>3428946</v>
      </c>
    </row>
    <row r="617" spans="1:13" hidden="1" x14ac:dyDescent="0.25">
      <c r="A617" s="1">
        <v>1972</v>
      </c>
      <c r="B617" s="1" t="s">
        <v>11</v>
      </c>
      <c r="C617" s="1" t="s">
        <v>32</v>
      </c>
      <c r="D617" s="1" t="s">
        <v>42</v>
      </c>
      <c r="E617" s="2">
        <v>0</v>
      </c>
      <c r="F617" s="2">
        <v>0</v>
      </c>
      <c r="G617" s="3">
        <f>+dataMercanciaGeneral[[#This Row],[Mercancía general embarcada en cabotaje]]+dataMercanciaGeneral[[#This Row],[Mercancía general desembarcada en cabotaje]]</f>
        <v>0</v>
      </c>
      <c r="H617" s="2">
        <v>0</v>
      </c>
      <c r="I617" s="2">
        <v>0</v>
      </c>
      <c r="J617" s="3">
        <f>+dataMercanciaGeneral[[#This Row],[Mercancía general embarcada en exterior]]+dataMercanciaGeneral[[#This Row],[Mercancía general desembarcada en exterior]]</f>
        <v>0</v>
      </c>
      <c r="K617" s="3">
        <f>+dataMercanciaGeneral[[#This Row],[Mercancía general embarcada en cabotaje]]+dataMercanciaGeneral[[#This Row],[Mercancía general embarcada en exterior]]</f>
        <v>0</v>
      </c>
      <c r="L617" s="3">
        <f>+dataMercanciaGeneral[[#This Row],[Mercancía general desembarcada en cabotaje]]+dataMercanciaGeneral[[#This Row],[Mercancía general desembarcada en exterior]]</f>
        <v>0</v>
      </c>
      <c r="M617" s="3">
        <f>+dataMercanciaGeneral[[#This Row],[TOTAL mercancía general embarcada en cabotaje y exterior]]+dataMercanciaGeneral[[#This Row],[TOTAL mercancía general desembarcada en cabotaje y exterior]]</f>
        <v>0</v>
      </c>
    </row>
    <row r="618" spans="1:13" hidden="1" x14ac:dyDescent="0.25">
      <c r="A618" s="1">
        <v>1972</v>
      </c>
      <c r="B618" s="1" t="s">
        <v>12</v>
      </c>
      <c r="C618" s="1" t="s">
        <v>32</v>
      </c>
      <c r="D618" s="1" t="s">
        <v>33</v>
      </c>
      <c r="E618" s="2">
        <v>484734</v>
      </c>
      <c r="F618" s="2">
        <v>493030</v>
      </c>
      <c r="G618" s="3">
        <f>+dataMercanciaGeneral[[#This Row],[Mercancía general embarcada en cabotaje]]+dataMercanciaGeneral[[#This Row],[Mercancía general desembarcada en cabotaje]]</f>
        <v>977764</v>
      </c>
      <c r="H618" s="2">
        <v>1108520</v>
      </c>
      <c r="I618" s="2">
        <v>1190730</v>
      </c>
      <c r="J618" s="3">
        <f>+dataMercanciaGeneral[[#This Row],[Mercancía general embarcada en exterior]]+dataMercanciaGeneral[[#This Row],[Mercancía general desembarcada en exterior]]</f>
        <v>2299250</v>
      </c>
      <c r="K618" s="3">
        <f>+dataMercanciaGeneral[[#This Row],[Mercancía general embarcada en cabotaje]]+dataMercanciaGeneral[[#This Row],[Mercancía general embarcada en exterior]]</f>
        <v>1593254</v>
      </c>
      <c r="L618" s="3">
        <f>+dataMercanciaGeneral[[#This Row],[Mercancía general desembarcada en cabotaje]]+dataMercanciaGeneral[[#This Row],[Mercancía general desembarcada en exterior]]</f>
        <v>1683760</v>
      </c>
      <c r="M618" s="3">
        <f>+dataMercanciaGeneral[[#This Row],[TOTAL mercancía general embarcada en cabotaje y exterior]]+dataMercanciaGeneral[[#This Row],[TOTAL mercancía general desembarcada en cabotaje y exterior]]</f>
        <v>3277014</v>
      </c>
    </row>
    <row r="619" spans="1:13" hidden="1" x14ac:dyDescent="0.25">
      <c r="A619" s="1">
        <v>1972</v>
      </c>
      <c r="B619" s="1" t="s">
        <v>12</v>
      </c>
      <c r="C619" s="1" t="s">
        <v>32</v>
      </c>
      <c r="D619" s="1" t="s">
        <v>42</v>
      </c>
      <c r="E619" s="2">
        <v>0</v>
      </c>
      <c r="F619" s="2">
        <v>0</v>
      </c>
      <c r="G619" s="3">
        <f>+dataMercanciaGeneral[[#This Row],[Mercancía general embarcada en cabotaje]]+dataMercanciaGeneral[[#This Row],[Mercancía general desembarcada en cabotaje]]</f>
        <v>0</v>
      </c>
      <c r="H619" s="2">
        <v>0</v>
      </c>
      <c r="I619" s="2">
        <v>0</v>
      </c>
      <c r="J619" s="3">
        <f>+dataMercanciaGeneral[[#This Row],[Mercancía general embarcada en exterior]]+dataMercanciaGeneral[[#This Row],[Mercancía general desembarcada en exterior]]</f>
        <v>0</v>
      </c>
      <c r="K619" s="3">
        <f>+dataMercanciaGeneral[[#This Row],[Mercancía general embarcada en cabotaje]]+dataMercanciaGeneral[[#This Row],[Mercancía general embarcada en exterior]]</f>
        <v>0</v>
      </c>
      <c r="L619" s="3">
        <f>+dataMercanciaGeneral[[#This Row],[Mercancía general desembarcada en cabotaje]]+dataMercanciaGeneral[[#This Row],[Mercancía general desembarcada en exterior]]</f>
        <v>0</v>
      </c>
      <c r="M619" s="3">
        <f>+dataMercanciaGeneral[[#This Row],[TOTAL mercancía general embarcada en cabotaje y exterior]]+dataMercanciaGeneral[[#This Row],[TOTAL mercancía general desembarcada en cabotaje y exterior]]</f>
        <v>0</v>
      </c>
    </row>
    <row r="620" spans="1:13" hidden="1" x14ac:dyDescent="0.25">
      <c r="A620" s="1">
        <v>1972</v>
      </c>
      <c r="B620" s="1" t="s">
        <v>34</v>
      </c>
      <c r="C620" s="1" t="s">
        <v>32</v>
      </c>
      <c r="D620" s="1" t="s">
        <v>33</v>
      </c>
      <c r="E620" s="2">
        <v>542623</v>
      </c>
      <c r="F620" s="2">
        <v>1052185</v>
      </c>
      <c r="G620" s="3">
        <f>+dataMercanciaGeneral[[#This Row],[Mercancía general embarcada en cabotaje]]+dataMercanciaGeneral[[#This Row],[Mercancía general desembarcada en cabotaje]]</f>
        <v>1594808</v>
      </c>
      <c r="H620" s="2">
        <v>316382</v>
      </c>
      <c r="I620" s="2">
        <v>334956</v>
      </c>
      <c r="J620" s="3">
        <f>+dataMercanciaGeneral[[#This Row],[Mercancía general embarcada en exterior]]+dataMercanciaGeneral[[#This Row],[Mercancía general desembarcada en exterior]]</f>
        <v>651338</v>
      </c>
      <c r="K620" s="3">
        <f>+dataMercanciaGeneral[[#This Row],[Mercancía general embarcada en cabotaje]]+dataMercanciaGeneral[[#This Row],[Mercancía general embarcada en exterior]]</f>
        <v>859005</v>
      </c>
      <c r="L620" s="3">
        <f>+dataMercanciaGeneral[[#This Row],[Mercancía general desembarcada en cabotaje]]+dataMercanciaGeneral[[#This Row],[Mercancía general desembarcada en exterior]]</f>
        <v>1387141</v>
      </c>
      <c r="M620" s="3">
        <f>+dataMercanciaGeneral[[#This Row],[TOTAL mercancía general embarcada en cabotaje y exterior]]+dataMercanciaGeneral[[#This Row],[TOTAL mercancía general desembarcada en cabotaje y exterior]]</f>
        <v>2246146</v>
      </c>
    </row>
    <row r="621" spans="1:13" hidden="1" x14ac:dyDescent="0.25">
      <c r="A621" s="1">
        <v>1972</v>
      </c>
      <c r="B621" s="1" t="s">
        <v>34</v>
      </c>
      <c r="C621" s="1" t="s">
        <v>32</v>
      </c>
      <c r="D621" s="1" t="s">
        <v>42</v>
      </c>
      <c r="E621" s="2">
        <v>0</v>
      </c>
      <c r="F621" s="2">
        <v>0</v>
      </c>
      <c r="G621" s="3">
        <f>+dataMercanciaGeneral[[#This Row],[Mercancía general embarcada en cabotaje]]+dataMercanciaGeneral[[#This Row],[Mercancía general desembarcada en cabotaje]]</f>
        <v>0</v>
      </c>
      <c r="H621" s="2">
        <v>0</v>
      </c>
      <c r="I621" s="2">
        <v>0</v>
      </c>
      <c r="J621" s="3">
        <f>+dataMercanciaGeneral[[#This Row],[Mercancía general embarcada en exterior]]+dataMercanciaGeneral[[#This Row],[Mercancía general desembarcada en exterior]]</f>
        <v>0</v>
      </c>
      <c r="K621" s="3">
        <f>+dataMercanciaGeneral[[#This Row],[Mercancía general embarcada en cabotaje]]+dataMercanciaGeneral[[#This Row],[Mercancía general embarcada en exterior]]</f>
        <v>0</v>
      </c>
      <c r="L621" s="3">
        <f>+dataMercanciaGeneral[[#This Row],[Mercancía general desembarcada en cabotaje]]+dataMercanciaGeneral[[#This Row],[Mercancía general desembarcada en exterior]]</f>
        <v>0</v>
      </c>
      <c r="M621" s="3">
        <f>+dataMercanciaGeneral[[#This Row],[TOTAL mercancía general embarcada en cabotaje y exterior]]+dataMercanciaGeneral[[#This Row],[TOTAL mercancía general desembarcada en cabotaje y exterior]]</f>
        <v>0</v>
      </c>
    </row>
    <row r="622" spans="1:13" hidden="1" x14ac:dyDescent="0.25">
      <c r="A622" s="1">
        <v>1972</v>
      </c>
      <c r="B622" s="1" t="s">
        <v>13</v>
      </c>
      <c r="C622" s="1" t="s">
        <v>32</v>
      </c>
      <c r="D622" s="1" t="s">
        <v>33</v>
      </c>
      <c r="E622" s="2">
        <v>19155</v>
      </c>
      <c r="F622" s="2">
        <v>25161</v>
      </c>
      <c r="G622" s="3">
        <f>+dataMercanciaGeneral[[#This Row],[Mercancía general embarcada en cabotaje]]+dataMercanciaGeneral[[#This Row],[Mercancía general desembarcada en cabotaje]]</f>
        <v>44316</v>
      </c>
      <c r="H622" s="2">
        <v>189460</v>
      </c>
      <c r="I622" s="2">
        <v>102556</v>
      </c>
      <c r="J622" s="3">
        <f>+dataMercanciaGeneral[[#This Row],[Mercancía general embarcada en exterior]]+dataMercanciaGeneral[[#This Row],[Mercancía general desembarcada en exterior]]</f>
        <v>292016</v>
      </c>
      <c r="K622" s="3">
        <f>+dataMercanciaGeneral[[#This Row],[Mercancía general embarcada en cabotaje]]+dataMercanciaGeneral[[#This Row],[Mercancía general embarcada en exterior]]</f>
        <v>208615</v>
      </c>
      <c r="L622" s="3">
        <f>+dataMercanciaGeneral[[#This Row],[Mercancía general desembarcada en cabotaje]]+dataMercanciaGeneral[[#This Row],[Mercancía general desembarcada en exterior]]</f>
        <v>127717</v>
      </c>
      <c r="M622" s="3">
        <f>+dataMercanciaGeneral[[#This Row],[TOTAL mercancía general embarcada en cabotaje y exterior]]+dataMercanciaGeneral[[#This Row],[TOTAL mercancía general desembarcada en cabotaje y exterior]]</f>
        <v>336332</v>
      </c>
    </row>
    <row r="623" spans="1:13" hidden="1" x14ac:dyDescent="0.25">
      <c r="A623" s="1">
        <v>1972</v>
      </c>
      <c r="B623" s="1" t="s">
        <v>13</v>
      </c>
      <c r="C623" s="1" t="s">
        <v>32</v>
      </c>
      <c r="D623" s="1" t="s">
        <v>42</v>
      </c>
      <c r="E623" s="2">
        <v>0</v>
      </c>
      <c r="F623" s="2">
        <v>0</v>
      </c>
      <c r="G623" s="3">
        <f>+dataMercanciaGeneral[[#This Row],[Mercancía general embarcada en cabotaje]]+dataMercanciaGeneral[[#This Row],[Mercancía general desembarcada en cabotaje]]</f>
        <v>0</v>
      </c>
      <c r="H623" s="2">
        <v>0</v>
      </c>
      <c r="I623" s="2">
        <v>0</v>
      </c>
      <c r="J623" s="3">
        <f>+dataMercanciaGeneral[[#This Row],[Mercancía general embarcada en exterior]]+dataMercanciaGeneral[[#This Row],[Mercancía general desembarcada en exterior]]</f>
        <v>0</v>
      </c>
      <c r="K623" s="3">
        <f>+dataMercanciaGeneral[[#This Row],[Mercancía general embarcada en cabotaje]]+dataMercanciaGeneral[[#This Row],[Mercancía general embarcada en exterior]]</f>
        <v>0</v>
      </c>
      <c r="L623" s="3">
        <f>+dataMercanciaGeneral[[#This Row],[Mercancía general desembarcada en cabotaje]]+dataMercanciaGeneral[[#This Row],[Mercancía general desembarcada en exterior]]</f>
        <v>0</v>
      </c>
      <c r="M623" s="3">
        <f>+dataMercanciaGeneral[[#This Row],[TOTAL mercancía general embarcada en cabotaje y exterior]]+dataMercanciaGeneral[[#This Row],[TOTAL mercancía general desembarcada en cabotaje y exterior]]</f>
        <v>0</v>
      </c>
    </row>
    <row r="624" spans="1:13" hidden="1" x14ac:dyDescent="0.25">
      <c r="A624" s="1">
        <v>1972</v>
      </c>
      <c r="B624" s="1" t="s">
        <v>14</v>
      </c>
      <c r="C624" s="1" t="s">
        <v>32</v>
      </c>
      <c r="D624" s="1" t="s">
        <v>33</v>
      </c>
      <c r="E624" s="2">
        <v>90121</v>
      </c>
      <c r="F624" s="2">
        <v>8556</v>
      </c>
      <c r="G624" s="3">
        <f>+dataMercanciaGeneral[[#This Row],[Mercancía general embarcada en cabotaje]]+dataMercanciaGeneral[[#This Row],[Mercancía general desembarcada en cabotaje]]</f>
        <v>98677</v>
      </c>
      <c r="H624" s="2">
        <v>55405</v>
      </c>
      <c r="I624" s="2">
        <v>176699</v>
      </c>
      <c r="J624" s="3">
        <f>+dataMercanciaGeneral[[#This Row],[Mercancía general embarcada en exterior]]+dataMercanciaGeneral[[#This Row],[Mercancía general desembarcada en exterior]]</f>
        <v>232104</v>
      </c>
      <c r="K624" s="3">
        <f>+dataMercanciaGeneral[[#This Row],[Mercancía general embarcada en cabotaje]]+dataMercanciaGeneral[[#This Row],[Mercancía general embarcada en exterior]]</f>
        <v>145526</v>
      </c>
      <c r="L624" s="3">
        <f>+dataMercanciaGeneral[[#This Row],[Mercancía general desembarcada en cabotaje]]+dataMercanciaGeneral[[#This Row],[Mercancía general desembarcada en exterior]]</f>
        <v>185255</v>
      </c>
      <c r="M624" s="3">
        <f>+dataMercanciaGeneral[[#This Row],[TOTAL mercancía general embarcada en cabotaje y exterior]]+dataMercanciaGeneral[[#This Row],[TOTAL mercancía general desembarcada en cabotaje y exterior]]</f>
        <v>330781</v>
      </c>
    </row>
    <row r="625" spans="1:13" hidden="1" x14ac:dyDescent="0.25">
      <c r="A625" s="1">
        <v>1972</v>
      </c>
      <c r="B625" s="1" t="s">
        <v>14</v>
      </c>
      <c r="C625" s="1" t="s">
        <v>32</v>
      </c>
      <c r="D625" s="1" t="s">
        <v>42</v>
      </c>
      <c r="E625" s="2">
        <v>0</v>
      </c>
      <c r="F625" s="2">
        <v>0</v>
      </c>
      <c r="G625" s="3">
        <f>+dataMercanciaGeneral[[#This Row],[Mercancía general embarcada en cabotaje]]+dataMercanciaGeneral[[#This Row],[Mercancía general desembarcada en cabotaje]]</f>
        <v>0</v>
      </c>
      <c r="H625" s="2">
        <v>0</v>
      </c>
      <c r="I625" s="2">
        <v>0</v>
      </c>
      <c r="J625" s="3">
        <f>+dataMercanciaGeneral[[#This Row],[Mercancía general embarcada en exterior]]+dataMercanciaGeneral[[#This Row],[Mercancía general desembarcada en exterior]]</f>
        <v>0</v>
      </c>
      <c r="K625" s="3">
        <f>+dataMercanciaGeneral[[#This Row],[Mercancía general embarcada en cabotaje]]+dataMercanciaGeneral[[#This Row],[Mercancía general embarcada en exterior]]</f>
        <v>0</v>
      </c>
      <c r="L625" s="3">
        <f>+dataMercanciaGeneral[[#This Row],[Mercancía general desembarcada en cabotaje]]+dataMercanciaGeneral[[#This Row],[Mercancía general desembarcada en exterior]]</f>
        <v>0</v>
      </c>
      <c r="M625" s="3">
        <f>+dataMercanciaGeneral[[#This Row],[TOTAL mercancía general embarcada en cabotaje y exterior]]+dataMercanciaGeneral[[#This Row],[TOTAL mercancía general desembarcada en cabotaje y exterior]]</f>
        <v>0</v>
      </c>
    </row>
    <row r="626" spans="1:13" hidden="1" x14ac:dyDescent="0.25">
      <c r="A626" s="1">
        <v>1972</v>
      </c>
      <c r="B626" s="1" t="s">
        <v>15</v>
      </c>
      <c r="C626" s="1" t="s">
        <v>32</v>
      </c>
      <c r="D626" s="1" t="s">
        <v>33</v>
      </c>
      <c r="E626" s="2">
        <v>88383</v>
      </c>
      <c r="F626" s="2">
        <v>147458</v>
      </c>
      <c r="G626" s="3">
        <f>+dataMercanciaGeneral[[#This Row],[Mercancía general embarcada en cabotaje]]+dataMercanciaGeneral[[#This Row],[Mercancía general desembarcada en cabotaje]]</f>
        <v>235841</v>
      </c>
      <c r="H626" s="2">
        <v>56</v>
      </c>
      <c r="I626" s="2">
        <v>18318</v>
      </c>
      <c r="J626" s="3">
        <f>+dataMercanciaGeneral[[#This Row],[Mercancía general embarcada en exterior]]+dataMercanciaGeneral[[#This Row],[Mercancía general desembarcada en exterior]]</f>
        <v>18374</v>
      </c>
      <c r="K626" s="3">
        <f>+dataMercanciaGeneral[[#This Row],[Mercancía general embarcada en cabotaje]]+dataMercanciaGeneral[[#This Row],[Mercancía general embarcada en exterior]]</f>
        <v>88439</v>
      </c>
      <c r="L626" s="3">
        <f>+dataMercanciaGeneral[[#This Row],[Mercancía general desembarcada en cabotaje]]+dataMercanciaGeneral[[#This Row],[Mercancía general desembarcada en exterior]]</f>
        <v>165776</v>
      </c>
      <c r="M626" s="3">
        <f>+dataMercanciaGeneral[[#This Row],[TOTAL mercancía general embarcada en cabotaje y exterior]]+dataMercanciaGeneral[[#This Row],[TOTAL mercancía general desembarcada en cabotaje y exterior]]</f>
        <v>254215</v>
      </c>
    </row>
    <row r="627" spans="1:13" hidden="1" x14ac:dyDescent="0.25">
      <c r="A627" s="1">
        <v>1972</v>
      </c>
      <c r="B627" s="1" t="s">
        <v>15</v>
      </c>
      <c r="C627" s="1" t="s">
        <v>32</v>
      </c>
      <c r="D627" s="1" t="s">
        <v>42</v>
      </c>
      <c r="E627" s="2">
        <v>0</v>
      </c>
      <c r="F627" s="2">
        <v>0</v>
      </c>
      <c r="G627" s="3">
        <f>+dataMercanciaGeneral[[#This Row],[Mercancía general embarcada en cabotaje]]+dataMercanciaGeneral[[#This Row],[Mercancía general desembarcada en cabotaje]]</f>
        <v>0</v>
      </c>
      <c r="H627" s="2">
        <v>0</v>
      </c>
      <c r="I627" s="2">
        <v>0</v>
      </c>
      <c r="J627" s="3">
        <f>+dataMercanciaGeneral[[#This Row],[Mercancía general embarcada en exterior]]+dataMercanciaGeneral[[#This Row],[Mercancía general desembarcada en exterior]]</f>
        <v>0</v>
      </c>
      <c r="K627" s="3">
        <f>+dataMercanciaGeneral[[#This Row],[Mercancía general embarcada en cabotaje]]+dataMercanciaGeneral[[#This Row],[Mercancía general embarcada en exterior]]</f>
        <v>0</v>
      </c>
      <c r="L627" s="3">
        <f>+dataMercanciaGeneral[[#This Row],[Mercancía general desembarcada en cabotaje]]+dataMercanciaGeneral[[#This Row],[Mercancía general desembarcada en exterior]]</f>
        <v>0</v>
      </c>
      <c r="M627" s="3">
        <f>+dataMercanciaGeneral[[#This Row],[TOTAL mercancía general embarcada en cabotaje y exterior]]+dataMercanciaGeneral[[#This Row],[TOTAL mercancía general desembarcada en cabotaje y exterior]]</f>
        <v>0</v>
      </c>
    </row>
    <row r="628" spans="1:13" hidden="1" x14ac:dyDescent="0.25">
      <c r="A628" s="1">
        <v>1972</v>
      </c>
      <c r="B628" s="1" t="s">
        <v>35</v>
      </c>
      <c r="C628" s="1" t="s">
        <v>32</v>
      </c>
      <c r="D628" s="1" t="s">
        <v>33</v>
      </c>
      <c r="E628" s="2">
        <v>5944</v>
      </c>
      <c r="F628" s="2">
        <v>63243</v>
      </c>
      <c r="G628" s="3">
        <f>+dataMercanciaGeneral[[#This Row],[Mercancía general embarcada en cabotaje]]+dataMercanciaGeneral[[#This Row],[Mercancía general desembarcada en cabotaje]]</f>
        <v>69187</v>
      </c>
      <c r="H628" s="2">
        <v>7630</v>
      </c>
      <c r="I628" s="2">
        <v>80983</v>
      </c>
      <c r="J628" s="3">
        <f>+dataMercanciaGeneral[[#This Row],[Mercancía general embarcada en exterior]]+dataMercanciaGeneral[[#This Row],[Mercancía general desembarcada en exterior]]</f>
        <v>88613</v>
      </c>
      <c r="K628" s="3">
        <f>+dataMercanciaGeneral[[#This Row],[Mercancía general embarcada en cabotaje]]+dataMercanciaGeneral[[#This Row],[Mercancía general embarcada en exterior]]</f>
        <v>13574</v>
      </c>
      <c r="L628" s="3">
        <f>+dataMercanciaGeneral[[#This Row],[Mercancía general desembarcada en cabotaje]]+dataMercanciaGeneral[[#This Row],[Mercancía general desembarcada en exterior]]</f>
        <v>144226</v>
      </c>
      <c r="M628" s="3">
        <f>+dataMercanciaGeneral[[#This Row],[TOTAL mercancía general embarcada en cabotaje y exterior]]+dataMercanciaGeneral[[#This Row],[TOTAL mercancía general desembarcada en cabotaje y exterior]]</f>
        <v>157800</v>
      </c>
    </row>
    <row r="629" spans="1:13" hidden="1" x14ac:dyDescent="0.25">
      <c r="A629" s="1">
        <v>1972</v>
      </c>
      <c r="B629" s="1" t="s">
        <v>35</v>
      </c>
      <c r="C629" s="1" t="s">
        <v>32</v>
      </c>
      <c r="D629" s="1" t="s">
        <v>42</v>
      </c>
      <c r="E629" s="2">
        <v>0</v>
      </c>
      <c r="F629" s="2">
        <v>0</v>
      </c>
      <c r="G629" s="3">
        <f>+dataMercanciaGeneral[[#This Row],[Mercancía general embarcada en cabotaje]]+dataMercanciaGeneral[[#This Row],[Mercancía general desembarcada en cabotaje]]</f>
        <v>0</v>
      </c>
      <c r="H629" s="2">
        <v>0</v>
      </c>
      <c r="I629" s="2">
        <v>0</v>
      </c>
      <c r="J629" s="3">
        <f>+dataMercanciaGeneral[[#This Row],[Mercancía general embarcada en exterior]]+dataMercanciaGeneral[[#This Row],[Mercancía general desembarcada en exterior]]</f>
        <v>0</v>
      </c>
      <c r="K629" s="3">
        <f>+dataMercanciaGeneral[[#This Row],[Mercancía general embarcada en cabotaje]]+dataMercanciaGeneral[[#This Row],[Mercancía general embarcada en exterior]]</f>
        <v>0</v>
      </c>
      <c r="L629" s="3">
        <f>+dataMercanciaGeneral[[#This Row],[Mercancía general desembarcada en cabotaje]]+dataMercanciaGeneral[[#This Row],[Mercancía general desembarcada en exterior]]</f>
        <v>0</v>
      </c>
      <c r="M629" s="3">
        <f>+dataMercanciaGeneral[[#This Row],[TOTAL mercancía general embarcada en cabotaje y exterior]]+dataMercanciaGeneral[[#This Row],[TOTAL mercancía general desembarcada en cabotaje y exterior]]</f>
        <v>0</v>
      </c>
    </row>
    <row r="630" spans="1:13" hidden="1" x14ac:dyDescent="0.25">
      <c r="A630" s="1">
        <v>1972</v>
      </c>
      <c r="B630" s="1" t="s">
        <v>17</v>
      </c>
      <c r="C630" s="1" t="s">
        <v>32</v>
      </c>
      <c r="D630" s="1" t="s">
        <v>33</v>
      </c>
      <c r="E630" s="2">
        <v>217578</v>
      </c>
      <c r="F630" s="2">
        <v>24069</v>
      </c>
      <c r="G630" s="3">
        <f>+dataMercanciaGeneral[[#This Row],[Mercancía general embarcada en cabotaje]]+dataMercanciaGeneral[[#This Row],[Mercancía general desembarcada en cabotaje]]</f>
        <v>241647</v>
      </c>
      <c r="H630" s="2">
        <v>423451</v>
      </c>
      <c r="I630" s="2">
        <v>121774</v>
      </c>
      <c r="J630" s="3">
        <f>+dataMercanciaGeneral[[#This Row],[Mercancía general embarcada en exterior]]+dataMercanciaGeneral[[#This Row],[Mercancía general desembarcada en exterior]]</f>
        <v>545225</v>
      </c>
      <c r="K630" s="3">
        <f>+dataMercanciaGeneral[[#This Row],[Mercancía general embarcada en cabotaje]]+dataMercanciaGeneral[[#This Row],[Mercancía general embarcada en exterior]]</f>
        <v>641029</v>
      </c>
      <c r="L630" s="3">
        <f>+dataMercanciaGeneral[[#This Row],[Mercancía general desembarcada en cabotaje]]+dataMercanciaGeneral[[#This Row],[Mercancía general desembarcada en exterior]]</f>
        <v>145843</v>
      </c>
      <c r="M630" s="3">
        <f>+dataMercanciaGeneral[[#This Row],[TOTAL mercancía general embarcada en cabotaje y exterior]]+dataMercanciaGeneral[[#This Row],[TOTAL mercancía general desembarcada en cabotaje y exterior]]</f>
        <v>786872</v>
      </c>
    </row>
    <row r="631" spans="1:13" hidden="1" x14ac:dyDescent="0.25">
      <c r="A631" s="1">
        <v>1972</v>
      </c>
      <c r="B631" s="1" t="s">
        <v>17</v>
      </c>
      <c r="C631" s="1" t="s">
        <v>32</v>
      </c>
      <c r="D631" s="1" t="s">
        <v>42</v>
      </c>
      <c r="E631" s="2">
        <v>0</v>
      </c>
      <c r="F631" s="2">
        <v>0</v>
      </c>
      <c r="G631" s="3">
        <f>+dataMercanciaGeneral[[#This Row],[Mercancía general embarcada en cabotaje]]+dataMercanciaGeneral[[#This Row],[Mercancía general desembarcada en cabotaje]]</f>
        <v>0</v>
      </c>
      <c r="H631" s="2">
        <v>0</v>
      </c>
      <c r="I631" s="2">
        <v>0</v>
      </c>
      <c r="J631" s="3">
        <f>+dataMercanciaGeneral[[#This Row],[Mercancía general embarcada en exterior]]+dataMercanciaGeneral[[#This Row],[Mercancía general desembarcada en exterior]]</f>
        <v>0</v>
      </c>
      <c r="K631" s="3">
        <f>+dataMercanciaGeneral[[#This Row],[Mercancía general embarcada en cabotaje]]+dataMercanciaGeneral[[#This Row],[Mercancía general embarcada en exterior]]</f>
        <v>0</v>
      </c>
      <c r="L631" s="3">
        <f>+dataMercanciaGeneral[[#This Row],[Mercancía general desembarcada en cabotaje]]+dataMercanciaGeneral[[#This Row],[Mercancía general desembarcada en exterior]]</f>
        <v>0</v>
      </c>
      <c r="M631" s="3">
        <f>+dataMercanciaGeneral[[#This Row],[TOTAL mercancía general embarcada en cabotaje y exterior]]+dataMercanciaGeneral[[#This Row],[TOTAL mercancía general desembarcada en cabotaje y exterior]]</f>
        <v>0</v>
      </c>
    </row>
    <row r="632" spans="1:13" hidden="1" x14ac:dyDescent="0.25">
      <c r="A632" s="1">
        <v>1972</v>
      </c>
      <c r="B632" s="1" t="s">
        <v>18</v>
      </c>
      <c r="C632" s="1" t="s">
        <v>32</v>
      </c>
      <c r="D632" s="1" t="s">
        <v>33</v>
      </c>
      <c r="E632" s="2">
        <v>16991</v>
      </c>
      <c r="F632" s="2">
        <v>5694</v>
      </c>
      <c r="G632" s="3">
        <f>+dataMercanciaGeneral[[#This Row],[Mercancía general embarcada en cabotaje]]+dataMercanciaGeneral[[#This Row],[Mercancía general desembarcada en cabotaje]]</f>
        <v>22685</v>
      </c>
      <c r="H632" s="2">
        <v>62096</v>
      </c>
      <c r="I632" s="2">
        <v>32574</v>
      </c>
      <c r="J632" s="3">
        <f>+dataMercanciaGeneral[[#This Row],[Mercancía general embarcada en exterior]]+dataMercanciaGeneral[[#This Row],[Mercancía general desembarcada en exterior]]</f>
        <v>94670</v>
      </c>
      <c r="K632" s="3">
        <f>+dataMercanciaGeneral[[#This Row],[Mercancía general embarcada en cabotaje]]+dataMercanciaGeneral[[#This Row],[Mercancía general embarcada en exterior]]</f>
        <v>79087</v>
      </c>
      <c r="L632" s="3">
        <f>+dataMercanciaGeneral[[#This Row],[Mercancía general desembarcada en cabotaje]]+dataMercanciaGeneral[[#This Row],[Mercancía general desembarcada en exterior]]</f>
        <v>38268</v>
      </c>
      <c r="M632" s="3">
        <f>+dataMercanciaGeneral[[#This Row],[TOTAL mercancía general embarcada en cabotaje y exterior]]+dataMercanciaGeneral[[#This Row],[TOTAL mercancía general desembarcada en cabotaje y exterior]]</f>
        <v>117355</v>
      </c>
    </row>
    <row r="633" spans="1:13" hidden="1" x14ac:dyDescent="0.25">
      <c r="A633" s="1">
        <v>1972</v>
      </c>
      <c r="B633" s="1" t="s">
        <v>18</v>
      </c>
      <c r="C633" s="1" t="s">
        <v>32</v>
      </c>
      <c r="D633" s="1" t="s">
        <v>42</v>
      </c>
      <c r="E633" s="2">
        <v>0</v>
      </c>
      <c r="F633" s="2">
        <v>0</v>
      </c>
      <c r="G633" s="3">
        <f>+dataMercanciaGeneral[[#This Row],[Mercancía general embarcada en cabotaje]]+dataMercanciaGeneral[[#This Row],[Mercancía general desembarcada en cabotaje]]</f>
        <v>0</v>
      </c>
      <c r="H633" s="2">
        <v>0</v>
      </c>
      <c r="I633" s="2">
        <v>0</v>
      </c>
      <c r="J633" s="3">
        <f>+dataMercanciaGeneral[[#This Row],[Mercancía general embarcada en exterior]]+dataMercanciaGeneral[[#This Row],[Mercancía general desembarcada en exterior]]</f>
        <v>0</v>
      </c>
      <c r="K633" s="3">
        <f>+dataMercanciaGeneral[[#This Row],[Mercancía general embarcada en cabotaje]]+dataMercanciaGeneral[[#This Row],[Mercancía general embarcada en exterior]]</f>
        <v>0</v>
      </c>
      <c r="L633" s="3">
        <f>+dataMercanciaGeneral[[#This Row],[Mercancía general desembarcada en cabotaje]]+dataMercanciaGeneral[[#This Row],[Mercancía general desembarcada en exterior]]</f>
        <v>0</v>
      </c>
      <c r="M633" s="3">
        <f>+dataMercanciaGeneral[[#This Row],[TOTAL mercancía general embarcada en cabotaje y exterior]]+dataMercanciaGeneral[[#This Row],[TOTAL mercancía general desembarcada en cabotaje y exterior]]</f>
        <v>0</v>
      </c>
    </row>
    <row r="634" spans="1:13" hidden="1" x14ac:dyDescent="0.25">
      <c r="A634" s="1">
        <v>1972</v>
      </c>
      <c r="B634" s="1" t="s">
        <v>19</v>
      </c>
      <c r="C634" s="1" t="s">
        <v>32</v>
      </c>
      <c r="D634" s="1" t="s">
        <v>33</v>
      </c>
      <c r="E634" s="2">
        <v>382392</v>
      </c>
      <c r="F634" s="2">
        <v>836236</v>
      </c>
      <c r="G634" s="3">
        <f>+dataMercanciaGeneral[[#This Row],[Mercancía general embarcada en cabotaje]]+dataMercanciaGeneral[[#This Row],[Mercancía general desembarcada en cabotaje]]</f>
        <v>1218628</v>
      </c>
      <c r="H634" s="2">
        <v>306822</v>
      </c>
      <c r="I634" s="2">
        <v>630644</v>
      </c>
      <c r="J634" s="3">
        <f>+dataMercanciaGeneral[[#This Row],[Mercancía general embarcada en exterior]]+dataMercanciaGeneral[[#This Row],[Mercancía general desembarcada en exterior]]</f>
        <v>937466</v>
      </c>
      <c r="K634" s="3">
        <f>+dataMercanciaGeneral[[#This Row],[Mercancía general embarcada en cabotaje]]+dataMercanciaGeneral[[#This Row],[Mercancía general embarcada en exterior]]</f>
        <v>689214</v>
      </c>
      <c r="L634" s="3">
        <f>+dataMercanciaGeneral[[#This Row],[Mercancía general desembarcada en cabotaje]]+dataMercanciaGeneral[[#This Row],[Mercancía general desembarcada en exterior]]</f>
        <v>1466880</v>
      </c>
      <c r="M634" s="3">
        <f>+dataMercanciaGeneral[[#This Row],[TOTAL mercancía general embarcada en cabotaje y exterior]]+dataMercanciaGeneral[[#This Row],[TOTAL mercancía general desembarcada en cabotaje y exterior]]</f>
        <v>2156094</v>
      </c>
    </row>
    <row r="635" spans="1:13" hidden="1" x14ac:dyDescent="0.25">
      <c r="A635" s="1">
        <v>1972</v>
      </c>
      <c r="B635" s="1" t="s">
        <v>19</v>
      </c>
      <c r="C635" s="1" t="s">
        <v>32</v>
      </c>
      <c r="D635" s="1" t="s">
        <v>42</v>
      </c>
      <c r="E635" s="2">
        <v>0</v>
      </c>
      <c r="F635" s="2">
        <v>0</v>
      </c>
      <c r="G635" s="3">
        <f>+dataMercanciaGeneral[[#This Row],[Mercancía general embarcada en cabotaje]]+dataMercanciaGeneral[[#This Row],[Mercancía general desembarcada en cabotaje]]</f>
        <v>0</v>
      </c>
      <c r="H635" s="2">
        <v>0</v>
      </c>
      <c r="I635" s="2">
        <v>0</v>
      </c>
      <c r="J635" s="3">
        <f>+dataMercanciaGeneral[[#This Row],[Mercancía general embarcada en exterior]]+dataMercanciaGeneral[[#This Row],[Mercancía general desembarcada en exterior]]</f>
        <v>0</v>
      </c>
      <c r="K635" s="3">
        <f>+dataMercanciaGeneral[[#This Row],[Mercancía general embarcada en cabotaje]]+dataMercanciaGeneral[[#This Row],[Mercancía general embarcada en exterior]]</f>
        <v>0</v>
      </c>
      <c r="L635" s="3">
        <f>+dataMercanciaGeneral[[#This Row],[Mercancía general desembarcada en cabotaje]]+dataMercanciaGeneral[[#This Row],[Mercancía general desembarcada en exterior]]</f>
        <v>0</v>
      </c>
      <c r="M635" s="3">
        <f>+dataMercanciaGeneral[[#This Row],[TOTAL mercancía general embarcada en cabotaje y exterior]]+dataMercanciaGeneral[[#This Row],[TOTAL mercancía general desembarcada en cabotaje y exterior]]</f>
        <v>0</v>
      </c>
    </row>
    <row r="636" spans="1:13" hidden="1" x14ac:dyDescent="0.25">
      <c r="A636" s="1">
        <v>1972</v>
      </c>
      <c r="B636" s="1" t="s">
        <v>20</v>
      </c>
      <c r="C636" s="1" t="s">
        <v>32</v>
      </c>
      <c r="D636" s="1" t="s">
        <v>33</v>
      </c>
      <c r="E636" s="2">
        <v>91958</v>
      </c>
      <c r="F636" s="2">
        <v>41273</v>
      </c>
      <c r="G636" s="3">
        <f>+dataMercanciaGeneral[[#This Row],[Mercancía general embarcada en cabotaje]]+dataMercanciaGeneral[[#This Row],[Mercancía general desembarcada en cabotaje]]</f>
        <v>133231</v>
      </c>
      <c r="H636" s="2">
        <v>114410</v>
      </c>
      <c r="I636" s="2">
        <v>56914</v>
      </c>
      <c r="J636" s="3">
        <f>+dataMercanciaGeneral[[#This Row],[Mercancía general embarcada en exterior]]+dataMercanciaGeneral[[#This Row],[Mercancía general desembarcada en exterior]]</f>
        <v>171324</v>
      </c>
      <c r="K636" s="3">
        <f>+dataMercanciaGeneral[[#This Row],[Mercancía general embarcada en cabotaje]]+dataMercanciaGeneral[[#This Row],[Mercancía general embarcada en exterior]]</f>
        <v>206368</v>
      </c>
      <c r="L636" s="3">
        <f>+dataMercanciaGeneral[[#This Row],[Mercancía general desembarcada en cabotaje]]+dataMercanciaGeneral[[#This Row],[Mercancía general desembarcada en exterior]]</f>
        <v>98187</v>
      </c>
      <c r="M636" s="3">
        <f>+dataMercanciaGeneral[[#This Row],[TOTAL mercancía general embarcada en cabotaje y exterior]]+dataMercanciaGeneral[[#This Row],[TOTAL mercancía general desembarcada en cabotaje y exterior]]</f>
        <v>304555</v>
      </c>
    </row>
    <row r="637" spans="1:13" hidden="1" x14ac:dyDescent="0.25">
      <c r="A637" s="1">
        <v>1972</v>
      </c>
      <c r="B637" s="1" t="s">
        <v>20</v>
      </c>
      <c r="C637" s="1" t="s">
        <v>32</v>
      </c>
      <c r="D637" s="1" t="s">
        <v>42</v>
      </c>
      <c r="E637" s="2">
        <v>0</v>
      </c>
      <c r="F637" s="2">
        <v>0</v>
      </c>
      <c r="G637" s="3">
        <f>+dataMercanciaGeneral[[#This Row],[Mercancía general embarcada en cabotaje]]+dataMercanciaGeneral[[#This Row],[Mercancía general desembarcada en cabotaje]]</f>
        <v>0</v>
      </c>
      <c r="H637" s="2">
        <v>0</v>
      </c>
      <c r="I637" s="2">
        <v>0</v>
      </c>
      <c r="J637" s="3">
        <f>+dataMercanciaGeneral[[#This Row],[Mercancía general embarcada en exterior]]+dataMercanciaGeneral[[#This Row],[Mercancía general desembarcada en exterior]]</f>
        <v>0</v>
      </c>
      <c r="K637" s="3">
        <f>+dataMercanciaGeneral[[#This Row],[Mercancía general embarcada en cabotaje]]+dataMercanciaGeneral[[#This Row],[Mercancía general embarcada en exterior]]</f>
        <v>0</v>
      </c>
      <c r="L637" s="3">
        <f>+dataMercanciaGeneral[[#This Row],[Mercancía general desembarcada en cabotaje]]+dataMercanciaGeneral[[#This Row],[Mercancía general desembarcada en exterior]]</f>
        <v>0</v>
      </c>
      <c r="M637" s="3">
        <f>+dataMercanciaGeneral[[#This Row],[TOTAL mercancía general embarcada en cabotaje y exterior]]+dataMercanciaGeneral[[#This Row],[TOTAL mercancía general desembarcada en cabotaje y exterior]]</f>
        <v>0</v>
      </c>
    </row>
    <row r="638" spans="1:13" hidden="1" x14ac:dyDescent="0.25">
      <c r="A638" s="1">
        <v>1972</v>
      </c>
      <c r="B638" s="1" t="s">
        <v>21</v>
      </c>
      <c r="C638" s="1" t="s">
        <v>32</v>
      </c>
      <c r="D638" s="1" t="s">
        <v>33</v>
      </c>
      <c r="E638" s="2">
        <v>92999</v>
      </c>
      <c r="F638" s="2">
        <v>4168</v>
      </c>
      <c r="G638" s="3">
        <f>+dataMercanciaGeneral[[#This Row],[Mercancía general embarcada en cabotaje]]+dataMercanciaGeneral[[#This Row],[Mercancía general desembarcada en cabotaje]]</f>
        <v>97167</v>
      </c>
      <c r="H638" s="2">
        <v>47077</v>
      </c>
      <c r="I638" s="2">
        <v>3850</v>
      </c>
      <c r="J638" s="3">
        <f>+dataMercanciaGeneral[[#This Row],[Mercancía general embarcada en exterior]]+dataMercanciaGeneral[[#This Row],[Mercancía general desembarcada en exterior]]</f>
        <v>50927</v>
      </c>
      <c r="K638" s="3">
        <f>+dataMercanciaGeneral[[#This Row],[Mercancía general embarcada en cabotaje]]+dataMercanciaGeneral[[#This Row],[Mercancía general embarcada en exterior]]</f>
        <v>140076</v>
      </c>
      <c r="L638" s="3">
        <f>+dataMercanciaGeneral[[#This Row],[Mercancía general desembarcada en cabotaje]]+dataMercanciaGeneral[[#This Row],[Mercancía general desembarcada en exterior]]</f>
        <v>8018</v>
      </c>
      <c r="M638" s="3">
        <f>+dataMercanciaGeneral[[#This Row],[TOTAL mercancía general embarcada en cabotaje y exterior]]+dataMercanciaGeneral[[#This Row],[TOTAL mercancía general desembarcada en cabotaje y exterior]]</f>
        <v>148094</v>
      </c>
    </row>
    <row r="639" spans="1:13" hidden="1" x14ac:dyDescent="0.25">
      <c r="A639" s="1">
        <v>1972</v>
      </c>
      <c r="B639" s="1" t="s">
        <v>21</v>
      </c>
      <c r="C639" s="1" t="s">
        <v>32</v>
      </c>
      <c r="D639" s="1" t="s">
        <v>42</v>
      </c>
      <c r="E639" s="2">
        <v>0</v>
      </c>
      <c r="F639" s="2">
        <v>0</v>
      </c>
      <c r="G639" s="3">
        <f>+dataMercanciaGeneral[[#This Row],[Mercancía general embarcada en cabotaje]]+dataMercanciaGeneral[[#This Row],[Mercancía general desembarcada en cabotaje]]</f>
        <v>0</v>
      </c>
      <c r="H639" s="2">
        <v>0</v>
      </c>
      <c r="I639" s="2">
        <v>0</v>
      </c>
      <c r="J639" s="3">
        <f>+dataMercanciaGeneral[[#This Row],[Mercancía general embarcada en exterior]]+dataMercanciaGeneral[[#This Row],[Mercancía general desembarcada en exterior]]</f>
        <v>0</v>
      </c>
      <c r="K639" s="3">
        <f>+dataMercanciaGeneral[[#This Row],[Mercancía general embarcada en cabotaje]]+dataMercanciaGeneral[[#This Row],[Mercancía general embarcada en exterior]]</f>
        <v>0</v>
      </c>
      <c r="L639" s="3">
        <f>+dataMercanciaGeneral[[#This Row],[Mercancía general desembarcada en cabotaje]]+dataMercanciaGeneral[[#This Row],[Mercancía general desembarcada en exterior]]</f>
        <v>0</v>
      </c>
      <c r="M639" s="3">
        <f>+dataMercanciaGeneral[[#This Row],[TOTAL mercancía general embarcada en cabotaje y exterior]]+dataMercanciaGeneral[[#This Row],[TOTAL mercancía general desembarcada en cabotaje y exterior]]</f>
        <v>0</v>
      </c>
    </row>
    <row r="640" spans="1:13" hidden="1" x14ac:dyDescent="0.25">
      <c r="A640" s="1">
        <v>1972</v>
      </c>
      <c r="B640" s="1" t="s">
        <v>22</v>
      </c>
      <c r="C640" s="1" t="s">
        <v>32</v>
      </c>
      <c r="D640" s="1" t="s">
        <v>33</v>
      </c>
      <c r="E640" s="2">
        <v>30193</v>
      </c>
      <c r="F640" s="2">
        <v>103013</v>
      </c>
      <c r="G640" s="3">
        <f>+dataMercanciaGeneral[[#This Row],[Mercancía general embarcada en cabotaje]]+dataMercanciaGeneral[[#This Row],[Mercancía general desembarcada en cabotaje]]</f>
        <v>133206</v>
      </c>
      <c r="H640" s="2">
        <v>8092</v>
      </c>
      <c r="I640" s="2">
        <v>18923</v>
      </c>
      <c r="J640" s="3">
        <f>+dataMercanciaGeneral[[#This Row],[Mercancía general embarcada en exterior]]+dataMercanciaGeneral[[#This Row],[Mercancía general desembarcada en exterior]]</f>
        <v>27015</v>
      </c>
      <c r="K640" s="3">
        <f>+dataMercanciaGeneral[[#This Row],[Mercancía general embarcada en cabotaje]]+dataMercanciaGeneral[[#This Row],[Mercancía general embarcada en exterior]]</f>
        <v>38285</v>
      </c>
      <c r="L640" s="3">
        <f>+dataMercanciaGeneral[[#This Row],[Mercancía general desembarcada en cabotaje]]+dataMercanciaGeneral[[#This Row],[Mercancía general desembarcada en exterior]]</f>
        <v>121936</v>
      </c>
      <c r="M640" s="3">
        <f>+dataMercanciaGeneral[[#This Row],[TOTAL mercancía general embarcada en cabotaje y exterior]]+dataMercanciaGeneral[[#This Row],[TOTAL mercancía general desembarcada en cabotaje y exterior]]</f>
        <v>160221</v>
      </c>
    </row>
    <row r="641" spans="1:13" hidden="1" x14ac:dyDescent="0.25">
      <c r="A641" s="1">
        <v>1972</v>
      </c>
      <c r="B641" s="1" t="s">
        <v>22</v>
      </c>
      <c r="C641" s="1" t="s">
        <v>32</v>
      </c>
      <c r="D641" s="1" t="s">
        <v>42</v>
      </c>
      <c r="E641" s="2">
        <v>0</v>
      </c>
      <c r="F641" s="2">
        <v>0</v>
      </c>
      <c r="G641" s="3">
        <f>+dataMercanciaGeneral[[#This Row],[Mercancía general embarcada en cabotaje]]+dataMercanciaGeneral[[#This Row],[Mercancía general desembarcada en cabotaje]]</f>
        <v>0</v>
      </c>
      <c r="H641" s="2">
        <v>0</v>
      </c>
      <c r="I641" s="2">
        <v>0</v>
      </c>
      <c r="J641" s="3">
        <f>+dataMercanciaGeneral[[#This Row],[Mercancía general embarcada en exterior]]+dataMercanciaGeneral[[#This Row],[Mercancía general desembarcada en exterior]]</f>
        <v>0</v>
      </c>
      <c r="K641" s="3">
        <f>+dataMercanciaGeneral[[#This Row],[Mercancía general embarcada en cabotaje]]+dataMercanciaGeneral[[#This Row],[Mercancía general embarcada en exterior]]</f>
        <v>0</v>
      </c>
      <c r="L641" s="3">
        <f>+dataMercanciaGeneral[[#This Row],[Mercancía general desembarcada en cabotaje]]+dataMercanciaGeneral[[#This Row],[Mercancía general desembarcada en exterior]]</f>
        <v>0</v>
      </c>
      <c r="M641" s="3">
        <f>+dataMercanciaGeneral[[#This Row],[TOTAL mercancía general embarcada en cabotaje y exterior]]+dataMercanciaGeneral[[#This Row],[TOTAL mercancía general desembarcada en cabotaje y exterior]]</f>
        <v>0</v>
      </c>
    </row>
    <row r="642" spans="1:13" hidden="1" x14ac:dyDescent="0.25">
      <c r="A642" s="1">
        <v>1972</v>
      </c>
      <c r="B642" s="1" t="s">
        <v>23</v>
      </c>
      <c r="C642" s="1" t="s">
        <v>32</v>
      </c>
      <c r="D642" s="1" t="s">
        <v>33</v>
      </c>
      <c r="E642" s="2">
        <v>46627</v>
      </c>
      <c r="F642" s="2">
        <v>169332</v>
      </c>
      <c r="G642" s="3">
        <f>+dataMercanciaGeneral[[#This Row],[Mercancía general embarcada en cabotaje]]+dataMercanciaGeneral[[#This Row],[Mercancía general desembarcada en cabotaje]]</f>
        <v>215959</v>
      </c>
      <c r="H642" s="2">
        <v>207609</v>
      </c>
      <c r="I642" s="2">
        <v>1234091</v>
      </c>
      <c r="J642" s="3">
        <f>+dataMercanciaGeneral[[#This Row],[Mercancía general embarcada en exterior]]+dataMercanciaGeneral[[#This Row],[Mercancía general desembarcada en exterior]]</f>
        <v>1441700</v>
      </c>
      <c r="K642" s="3">
        <f>+dataMercanciaGeneral[[#This Row],[Mercancía general embarcada en cabotaje]]+dataMercanciaGeneral[[#This Row],[Mercancía general embarcada en exterior]]</f>
        <v>254236</v>
      </c>
      <c r="L642" s="3">
        <f>+dataMercanciaGeneral[[#This Row],[Mercancía general desembarcada en cabotaje]]+dataMercanciaGeneral[[#This Row],[Mercancía general desembarcada en exterior]]</f>
        <v>1403423</v>
      </c>
      <c r="M642" s="3">
        <f>+dataMercanciaGeneral[[#This Row],[TOTAL mercancía general embarcada en cabotaje y exterior]]+dataMercanciaGeneral[[#This Row],[TOTAL mercancía general desembarcada en cabotaje y exterior]]</f>
        <v>1657659</v>
      </c>
    </row>
    <row r="643" spans="1:13" hidden="1" x14ac:dyDescent="0.25">
      <c r="A643" s="1">
        <v>1972</v>
      </c>
      <c r="B643" s="1" t="s">
        <v>23</v>
      </c>
      <c r="C643" s="1" t="s">
        <v>32</v>
      </c>
      <c r="D643" s="1" t="s">
        <v>42</v>
      </c>
      <c r="E643" s="2">
        <v>0</v>
      </c>
      <c r="F643" s="2">
        <v>0</v>
      </c>
      <c r="G643" s="3">
        <f>+dataMercanciaGeneral[[#This Row],[Mercancía general embarcada en cabotaje]]+dataMercanciaGeneral[[#This Row],[Mercancía general desembarcada en cabotaje]]</f>
        <v>0</v>
      </c>
      <c r="H643" s="2">
        <v>0</v>
      </c>
      <c r="I643" s="2">
        <v>0</v>
      </c>
      <c r="J643" s="3">
        <f>+dataMercanciaGeneral[[#This Row],[Mercancía general embarcada en exterior]]+dataMercanciaGeneral[[#This Row],[Mercancía general desembarcada en exterior]]</f>
        <v>0</v>
      </c>
      <c r="K643" s="3">
        <f>+dataMercanciaGeneral[[#This Row],[Mercancía general embarcada en cabotaje]]+dataMercanciaGeneral[[#This Row],[Mercancía general embarcada en exterior]]</f>
        <v>0</v>
      </c>
      <c r="L643" s="3">
        <f>+dataMercanciaGeneral[[#This Row],[Mercancía general desembarcada en cabotaje]]+dataMercanciaGeneral[[#This Row],[Mercancía general desembarcada en exterior]]</f>
        <v>0</v>
      </c>
      <c r="M643" s="3">
        <f>+dataMercanciaGeneral[[#This Row],[TOTAL mercancía general embarcada en cabotaje y exterior]]+dataMercanciaGeneral[[#This Row],[TOTAL mercancía general desembarcada en cabotaje y exterior]]</f>
        <v>0</v>
      </c>
    </row>
    <row r="644" spans="1:13" hidden="1" x14ac:dyDescent="0.25">
      <c r="A644" s="1">
        <v>1972</v>
      </c>
      <c r="B644" s="1" t="s">
        <v>36</v>
      </c>
      <c r="C644" s="1" t="s">
        <v>32</v>
      </c>
      <c r="D644" s="1" t="s">
        <v>33</v>
      </c>
      <c r="E644" s="2">
        <v>64289</v>
      </c>
      <c r="F644" s="2">
        <v>18209</v>
      </c>
      <c r="G644" s="3">
        <f>+dataMercanciaGeneral[[#This Row],[Mercancía general embarcada en cabotaje]]+dataMercanciaGeneral[[#This Row],[Mercancía general desembarcada en cabotaje]]</f>
        <v>82498</v>
      </c>
      <c r="H644" s="2">
        <v>54692</v>
      </c>
      <c r="I644" s="2">
        <v>10176</v>
      </c>
      <c r="J644" s="3">
        <f>+dataMercanciaGeneral[[#This Row],[Mercancía general embarcada en exterior]]+dataMercanciaGeneral[[#This Row],[Mercancía general desembarcada en exterior]]</f>
        <v>64868</v>
      </c>
      <c r="K644" s="3">
        <f>+dataMercanciaGeneral[[#This Row],[Mercancía general embarcada en cabotaje]]+dataMercanciaGeneral[[#This Row],[Mercancía general embarcada en exterior]]</f>
        <v>118981</v>
      </c>
      <c r="L644" s="3">
        <f>+dataMercanciaGeneral[[#This Row],[Mercancía general desembarcada en cabotaje]]+dataMercanciaGeneral[[#This Row],[Mercancía general desembarcada en exterior]]</f>
        <v>28385</v>
      </c>
      <c r="M644" s="3">
        <f>+dataMercanciaGeneral[[#This Row],[TOTAL mercancía general embarcada en cabotaje y exterior]]+dataMercanciaGeneral[[#This Row],[TOTAL mercancía general desembarcada en cabotaje y exterior]]</f>
        <v>147366</v>
      </c>
    </row>
    <row r="645" spans="1:13" hidden="1" x14ac:dyDescent="0.25">
      <c r="A645" s="1">
        <v>1972</v>
      </c>
      <c r="B645" s="1" t="s">
        <v>36</v>
      </c>
      <c r="C645" s="1" t="s">
        <v>32</v>
      </c>
      <c r="D645" s="1" t="s">
        <v>42</v>
      </c>
      <c r="E645" s="2">
        <v>0</v>
      </c>
      <c r="F645" s="2">
        <v>0</v>
      </c>
      <c r="G645" s="3">
        <f>+dataMercanciaGeneral[[#This Row],[Mercancía general embarcada en cabotaje]]+dataMercanciaGeneral[[#This Row],[Mercancía general desembarcada en cabotaje]]</f>
        <v>0</v>
      </c>
      <c r="H645" s="2">
        <v>0</v>
      </c>
      <c r="I645" s="2">
        <v>0</v>
      </c>
      <c r="J645" s="3">
        <f>+dataMercanciaGeneral[[#This Row],[Mercancía general embarcada en exterior]]+dataMercanciaGeneral[[#This Row],[Mercancía general desembarcada en exterior]]</f>
        <v>0</v>
      </c>
      <c r="K645" s="3">
        <f>+dataMercanciaGeneral[[#This Row],[Mercancía general embarcada en cabotaje]]+dataMercanciaGeneral[[#This Row],[Mercancía general embarcada en exterior]]</f>
        <v>0</v>
      </c>
      <c r="L645" s="3">
        <f>+dataMercanciaGeneral[[#This Row],[Mercancía general desembarcada en cabotaje]]+dataMercanciaGeneral[[#This Row],[Mercancía general desembarcada en exterior]]</f>
        <v>0</v>
      </c>
      <c r="M645" s="3">
        <f>+dataMercanciaGeneral[[#This Row],[TOTAL mercancía general embarcada en cabotaje y exterior]]+dataMercanciaGeneral[[#This Row],[TOTAL mercancía general desembarcada en cabotaje y exterior]]</f>
        <v>0</v>
      </c>
    </row>
    <row r="646" spans="1:13" hidden="1" x14ac:dyDescent="0.25">
      <c r="A646" s="1">
        <v>1972</v>
      </c>
      <c r="B646" s="1" t="s">
        <v>37</v>
      </c>
      <c r="C646" s="1" t="s">
        <v>32</v>
      </c>
      <c r="D646" s="1" t="s">
        <v>33</v>
      </c>
      <c r="E646" s="2">
        <v>0</v>
      </c>
      <c r="F646" s="2">
        <v>0</v>
      </c>
      <c r="G646" s="3">
        <f>+dataMercanciaGeneral[[#This Row],[Mercancía general embarcada en cabotaje]]+dataMercanciaGeneral[[#This Row],[Mercancía general desembarcada en cabotaje]]</f>
        <v>0</v>
      </c>
      <c r="H646" s="2">
        <v>0</v>
      </c>
      <c r="I646" s="2">
        <v>0</v>
      </c>
      <c r="J646" s="3">
        <f>+dataMercanciaGeneral[[#This Row],[Mercancía general embarcada en exterior]]+dataMercanciaGeneral[[#This Row],[Mercancía general desembarcada en exterior]]</f>
        <v>0</v>
      </c>
      <c r="K646" s="3">
        <f>+dataMercanciaGeneral[[#This Row],[Mercancía general embarcada en cabotaje]]+dataMercanciaGeneral[[#This Row],[Mercancía general embarcada en exterior]]</f>
        <v>0</v>
      </c>
      <c r="L646" s="3">
        <f>+dataMercanciaGeneral[[#This Row],[Mercancía general desembarcada en cabotaje]]+dataMercanciaGeneral[[#This Row],[Mercancía general desembarcada en exterior]]</f>
        <v>0</v>
      </c>
      <c r="M646" s="3">
        <f>+dataMercanciaGeneral[[#This Row],[TOTAL mercancía general embarcada en cabotaje y exterior]]+dataMercanciaGeneral[[#This Row],[TOTAL mercancía general desembarcada en cabotaje y exterior]]</f>
        <v>0</v>
      </c>
    </row>
    <row r="647" spans="1:13" hidden="1" x14ac:dyDescent="0.25">
      <c r="A647" s="1">
        <v>1972</v>
      </c>
      <c r="B647" s="1" t="s">
        <v>37</v>
      </c>
      <c r="C647" s="1" t="s">
        <v>32</v>
      </c>
      <c r="D647" s="1" t="s">
        <v>42</v>
      </c>
      <c r="E647" s="2">
        <v>0</v>
      </c>
      <c r="F647" s="2">
        <v>0</v>
      </c>
      <c r="G647" s="3">
        <f>+dataMercanciaGeneral[[#This Row],[Mercancía general embarcada en cabotaje]]+dataMercanciaGeneral[[#This Row],[Mercancía general desembarcada en cabotaje]]</f>
        <v>0</v>
      </c>
      <c r="H647" s="2">
        <v>0</v>
      </c>
      <c r="I647" s="2">
        <v>0</v>
      </c>
      <c r="J647" s="3">
        <f>+dataMercanciaGeneral[[#This Row],[Mercancía general embarcada en exterior]]+dataMercanciaGeneral[[#This Row],[Mercancía general desembarcada en exterior]]</f>
        <v>0</v>
      </c>
      <c r="K647" s="3">
        <f>+dataMercanciaGeneral[[#This Row],[Mercancía general embarcada en cabotaje]]+dataMercanciaGeneral[[#This Row],[Mercancía general embarcada en exterior]]</f>
        <v>0</v>
      </c>
      <c r="L647" s="3">
        <f>+dataMercanciaGeneral[[#This Row],[Mercancía general desembarcada en cabotaje]]+dataMercanciaGeneral[[#This Row],[Mercancía general desembarcada en exterior]]</f>
        <v>0</v>
      </c>
      <c r="M647" s="3">
        <f>+dataMercanciaGeneral[[#This Row],[TOTAL mercancía general embarcada en cabotaje y exterior]]+dataMercanciaGeneral[[#This Row],[TOTAL mercancía general desembarcada en cabotaje y exterior]]</f>
        <v>0</v>
      </c>
    </row>
    <row r="648" spans="1:13" hidden="1" x14ac:dyDescent="0.25">
      <c r="A648" s="1">
        <v>1972</v>
      </c>
      <c r="B648" s="1" t="s">
        <v>7</v>
      </c>
      <c r="C648" s="1" t="s">
        <v>32</v>
      </c>
      <c r="D648" s="1" t="s">
        <v>33</v>
      </c>
      <c r="E648" s="2">
        <v>278598</v>
      </c>
      <c r="F648" s="2">
        <v>934964</v>
      </c>
      <c r="G648" s="3">
        <f>+dataMercanciaGeneral[[#This Row],[Mercancía general embarcada en cabotaje]]+dataMercanciaGeneral[[#This Row],[Mercancía general desembarcada en cabotaje]]</f>
        <v>1213562</v>
      </c>
      <c r="H648" s="2">
        <v>153691</v>
      </c>
      <c r="I648" s="2">
        <v>367984</v>
      </c>
      <c r="J648" s="3">
        <f>+dataMercanciaGeneral[[#This Row],[Mercancía general embarcada en exterior]]+dataMercanciaGeneral[[#This Row],[Mercancía general desembarcada en exterior]]</f>
        <v>521675</v>
      </c>
      <c r="K648" s="3">
        <f>+dataMercanciaGeneral[[#This Row],[Mercancía general embarcada en cabotaje]]+dataMercanciaGeneral[[#This Row],[Mercancía general embarcada en exterior]]</f>
        <v>432289</v>
      </c>
      <c r="L648" s="3">
        <f>+dataMercanciaGeneral[[#This Row],[Mercancía general desembarcada en cabotaje]]+dataMercanciaGeneral[[#This Row],[Mercancía general desembarcada en exterior]]</f>
        <v>1302948</v>
      </c>
      <c r="M648" s="3">
        <f>+dataMercanciaGeneral[[#This Row],[TOTAL mercancía general embarcada en cabotaje y exterior]]+dataMercanciaGeneral[[#This Row],[TOTAL mercancía general desembarcada en cabotaje y exterior]]</f>
        <v>1735237</v>
      </c>
    </row>
    <row r="649" spans="1:13" hidden="1" x14ac:dyDescent="0.25">
      <c r="A649" s="1">
        <v>1972</v>
      </c>
      <c r="B649" s="1" t="s">
        <v>7</v>
      </c>
      <c r="C649" s="1" t="s">
        <v>32</v>
      </c>
      <c r="D649" s="1" t="s">
        <v>42</v>
      </c>
      <c r="E649" s="2">
        <v>0</v>
      </c>
      <c r="F649" s="2">
        <v>0</v>
      </c>
      <c r="G649" s="3">
        <f>+dataMercanciaGeneral[[#This Row],[Mercancía general embarcada en cabotaje]]+dataMercanciaGeneral[[#This Row],[Mercancía general desembarcada en cabotaje]]</f>
        <v>0</v>
      </c>
      <c r="H649" s="2">
        <v>0</v>
      </c>
      <c r="I649" s="2">
        <v>0</v>
      </c>
      <c r="J649" s="3">
        <f>+dataMercanciaGeneral[[#This Row],[Mercancía general embarcada en exterior]]+dataMercanciaGeneral[[#This Row],[Mercancía general desembarcada en exterior]]</f>
        <v>0</v>
      </c>
      <c r="K649" s="3">
        <f>+dataMercanciaGeneral[[#This Row],[Mercancía general embarcada en cabotaje]]+dataMercanciaGeneral[[#This Row],[Mercancía general embarcada en exterior]]</f>
        <v>0</v>
      </c>
      <c r="L649" s="3">
        <f>+dataMercanciaGeneral[[#This Row],[Mercancía general desembarcada en cabotaje]]+dataMercanciaGeneral[[#This Row],[Mercancía general desembarcada en exterior]]</f>
        <v>0</v>
      </c>
      <c r="M649" s="3">
        <f>+dataMercanciaGeneral[[#This Row],[TOTAL mercancía general embarcada en cabotaje y exterior]]+dataMercanciaGeneral[[#This Row],[TOTAL mercancía general desembarcada en cabotaje y exterior]]</f>
        <v>0</v>
      </c>
    </row>
    <row r="650" spans="1:13" hidden="1" x14ac:dyDescent="0.25">
      <c r="A650" s="1">
        <v>1972</v>
      </c>
      <c r="B650" s="1" t="s">
        <v>24</v>
      </c>
      <c r="C650" s="1" t="s">
        <v>32</v>
      </c>
      <c r="D650" s="1" t="s">
        <v>33</v>
      </c>
      <c r="E650" s="2">
        <v>22490</v>
      </c>
      <c r="F650" s="2">
        <v>110778</v>
      </c>
      <c r="G650" s="3">
        <f>+dataMercanciaGeneral[[#This Row],[Mercancía general embarcada en cabotaje]]+dataMercanciaGeneral[[#This Row],[Mercancía general desembarcada en cabotaje]]</f>
        <v>133268</v>
      </c>
      <c r="H650" s="2">
        <v>147589</v>
      </c>
      <c r="I650" s="2">
        <v>435749</v>
      </c>
      <c r="J650" s="3">
        <f>+dataMercanciaGeneral[[#This Row],[Mercancía general embarcada en exterior]]+dataMercanciaGeneral[[#This Row],[Mercancía general desembarcada en exterior]]</f>
        <v>583338</v>
      </c>
      <c r="K650" s="3">
        <f>+dataMercanciaGeneral[[#This Row],[Mercancía general embarcada en cabotaje]]+dataMercanciaGeneral[[#This Row],[Mercancía general embarcada en exterior]]</f>
        <v>170079</v>
      </c>
      <c r="L650" s="3">
        <f>+dataMercanciaGeneral[[#This Row],[Mercancía general desembarcada en cabotaje]]+dataMercanciaGeneral[[#This Row],[Mercancía general desembarcada en exterior]]</f>
        <v>546527</v>
      </c>
      <c r="M650" s="3">
        <f>+dataMercanciaGeneral[[#This Row],[TOTAL mercancía general embarcada en cabotaje y exterior]]+dataMercanciaGeneral[[#This Row],[TOTAL mercancía general desembarcada en cabotaje y exterior]]</f>
        <v>716606</v>
      </c>
    </row>
    <row r="651" spans="1:13" hidden="1" x14ac:dyDescent="0.25">
      <c r="A651" s="1">
        <v>1972</v>
      </c>
      <c r="B651" s="1" t="s">
        <v>24</v>
      </c>
      <c r="C651" s="1" t="s">
        <v>32</v>
      </c>
      <c r="D651" s="1" t="s">
        <v>42</v>
      </c>
      <c r="E651" s="2">
        <v>0</v>
      </c>
      <c r="F651" s="2">
        <v>0</v>
      </c>
      <c r="G651" s="3">
        <f>+dataMercanciaGeneral[[#This Row],[Mercancía general embarcada en cabotaje]]+dataMercanciaGeneral[[#This Row],[Mercancía general desembarcada en cabotaje]]</f>
        <v>0</v>
      </c>
      <c r="H651" s="2">
        <v>0</v>
      </c>
      <c r="I651" s="2">
        <v>0</v>
      </c>
      <c r="J651" s="3">
        <f>+dataMercanciaGeneral[[#This Row],[Mercancía general embarcada en exterior]]+dataMercanciaGeneral[[#This Row],[Mercancía general desembarcada en exterior]]</f>
        <v>0</v>
      </c>
      <c r="K651" s="3">
        <f>+dataMercanciaGeneral[[#This Row],[Mercancía general embarcada en cabotaje]]+dataMercanciaGeneral[[#This Row],[Mercancía general embarcada en exterior]]</f>
        <v>0</v>
      </c>
      <c r="L651" s="3">
        <f>+dataMercanciaGeneral[[#This Row],[Mercancía general desembarcada en cabotaje]]+dataMercanciaGeneral[[#This Row],[Mercancía general desembarcada en exterior]]</f>
        <v>0</v>
      </c>
      <c r="M651" s="3">
        <f>+dataMercanciaGeneral[[#This Row],[TOTAL mercancía general embarcada en cabotaje y exterior]]+dataMercanciaGeneral[[#This Row],[TOTAL mercancía general desembarcada en cabotaje y exterior]]</f>
        <v>0</v>
      </c>
    </row>
    <row r="652" spans="1:13" hidden="1" x14ac:dyDescent="0.25">
      <c r="A652" s="1">
        <v>1972</v>
      </c>
      <c r="B652" s="1" t="s">
        <v>25</v>
      </c>
      <c r="C652" s="1" t="s">
        <v>32</v>
      </c>
      <c r="D652" s="1" t="s">
        <v>33</v>
      </c>
      <c r="E652" s="2">
        <v>137423</v>
      </c>
      <c r="F652" s="2">
        <v>131206</v>
      </c>
      <c r="G652" s="3">
        <f>+dataMercanciaGeneral[[#This Row],[Mercancía general embarcada en cabotaje]]+dataMercanciaGeneral[[#This Row],[Mercancía general desembarcada en cabotaje]]</f>
        <v>268629</v>
      </c>
      <c r="H652" s="2">
        <v>132633</v>
      </c>
      <c r="I652" s="2">
        <v>125178</v>
      </c>
      <c r="J652" s="3">
        <f>+dataMercanciaGeneral[[#This Row],[Mercancía general embarcada en exterior]]+dataMercanciaGeneral[[#This Row],[Mercancía general desembarcada en exterior]]</f>
        <v>257811</v>
      </c>
      <c r="K652" s="3">
        <f>+dataMercanciaGeneral[[#This Row],[Mercancía general embarcada en cabotaje]]+dataMercanciaGeneral[[#This Row],[Mercancía general embarcada en exterior]]</f>
        <v>270056</v>
      </c>
      <c r="L652" s="3">
        <f>+dataMercanciaGeneral[[#This Row],[Mercancía general desembarcada en cabotaje]]+dataMercanciaGeneral[[#This Row],[Mercancía general desembarcada en exterior]]</f>
        <v>256384</v>
      </c>
      <c r="M652" s="3">
        <f>+dataMercanciaGeneral[[#This Row],[TOTAL mercancía general embarcada en cabotaje y exterior]]+dataMercanciaGeneral[[#This Row],[TOTAL mercancía general desembarcada en cabotaje y exterior]]</f>
        <v>526440</v>
      </c>
    </row>
    <row r="653" spans="1:13" hidden="1" x14ac:dyDescent="0.25">
      <c r="A653" s="1">
        <v>1972</v>
      </c>
      <c r="B653" s="1" t="s">
        <v>25</v>
      </c>
      <c r="C653" s="1" t="s">
        <v>32</v>
      </c>
      <c r="D653" s="1" t="s">
        <v>42</v>
      </c>
      <c r="E653" s="2">
        <v>0</v>
      </c>
      <c r="F653" s="2">
        <v>0</v>
      </c>
      <c r="G653" s="3">
        <f>+dataMercanciaGeneral[[#This Row],[Mercancía general embarcada en cabotaje]]+dataMercanciaGeneral[[#This Row],[Mercancía general desembarcada en cabotaje]]</f>
        <v>0</v>
      </c>
      <c r="H653" s="2">
        <v>0</v>
      </c>
      <c r="I653" s="2">
        <v>0</v>
      </c>
      <c r="J653" s="3">
        <f>+dataMercanciaGeneral[[#This Row],[Mercancía general embarcada en exterior]]+dataMercanciaGeneral[[#This Row],[Mercancía general desembarcada en exterior]]</f>
        <v>0</v>
      </c>
      <c r="K653" s="3">
        <f>+dataMercanciaGeneral[[#This Row],[Mercancía general embarcada en cabotaje]]+dataMercanciaGeneral[[#This Row],[Mercancía general embarcada en exterior]]</f>
        <v>0</v>
      </c>
      <c r="L653" s="3">
        <f>+dataMercanciaGeneral[[#This Row],[Mercancía general desembarcada en cabotaje]]+dataMercanciaGeneral[[#This Row],[Mercancía general desembarcada en exterior]]</f>
        <v>0</v>
      </c>
      <c r="M653" s="3">
        <f>+dataMercanciaGeneral[[#This Row],[TOTAL mercancía general embarcada en cabotaje y exterior]]+dataMercanciaGeneral[[#This Row],[TOTAL mercancía general desembarcada en cabotaje y exterior]]</f>
        <v>0</v>
      </c>
    </row>
    <row r="654" spans="1:13" hidden="1" x14ac:dyDescent="0.25">
      <c r="A654" s="1">
        <v>1972</v>
      </c>
      <c r="B654" s="1" t="s">
        <v>26</v>
      </c>
      <c r="C654" s="1" t="s">
        <v>32</v>
      </c>
      <c r="D654" s="1" t="s">
        <v>33</v>
      </c>
      <c r="E654" s="2">
        <v>158146</v>
      </c>
      <c r="F654" s="2">
        <v>41705</v>
      </c>
      <c r="G654" s="3">
        <f>+dataMercanciaGeneral[[#This Row],[Mercancía general embarcada en cabotaje]]+dataMercanciaGeneral[[#This Row],[Mercancía general desembarcada en cabotaje]]</f>
        <v>199851</v>
      </c>
      <c r="H654" s="2">
        <v>167111</v>
      </c>
      <c r="I654" s="2">
        <v>172709</v>
      </c>
      <c r="J654" s="3">
        <f>+dataMercanciaGeneral[[#This Row],[Mercancía general embarcada en exterior]]+dataMercanciaGeneral[[#This Row],[Mercancía general desembarcada en exterior]]</f>
        <v>339820</v>
      </c>
      <c r="K654" s="3">
        <f>+dataMercanciaGeneral[[#This Row],[Mercancía general embarcada en cabotaje]]+dataMercanciaGeneral[[#This Row],[Mercancía general embarcada en exterior]]</f>
        <v>325257</v>
      </c>
      <c r="L654" s="3">
        <f>+dataMercanciaGeneral[[#This Row],[Mercancía general desembarcada en cabotaje]]+dataMercanciaGeneral[[#This Row],[Mercancía general desembarcada en exterior]]</f>
        <v>214414</v>
      </c>
      <c r="M654" s="3">
        <f>+dataMercanciaGeneral[[#This Row],[TOTAL mercancía general embarcada en cabotaje y exterior]]+dataMercanciaGeneral[[#This Row],[TOTAL mercancía general desembarcada en cabotaje y exterior]]</f>
        <v>539671</v>
      </c>
    </row>
    <row r="655" spans="1:13" hidden="1" x14ac:dyDescent="0.25">
      <c r="A655" s="1">
        <v>1972</v>
      </c>
      <c r="B655" s="1" t="s">
        <v>26</v>
      </c>
      <c r="C655" s="1" t="s">
        <v>32</v>
      </c>
      <c r="D655" s="1" t="s">
        <v>42</v>
      </c>
      <c r="E655" s="2">
        <v>0</v>
      </c>
      <c r="F655" s="2">
        <v>0</v>
      </c>
      <c r="G655" s="3">
        <f>+dataMercanciaGeneral[[#This Row],[Mercancía general embarcada en cabotaje]]+dataMercanciaGeneral[[#This Row],[Mercancía general desembarcada en cabotaje]]</f>
        <v>0</v>
      </c>
      <c r="H655" s="2">
        <v>0</v>
      </c>
      <c r="I655" s="2">
        <v>0</v>
      </c>
      <c r="J655" s="3">
        <f>+dataMercanciaGeneral[[#This Row],[Mercancía general embarcada en exterior]]+dataMercanciaGeneral[[#This Row],[Mercancía general desembarcada en exterior]]</f>
        <v>0</v>
      </c>
      <c r="K655" s="3">
        <f>+dataMercanciaGeneral[[#This Row],[Mercancía general embarcada en cabotaje]]+dataMercanciaGeneral[[#This Row],[Mercancía general embarcada en exterior]]</f>
        <v>0</v>
      </c>
      <c r="L655" s="3">
        <f>+dataMercanciaGeneral[[#This Row],[Mercancía general desembarcada en cabotaje]]+dataMercanciaGeneral[[#This Row],[Mercancía general desembarcada en exterior]]</f>
        <v>0</v>
      </c>
      <c r="M655" s="3">
        <f>+dataMercanciaGeneral[[#This Row],[TOTAL mercancía general embarcada en cabotaje y exterior]]+dataMercanciaGeneral[[#This Row],[TOTAL mercancía general desembarcada en cabotaje y exterior]]</f>
        <v>0</v>
      </c>
    </row>
    <row r="656" spans="1:13" hidden="1" x14ac:dyDescent="0.25">
      <c r="A656" s="1">
        <v>1972</v>
      </c>
      <c r="B656" s="1" t="s">
        <v>27</v>
      </c>
      <c r="C656" s="1" t="s">
        <v>32</v>
      </c>
      <c r="D656" s="1" t="s">
        <v>33</v>
      </c>
      <c r="E656" s="2">
        <v>468556</v>
      </c>
      <c r="F656" s="2">
        <v>112115</v>
      </c>
      <c r="G656" s="3">
        <f>+dataMercanciaGeneral[[#This Row],[Mercancía general embarcada en cabotaje]]+dataMercanciaGeneral[[#This Row],[Mercancía general desembarcada en cabotaje]]</f>
        <v>580671</v>
      </c>
      <c r="H656" s="2">
        <v>460161</v>
      </c>
      <c r="I656" s="2">
        <v>386370</v>
      </c>
      <c r="J656" s="3">
        <f>+dataMercanciaGeneral[[#This Row],[Mercancía general embarcada en exterior]]+dataMercanciaGeneral[[#This Row],[Mercancía general desembarcada en exterior]]</f>
        <v>846531</v>
      </c>
      <c r="K656" s="3">
        <f>+dataMercanciaGeneral[[#This Row],[Mercancía general embarcada en cabotaje]]+dataMercanciaGeneral[[#This Row],[Mercancía general embarcada en exterior]]</f>
        <v>928717</v>
      </c>
      <c r="L656" s="3">
        <f>+dataMercanciaGeneral[[#This Row],[Mercancía general desembarcada en cabotaje]]+dataMercanciaGeneral[[#This Row],[Mercancía general desembarcada en exterior]]</f>
        <v>498485</v>
      </c>
      <c r="M656" s="3">
        <f>+dataMercanciaGeneral[[#This Row],[TOTAL mercancía general embarcada en cabotaje y exterior]]+dataMercanciaGeneral[[#This Row],[TOTAL mercancía general desembarcada en cabotaje y exterior]]</f>
        <v>1427202</v>
      </c>
    </row>
    <row r="657" spans="1:13" hidden="1" x14ac:dyDescent="0.25">
      <c r="A657" s="1">
        <v>1972</v>
      </c>
      <c r="B657" s="1" t="s">
        <v>27</v>
      </c>
      <c r="C657" s="1" t="s">
        <v>32</v>
      </c>
      <c r="D657" s="1" t="s">
        <v>42</v>
      </c>
      <c r="E657" s="2">
        <v>0</v>
      </c>
      <c r="F657" s="2">
        <v>0</v>
      </c>
      <c r="G657" s="3">
        <f>+dataMercanciaGeneral[[#This Row],[Mercancía general embarcada en cabotaje]]+dataMercanciaGeneral[[#This Row],[Mercancía general desembarcada en cabotaje]]</f>
        <v>0</v>
      </c>
      <c r="H657" s="2">
        <v>0</v>
      </c>
      <c r="I657" s="2">
        <v>0</v>
      </c>
      <c r="J657" s="3">
        <f>+dataMercanciaGeneral[[#This Row],[Mercancía general embarcada en exterior]]+dataMercanciaGeneral[[#This Row],[Mercancía general desembarcada en exterior]]</f>
        <v>0</v>
      </c>
      <c r="K657" s="3">
        <f>+dataMercanciaGeneral[[#This Row],[Mercancía general embarcada en cabotaje]]+dataMercanciaGeneral[[#This Row],[Mercancía general embarcada en exterior]]</f>
        <v>0</v>
      </c>
      <c r="L657" s="3">
        <f>+dataMercanciaGeneral[[#This Row],[Mercancía general desembarcada en cabotaje]]+dataMercanciaGeneral[[#This Row],[Mercancía general desembarcada en exterior]]</f>
        <v>0</v>
      </c>
      <c r="M657" s="3">
        <f>+dataMercanciaGeneral[[#This Row],[TOTAL mercancía general embarcada en cabotaje y exterior]]+dataMercanciaGeneral[[#This Row],[TOTAL mercancía general desembarcada en cabotaje y exterior]]</f>
        <v>0</v>
      </c>
    </row>
    <row r="658" spans="1:13" hidden="1" x14ac:dyDescent="0.25">
      <c r="A658" s="1">
        <v>1972</v>
      </c>
      <c r="B658" s="1" t="s">
        <v>28</v>
      </c>
      <c r="C658" s="1" t="s">
        <v>32</v>
      </c>
      <c r="D658" s="1" t="s">
        <v>33</v>
      </c>
      <c r="E658" s="2">
        <v>41912</v>
      </c>
      <c r="F658" s="2">
        <v>82257</v>
      </c>
      <c r="G658" s="3">
        <f>+dataMercanciaGeneral[[#This Row],[Mercancía general embarcada en cabotaje]]+dataMercanciaGeneral[[#This Row],[Mercancía general desembarcada en cabotaje]]</f>
        <v>124169</v>
      </c>
      <c r="H658" s="2">
        <v>52886</v>
      </c>
      <c r="I658" s="2">
        <v>89371</v>
      </c>
      <c r="J658" s="3">
        <f>+dataMercanciaGeneral[[#This Row],[Mercancía general embarcada en exterior]]+dataMercanciaGeneral[[#This Row],[Mercancía general desembarcada en exterior]]</f>
        <v>142257</v>
      </c>
      <c r="K658" s="3">
        <f>+dataMercanciaGeneral[[#This Row],[Mercancía general embarcada en cabotaje]]+dataMercanciaGeneral[[#This Row],[Mercancía general embarcada en exterior]]</f>
        <v>94798</v>
      </c>
      <c r="L658" s="3">
        <f>+dataMercanciaGeneral[[#This Row],[Mercancía general desembarcada en cabotaje]]+dataMercanciaGeneral[[#This Row],[Mercancía general desembarcada en exterior]]</f>
        <v>171628</v>
      </c>
      <c r="M658" s="3">
        <f>+dataMercanciaGeneral[[#This Row],[TOTAL mercancía general embarcada en cabotaje y exterior]]+dataMercanciaGeneral[[#This Row],[TOTAL mercancía general desembarcada en cabotaje y exterior]]</f>
        <v>266426</v>
      </c>
    </row>
    <row r="659" spans="1:13" hidden="1" x14ac:dyDescent="0.25">
      <c r="A659" s="1">
        <v>1972</v>
      </c>
      <c r="B659" s="1" t="s">
        <v>28</v>
      </c>
      <c r="C659" s="1" t="s">
        <v>32</v>
      </c>
      <c r="D659" s="1" t="s">
        <v>42</v>
      </c>
      <c r="E659" s="2">
        <v>0</v>
      </c>
      <c r="F659" s="2">
        <v>0</v>
      </c>
      <c r="G659" s="3">
        <f>+dataMercanciaGeneral[[#This Row],[Mercancía general embarcada en cabotaje]]+dataMercanciaGeneral[[#This Row],[Mercancía general desembarcada en cabotaje]]</f>
        <v>0</v>
      </c>
      <c r="H659" s="2">
        <v>0</v>
      </c>
      <c r="I659" s="2">
        <v>0</v>
      </c>
      <c r="J659" s="3">
        <f>+dataMercanciaGeneral[[#This Row],[Mercancía general embarcada en exterior]]+dataMercanciaGeneral[[#This Row],[Mercancía general desembarcada en exterior]]</f>
        <v>0</v>
      </c>
      <c r="K659" s="3">
        <f>+dataMercanciaGeneral[[#This Row],[Mercancía general embarcada en cabotaje]]+dataMercanciaGeneral[[#This Row],[Mercancía general embarcada en exterior]]</f>
        <v>0</v>
      </c>
      <c r="L659" s="3">
        <f>+dataMercanciaGeneral[[#This Row],[Mercancía general desembarcada en cabotaje]]+dataMercanciaGeneral[[#This Row],[Mercancía general desembarcada en exterior]]</f>
        <v>0</v>
      </c>
      <c r="M659" s="3">
        <f>+dataMercanciaGeneral[[#This Row],[TOTAL mercancía general embarcada en cabotaje y exterior]]+dataMercanciaGeneral[[#This Row],[TOTAL mercancía general desembarcada en cabotaje y exterior]]</f>
        <v>0</v>
      </c>
    </row>
    <row r="660" spans="1:13" hidden="1" x14ac:dyDescent="0.25">
      <c r="A660" s="1">
        <v>1972</v>
      </c>
      <c r="B660" s="1" t="s">
        <v>29</v>
      </c>
      <c r="C660" s="1" t="s">
        <v>32</v>
      </c>
      <c r="D660" s="1" t="s">
        <v>33</v>
      </c>
      <c r="E660" s="2">
        <v>37799</v>
      </c>
      <c r="F660" s="2">
        <v>13345</v>
      </c>
      <c r="G660" s="3">
        <f>+dataMercanciaGeneral[[#This Row],[Mercancía general embarcada en cabotaje]]+dataMercanciaGeneral[[#This Row],[Mercancía general desembarcada en cabotaje]]</f>
        <v>51144</v>
      </c>
      <c r="H660" s="2">
        <v>39380</v>
      </c>
      <c r="I660" s="2">
        <v>25412</v>
      </c>
      <c r="J660" s="3">
        <f>+dataMercanciaGeneral[[#This Row],[Mercancía general embarcada en exterior]]+dataMercanciaGeneral[[#This Row],[Mercancía general desembarcada en exterior]]</f>
        <v>64792</v>
      </c>
      <c r="K660" s="3">
        <f>+dataMercanciaGeneral[[#This Row],[Mercancía general embarcada en cabotaje]]+dataMercanciaGeneral[[#This Row],[Mercancía general embarcada en exterior]]</f>
        <v>77179</v>
      </c>
      <c r="L660" s="3">
        <f>+dataMercanciaGeneral[[#This Row],[Mercancía general desembarcada en cabotaje]]+dataMercanciaGeneral[[#This Row],[Mercancía general desembarcada en exterior]]</f>
        <v>38757</v>
      </c>
      <c r="M660" s="3">
        <f>+dataMercanciaGeneral[[#This Row],[TOTAL mercancía general embarcada en cabotaje y exterior]]+dataMercanciaGeneral[[#This Row],[TOTAL mercancía general desembarcada en cabotaje y exterior]]</f>
        <v>115936</v>
      </c>
    </row>
    <row r="661" spans="1:13" hidden="1" x14ac:dyDescent="0.25">
      <c r="A661" s="1">
        <v>1972</v>
      </c>
      <c r="B661" s="1" t="s">
        <v>29</v>
      </c>
      <c r="C661" s="1" t="s">
        <v>32</v>
      </c>
      <c r="D661" s="1" t="s">
        <v>42</v>
      </c>
      <c r="E661" s="2">
        <v>0</v>
      </c>
      <c r="F661" s="2">
        <v>0</v>
      </c>
      <c r="G661" s="3">
        <f>+dataMercanciaGeneral[[#This Row],[Mercancía general embarcada en cabotaje]]+dataMercanciaGeneral[[#This Row],[Mercancía general desembarcada en cabotaje]]</f>
        <v>0</v>
      </c>
      <c r="H661" s="2">
        <v>0</v>
      </c>
      <c r="I661" s="2">
        <v>0</v>
      </c>
      <c r="J661" s="3">
        <f>+dataMercanciaGeneral[[#This Row],[Mercancía general embarcada en exterior]]+dataMercanciaGeneral[[#This Row],[Mercancía general desembarcada en exterior]]</f>
        <v>0</v>
      </c>
      <c r="K661" s="3">
        <f>+dataMercanciaGeneral[[#This Row],[Mercancía general embarcada en cabotaje]]+dataMercanciaGeneral[[#This Row],[Mercancía general embarcada en exterior]]</f>
        <v>0</v>
      </c>
      <c r="L661" s="3">
        <f>+dataMercanciaGeneral[[#This Row],[Mercancía general desembarcada en cabotaje]]+dataMercanciaGeneral[[#This Row],[Mercancía general desembarcada en exterior]]</f>
        <v>0</v>
      </c>
      <c r="M661" s="3">
        <f>+dataMercanciaGeneral[[#This Row],[TOTAL mercancía general embarcada en cabotaje y exterior]]+dataMercanciaGeneral[[#This Row],[TOTAL mercancía general desembarcada en cabotaje y exterior]]</f>
        <v>0</v>
      </c>
    </row>
    <row r="662" spans="1:13" hidden="1" x14ac:dyDescent="0.25">
      <c r="A662" s="1">
        <v>1973</v>
      </c>
      <c r="B662" s="1" t="s">
        <v>0</v>
      </c>
      <c r="C662" s="1" t="s">
        <v>32</v>
      </c>
      <c r="D662" s="1" t="s">
        <v>33</v>
      </c>
      <c r="E662" s="2">
        <v>11599</v>
      </c>
      <c r="F662" s="2">
        <v>36738</v>
      </c>
      <c r="G662" s="3">
        <f>+dataMercanciaGeneral[[#This Row],[Mercancía general embarcada en cabotaje]]+dataMercanciaGeneral[[#This Row],[Mercancía general desembarcada en cabotaje]]</f>
        <v>48337</v>
      </c>
      <c r="H662" s="2">
        <v>35288</v>
      </c>
      <c r="I662" s="2">
        <v>47104</v>
      </c>
      <c r="J662" s="3">
        <f>+dataMercanciaGeneral[[#This Row],[Mercancía general embarcada en exterior]]+dataMercanciaGeneral[[#This Row],[Mercancía general desembarcada en exterior]]</f>
        <v>82392</v>
      </c>
      <c r="K662" s="3">
        <f>+dataMercanciaGeneral[[#This Row],[Mercancía general embarcada en cabotaje]]+dataMercanciaGeneral[[#This Row],[Mercancía general embarcada en exterior]]</f>
        <v>46887</v>
      </c>
      <c r="L662" s="3">
        <f>+dataMercanciaGeneral[[#This Row],[Mercancía general desembarcada en cabotaje]]+dataMercanciaGeneral[[#This Row],[Mercancía general desembarcada en exterior]]</f>
        <v>83842</v>
      </c>
      <c r="M662" s="3">
        <f>+dataMercanciaGeneral[[#This Row],[TOTAL mercancía general embarcada en cabotaje y exterior]]+dataMercanciaGeneral[[#This Row],[TOTAL mercancía general desembarcada en cabotaje y exterior]]</f>
        <v>130729</v>
      </c>
    </row>
    <row r="663" spans="1:13" hidden="1" x14ac:dyDescent="0.25">
      <c r="A663" s="1">
        <v>1973</v>
      </c>
      <c r="B663" s="1" t="s">
        <v>0</v>
      </c>
      <c r="C663" s="1" t="s">
        <v>32</v>
      </c>
      <c r="D663" s="1" t="s">
        <v>42</v>
      </c>
      <c r="E663" s="2">
        <v>0</v>
      </c>
      <c r="F663" s="2">
        <v>0</v>
      </c>
      <c r="G663" s="3">
        <f>+dataMercanciaGeneral[[#This Row],[Mercancía general embarcada en cabotaje]]+dataMercanciaGeneral[[#This Row],[Mercancía general desembarcada en cabotaje]]</f>
        <v>0</v>
      </c>
      <c r="H663" s="2">
        <v>0</v>
      </c>
      <c r="I663" s="2">
        <v>0</v>
      </c>
      <c r="J663" s="3">
        <f>+dataMercanciaGeneral[[#This Row],[Mercancía general embarcada en exterior]]+dataMercanciaGeneral[[#This Row],[Mercancía general desembarcada en exterior]]</f>
        <v>0</v>
      </c>
      <c r="K663" s="3">
        <f>+dataMercanciaGeneral[[#This Row],[Mercancía general embarcada en cabotaje]]+dataMercanciaGeneral[[#This Row],[Mercancía general embarcada en exterior]]</f>
        <v>0</v>
      </c>
      <c r="L663" s="3">
        <f>+dataMercanciaGeneral[[#This Row],[Mercancía general desembarcada en cabotaje]]+dataMercanciaGeneral[[#This Row],[Mercancía general desembarcada en exterior]]</f>
        <v>0</v>
      </c>
      <c r="M663" s="3">
        <f>+dataMercanciaGeneral[[#This Row],[TOTAL mercancía general embarcada en cabotaje y exterior]]+dataMercanciaGeneral[[#This Row],[TOTAL mercancía general desembarcada en cabotaje y exterior]]</f>
        <v>0</v>
      </c>
    </row>
    <row r="664" spans="1:13" hidden="1" x14ac:dyDescent="0.25">
      <c r="A664" s="1">
        <v>1973</v>
      </c>
      <c r="B664" s="1" t="s">
        <v>1</v>
      </c>
      <c r="C664" s="1" t="s">
        <v>32</v>
      </c>
      <c r="D664" s="1" t="s">
        <v>33</v>
      </c>
      <c r="E664" s="2">
        <v>216218</v>
      </c>
      <c r="F664" s="2">
        <v>151441</v>
      </c>
      <c r="G664" s="3">
        <f>+dataMercanciaGeneral[[#This Row],[Mercancía general embarcada en cabotaje]]+dataMercanciaGeneral[[#This Row],[Mercancía general desembarcada en cabotaje]]</f>
        <v>367659</v>
      </c>
      <c r="H664" s="2">
        <v>179836</v>
      </c>
      <c r="I664" s="2">
        <v>108418</v>
      </c>
      <c r="J664" s="3">
        <f>+dataMercanciaGeneral[[#This Row],[Mercancía general embarcada en exterior]]+dataMercanciaGeneral[[#This Row],[Mercancía general desembarcada en exterior]]</f>
        <v>288254</v>
      </c>
      <c r="K664" s="3">
        <f>+dataMercanciaGeneral[[#This Row],[Mercancía general embarcada en cabotaje]]+dataMercanciaGeneral[[#This Row],[Mercancía general embarcada en exterior]]</f>
        <v>396054</v>
      </c>
      <c r="L664" s="3">
        <f>+dataMercanciaGeneral[[#This Row],[Mercancía general desembarcada en cabotaje]]+dataMercanciaGeneral[[#This Row],[Mercancía general desembarcada en exterior]]</f>
        <v>259859</v>
      </c>
      <c r="M664" s="3">
        <f>+dataMercanciaGeneral[[#This Row],[TOTAL mercancía general embarcada en cabotaje y exterior]]+dataMercanciaGeneral[[#This Row],[TOTAL mercancía general desembarcada en cabotaje y exterior]]</f>
        <v>655913</v>
      </c>
    </row>
    <row r="665" spans="1:13" hidden="1" x14ac:dyDescent="0.25">
      <c r="A665" s="1">
        <v>1973</v>
      </c>
      <c r="B665" s="1" t="s">
        <v>1</v>
      </c>
      <c r="C665" s="1" t="s">
        <v>32</v>
      </c>
      <c r="D665" s="1" t="s">
        <v>42</v>
      </c>
      <c r="E665" s="2">
        <v>39618</v>
      </c>
      <c r="F665" s="2">
        <v>17653</v>
      </c>
      <c r="G665" s="3">
        <f>+dataMercanciaGeneral[[#This Row],[Mercancía general embarcada en cabotaje]]+dataMercanciaGeneral[[#This Row],[Mercancía general desembarcada en cabotaje]]</f>
        <v>57271</v>
      </c>
      <c r="H665" s="2">
        <v>49122</v>
      </c>
      <c r="I665" s="2">
        <v>36969</v>
      </c>
      <c r="J665" s="3">
        <f>+dataMercanciaGeneral[[#This Row],[Mercancía general embarcada en exterior]]+dataMercanciaGeneral[[#This Row],[Mercancía general desembarcada en exterior]]</f>
        <v>86091</v>
      </c>
      <c r="K665" s="3">
        <f>+dataMercanciaGeneral[[#This Row],[Mercancía general embarcada en cabotaje]]+dataMercanciaGeneral[[#This Row],[Mercancía general embarcada en exterior]]</f>
        <v>88740</v>
      </c>
      <c r="L665" s="3">
        <f>+dataMercanciaGeneral[[#This Row],[Mercancía general desembarcada en cabotaje]]+dataMercanciaGeneral[[#This Row],[Mercancía general desembarcada en exterior]]</f>
        <v>54622</v>
      </c>
      <c r="M665" s="3">
        <f>+dataMercanciaGeneral[[#This Row],[TOTAL mercancía general embarcada en cabotaje y exterior]]+dataMercanciaGeneral[[#This Row],[TOTAL mercancía general desembarcada en cabotaje y exterior]]</f>
        <v>143362</v>
      </c>
    </row>
    <row r="666" spans="1:13" hidden="1" x14ac:dyDescent="0.25">
      <c r="A666" s="1">
        <v>1973</v>
      </c>
      <c r="B666" s="1" t="s">
        <v>2</v>
      </c>
      <c r="C666" s="1" t="s">
        <v>32</v>
      </c>
      <c r="D666" s="1" t="s">
        <v>33</v>
      </c>
      <c r="E666" s="2">
        <v>15042</v>
      </c>
      <c r="F666" s="2">
        <v>12034</v>
      </c>
      <c r="G666" s="3">
        <f>+dataMercanciaGeneral[[#This Row],[Mercancía general embarcada en cabotaje]]+dataMercanciaGeneral[[#This Row],[Mercancía general desembarcada en cabotaje]]</f>
        <v>27076</v>
      </c>
      <c r="H666" s="2">
        <v>31227</v>
      </c>
      <c r="I666" s="2">
        <v>54939</v>
      </c>
      <c r="J666" s="3">
        <f>+dataMercanciaGeneral[[#This Row],[Mercancía general embarcada en exterior]]+dataMercanciaGeneral[[#This Row],[Mercancía general desembarcada en exterior]]</f>
        <v>86166</v>
      </c>
      <c r="K666" s="3">
        <f>+dataMercanciaGeneral[[#This Row],[Mercancía general embarcada en cabotaje]]+dataMercanciaGeneral[[#This Row],[Mercancía general embarcada en exterior]]</f>
        <v>46269</v>
      </c>
      <c r="L666" s="3">
        <f>+dataMercanciaGeneral[[#This Row],[Mercancía general desembarcada en cabotaje]]+dataMercanciaGeneral[[#This Row],[Mercancía general desembarcada en exterior]]</f>
        <v>66973</v>
      </c>
      <c r="M666" s="3">
        <f>+dataMercanciaGeneral[[#This Row],[TOTAL mercancía general embarcada en cabotaje y exterior]]+dataMercanciaGeneral[[#This Row],[TOTAL mercancía general desembarcada en cabotaje y exterior]]</f>
        <v>113242</v>
      </c>
    </row>
    <row r="667" spans="1:13" hidden="1" x14ac:dyDescent="0.25">
      <c r="A667" s="1">
        <v>1973</v>
      </c>
      <c r="B667" s="1" t="s">
        <v>2</v>
      </c>
      <c r="C667" s="1" t="s">
        <v>32</v>
      </c>
      <c r="D667" s="1" t="s">
        <v>42</v>
      </c>
      <c r="E667" s="2">
        <v>0</v>
      </c>
      <c r="F667" s="2">
        <v>0</v>
      </c>
      <c r="G667" s="3">
        <f>+dataMercanciaGeneral[[#This Row],[Mercancía general embarcada en cabotaje]]+dataMercanciaGeneral[[#This Row],[Mercancía general desembarcada en cabotaje]]</f>
        <v>0</v>
      </c>
      <c r="H667" s="2">
        <v>0</v>
      </c>
      <c r="I667" s="2">
        <v>0</v>
      </c>
      <c r="J667" s="3">
        <f>+dataMercanciaGeneral[[#This Row],[Mercancía general embarcada en exterior]]+dataMercanciaGeneral[[#This Row],[Mercancía general desembarcada en exterior]]</f>
        <v>0</v>
      </c>
      <c r="K667" s="3">
        <f>+dataMercanciaGeneral[[#This Row],[Mercancía general embarcada en cabotaje]]+dataMercanciaGeneral[[#This Row],[Mercancía general embarcada en exterior]]</f>
        <v>0</v>
      </c>
      <c r="L667" s="3">
        <f>+dataMercanciaGeneral[[#This Row],[Mercancía general desembarcada en cabotaje]]+dataMercanciaGeneral[[#This Row],[Mercancía general desembarcada en exterior]]</f>
        <v>0</v>
      </c>
      <c r="M667" s="3">
        <f>+dataMercanciaGeneral[[#This Row],[TOTAL mercancía general embarcada en cabotaje y exterior]]+dataMercanciaGeneral[[#This Row],[TOTAL mercancía general desembarcada en cabotaje y exterior]]</f>
        <v>0</v>
      </c>
    </row>
    <row r="668" spans="1:13" hidden="1" x14ac:dyDescent="0.25">
      <c r="A668" s="1">
        <v>1973</v>
      </c>
      <c r="B668" s="1" t="s">
        <v>3</v>
      </c>
      <c r="C668" s="1" t="s">
        <v>32</v>
      </c>
      <c r="D668" s="1" t="s">
        <v>33</v>
      </c>
      <c r="E668" s="2">
        <v>1330963</v>
      </c>
      <c r="F668" s="2">
        <v>10676</v>
      </c>
      <c r="G668" s="3">
        <f>+dataMercanciaGeneral[[#This Row],[Mercancía general embarcada en cabotaje]]+dataMercanciaGeneral[[#This Row],[Mercancía general desembarcada en cabotaje]]</f>
        <v>1341639</v>
      </c>
      <c r="H668" s="2">
        <v>428353</v>
      </c>
      <c r="I668" s="2">
        <v>323087</v>
      </c>
      <c r="J668" s="3">
        <f>+dataMercanciaGeneral[[#This Row],[Mercancía general embarcada en exterior]]+dataMercanciaGeneral[[#This Row],[Mercancía general desembarcada en exterior]]</f>
        <v>751440</v>
      </c>
      <c r="K668" s="3">
        <f>+dataMercanciaGeneral[[#This Row],[Mercancía general embarcada en cabotaje]]+dataMercanciaGeneral[[#This Row],[Mercancía general embarcada en exterior]]</f>
        <v>1759316</v>
      </c>
      <c r="L668" s="3">
        <f>+dataMercanciaGeneral[[#This Row],[Mercancía general desembarcada en cabotaje]]+dataMercanciaGeneral[[#This Row],[Mercancía general desembarcada en exterior]]</f>
        <v>333763</v>
      </c>
      <c r="M668" s="3">
        <f>+dataMercanciaGeneral[[#This Row],[TOTAL mercancía general embarcada en cabotaje y exterior]]+dataMercanciaGeneral[[#This Row],[TOTAL mercancía general desembarcada en cabotaje y exterior]]</f>
        <v>2093079</v>
      </c>
    </row>
    <row r="669" spans="1:13" hidden="1" x14ac:dyDescent="0.25">
      <c r="A669" s="1">
        <v>1973</v>
      </c>
      <c r="B669" s="1" t="s">
        <v>3</v>
      </c>
      <c r="C669" s="1" t="s">
        <v>32</v>
      </c>
      <c r="D669" s="1" t="s">
        <v>42</v>
      </c>
      <c r="E669" s="2">
        <v>0</v>
      </c>
      <c r="F669" s="2">
        <v>0</v>
      </c>
      <c r="G669" s="3">
        <f>+dataMercanciaGeneral[[#This Row],[Mercancía general embarcada en cabotaje]]+dataMercanciaGeneral[[#This Row],[Mercancía general desembarcada en cabotaje]]</f>
        <v>0</v>
      </c>
      <c r="H669" s="2">
        <v>307</v>
      </c>
      <c r="I669" s="2">
        <v>307</v>
      </c>
      <c r="J669" s="3">
        <f>+dataMercanciaGeneral[[#This Row],[Mercancía general embarcada en exterior]]+dataMercanciaGeneral[[#This Row],[Mercancía general desembarcada en exterior]]</f>
        <v>614</v>
      </c>
      <c r="K669" s="3">
        <f>+dataMercanciaGeneral[[#This Row],[Mercancía general embarcada en cabotaje]]+dataMercanciaGeneral[[#This Row],[Mercancía general embarcada en exterior]]</f>
        <v>307</v>
      </c>
      <c r="L669" s="3">
        <f>+dataMercanciaGeneral[[#This Row],[Mercancía general desembarcada en cabotaje]]+dataMercanciaGeneral[[#This Row],[Mercancía general desembarcada en exterior]]</f>
        <v>307</v>
      </c>
      <c r="M669" s="3">
        <f>+dataMercanciaGeneral[[#This Row],[TOTAL mercancía general embarcada en cabotaje y exterior]]+dataMercanciaGeneral[[#This Row],[TOTAL mercancía general desembarcada en cabotaje y exterior]]</f>
        <v>614</v>
      </c>
    </row>
    <row r="670" spans="1:13" hidden="1" x14ac:dyDescent="0.25">
      <c r="A670" s="1">
        <v>1973</v>
      </c>
      <c r="B670" s="1" t="s">
        <v>4</v>
      </c>
      <c r="C670" s="1" t="s">
        <v>32</v>
      </c>
      <c r="D670" s="1" t="s">
        <v>33</v>
      </c>
      <c r="E670" s="2">
        <v>135576</v>
      </c>
      <c r="F670" s="2">
        <v>108796</v>
      </c>
      <c r="G670" s="3">
        <f>+dataMercanciaGeneral[[#This Row],[Mercancía general embarcada en cabotaje]]+dataMercanciaGeneral[[#This Row],[Mercancía general desembarcada en cabotaje]]</f>
        <v>244372</v>
      </c>
      <c r="H670" s="2">
        <v>62946</v>
      </c>
      <c r="I670" s="2">
        <v>106883</v>
      </c>
      <c r="J670" s="3">
        <f>+dataMercanciaGeneral[[#This Row],[Mercancía general embarcada en exterior]]+dataMercanciaGeneral[[#This Row],[Mercancía general desembarcada en exterior]]</f>
        <v>169829</v>
      </c>
      <c r="K670" s="3">
        <f>+dataMercanciaGeneral[[#This Row],[Mercancía general embarcada en cabotaje]]+dataMercanciaGeneral[[#This Row],[Mercancía general embarcada en exterior]]</f>
        <v>198522</v>
      </c>
      <c r="L670" s="3">
        <f>+dataMercanciaGeneral[[#This Row],[Mercancía general desembarcada en cabotaje]]+dataMercanciaGeneral[[#This Row],[Mercancía general desembarcada en exterior]]</f>
        <v>215679</v>
      </c>
      <c r="M670" s="3">
        <f>+dataMercanciaGeneral[[#This Row],[TOTAL mercancía general embarcada en cabotaje y exterior]]+dataMercanciaGeneral[[#This Row],[TOTAL mercancía general desembarcada en cabotaje y exterior]]</f>
        <v>414201</v>
      </c>
    </row>
    <row r="671" spans="1:13" hidden="1" x14ac:dyDescent="0.25">
      <c r="A671" s="1">
        <v>1973</v>
      </c>
      <c r="B671" s="1" t="s">
        <v>4</v>
      </c>
      <c r="C671" s="1" t="s">
        <v>32</v>
      </c>
      <c r="D671" s="1" t="s">
        <v>42</v>
      </c>
      <c r="E671" s="2">
        <v>0</v>
      </c>
      <c r="F671" s="2">
        <v>0</v>
      </c>
      <c r="G671" s="3">
        <f>+dataMercanciaGeneral[[#This Row],[Mercancía general embarcada en cabotaje]]+dataMercanciaGeneral[[#This Row],[Mercancía general desembarcada en cabotaje]]</f>
        <v>0</v>
      </c>
      <c r="H671" s="2">
        <v>0</v>
      </c>
      <c r="I671" s="2">
        <v>0</v>
      </c>
      <c r="J671" s="3">
        <f>+dataMercanciaGeneral[[#This Row],[Mercancía general embarcada en exterior]]+dataMercanciaGeneral[[#This Row],[Mercancía general desembarcada en exterior]]</f>
        <v>0</v>
      </c>
      <c r="K671" s="3">
        <f>+dataMercanciaGeneral[[#This Row],[Mercancía general embarcada en cabotaje]]+dataMercanciaGeneral[[#This Row],[Mercancía general embarcada en exterior]]</f>
        <v>0</v>
      </c>
      <c r="L671" s="3">
        <f>+dataMercanciaGeneral[[#This Row],[Mercancía general desembarcada en cabotaje]]+dataMercanciaGeneral[[#This Row],[Mercancía general desembarcada en exterior]]</f>
        <v>0</v>
      </c>
      <c r="M671" s="3">
        <f>+dataMercanciaGeneral[[#This Row],[TOTAL mercancía general embarcada en cabotaje y exterior]]+dataMercanciaGeneral[[#This Row],[TOTAL mercancía general desembarcada en cabotaje y exterior]]</f>
        <v>0</v>
      </c>
    </row>
    <row r="672" spans="1:13" hidden="1" x14ac:dyDescent="0.25">
      <c r="A672" s="1">
        <v>1973</v>
      </c>
      <c r="B672" s="1" t="s">
        <v>5</v>
      </c>
      <c r="C672" s="1" t="s">
        <v>32</v>
      </c>
      <c r="D672" s="1" t="s">
        <v>33</v>
      </c>
      <c r="E672" s="2">
        <v>9042</v>
      </c>
      <c r="F672" s="2">
        <v>130718</v>
      </c>
      <c r="G672" s="3">
        <f>+dataMercanciaGeneral[[#This Row],[Mercancía general embarcada en cabotaje]]+dataMercanciaGeneral[[#This Row],[Mercancía general desembarcada en cabotaje]]</f>
        <v>139760</v>
      </c>
      <c r="H672" s="2">
        <v>0</v>
      </c>
      <c r="I672" s="2">
        <v>0</v>
      </c>
      <c r="J672" s="3">
        <f>+dataMercanciaGeneral[[#This Row],[Mercancía general embarcada en exterior]]+dataMercanciaGeneral[[#This Row],[Mercancía general desembarcada en exterior]]</f>
        <v>0</v>
      </c>
      <c r="K672" s="3">
        <f>+dataMercanciaGeneral[[#This Row],[Mercancía general embarcada en cabotaje]]+dataMercanciaGeneral[[#This Row],[Mercancía general embarcada en exterior]]</f>
        <v>9042</v>
      </c>
      <c r="L672" s="3">
        <f>+dataMercanciaGeneral[[#This Row],[Mercancía general desembarcada en cabotaje]]+dataMercanciaGeneral[[#This Row],[Mercancía general desembarcada en exterior]]</f>
        <v>130718</v>
      </c>
      <c r="M672" s="3">
        <f>+dataMercanciaGeneral[[#This Row],[TOTAL mercancía general embarcada en cabotaje y exterior]]+dataMercanciaGeneral[[#This Row],[TOTAL mercancía general desembarcada en cabotaje y exterior]]</f>
        <v>139760</v>
      </c>
    </row>
    <row r="673" spans="1:13" hidden="1" x14ac:dyDescent="0.25">
      <c r="A673" s="1">
        <v>1973</v>
      </c>
      <c r="B673" s="1" t="s">
        <v>5</v>
      </c>
      <c r="C673" s="1" t="s">
        <v>32</v>
      </c>
      <c r="D673" s="1" t="s">
        <v>42</v>
      </c>
      <c r="E673" s="2">
        <v>16609</v>
      </c>
      <c r="F673" s="2">
        <v>24675</v>
      </c>
      <c r="G673" s="3">
        <f>+dataMercanciaGeneral[[#This Row],[Mercancía general embarcada en cabotaje]]+dataMercanciaGeneral[[#This Row],[Mercancía general desembarcada en cabotaje]]</f>
        <v>41284</v>
      </c>
      <c r="H673" s="2">
        <v>208502</v>
      </c>
      <c r="I673" s="2">
        <v>149290</v>
      </c>
      <c r="J673" s="3">
        <f>+dataMercanciaGeneral[[#This Row],[Mercancía general embarcada en exterior]]+dataMercanciaGeneral[[#This Row],[Mercancía general desembarcada en exterior]]</f>
        <v>357792</v>
      </c>
      <c r="K673" s="3">
        <f>+dataMercanciaGeneral[[#This Row],[Mercancía general embarcada en cabotaje]]+dataMercanciaGeneral[[#This Row],[Mercancía general embarcada en exterior]]</f>
        <v>225111</v>
      </c>
      <c r="L673" s="3">
        <f>+dataMercanciaGeneral[[#This Row],[Mercancía general desembarcada en cabotaje]]+dataMercanciaGeneral[[#This Row],[Mercancía general desembarcada en exterior]]</f>
        <v>173965</v>
      </c>
      <c r="M673" s="3">
        <f>+dataMercanciaGeneral[[#This Row],[TOTAL mercancía general embarcada en cabotaje y exterior]]+dataMercanciaGeneral[[#This Row],[TOTAL mercancía general desembarcada en cabotaje y exterior]]</f>
        <v>399076</v>
      </c>
    </row>
    <row r="674" spans="1:13" hidden="1" x14ac:dyDescent="0.25">
      <c r="A674" s="1">
        <v>1973</v>
      </c>
      <c r="B674" s="1" t="s">
        <v>10</v>
      </c>
      <c r="C674" s="1" t="s">
        <v>32</v>
      </c>
      <c r="D674" s="1" t="s">
        <v>33</v>
      </c>
      <c r="E674" s="2">
        <v>168189</v>
      </c>
      <c r="F674" s="2">
        <v>795006</v>
      </c>
      <c r="G674" s="3">
        <f>+dataMercanciaGeneral[[#This Row],[Mercancía general embarcada en cabotaje]]+dataMercanciaGeneral[[#This Row],[Mercancía general desembarcada en cabotaje]]</f>
        <v>963195</v>
      </c>
      <c r="H674" s="2">
        <v>15656</v>
      </c>
      <c r="I674" s="2">
        <v>43886</v>
      </c>
      <c r="J674" s="3">
        <f>+dataMercanciaGeneral[[#This Row],[Mercancía general embarcada en exterior]]+dataMercanciaGeneral[[#This Row],[Mercancía general desembarcada en exterior]]</f>
        <v>59542</v>
      </c>
      <c r="K674" s="3">
        <f>+dataMercanciaGeneral[[#This Row],[Mercancía general embarcada en cabotaje]]+dataMercanciaGeneral[[#This Row],[Mercancía general embarcada en exterior]]</f>
        <v>183845</v>
      </c>
      <c r="L674" s="3">
        <f>+dataMercanciaGeneral[[#This Row],[Mercancía general desembarcada en cabotaje]]+dataMercanciaGeneral[[#This Row],[Mercancía general desembarcada en exterior]]</f>
        <v>838892</v>
      </c>
      <c r="M674" s="3">
        <f>+dataMercanciaGeneral[[#This Row],[TOTAL mercancía general embarcada en cabotaje y exterior]]+dataMercanciaGeneral[[#This Row],[TOTAL mercancía general desembarcada en cabotaje y exterior]]</f>
        <v>1022737</v>
      </c>
    </row>
    <row r="675" spans="1:13" hidden="1" x14ac:dyDescent="0.25">
      <c r="A675" s="1">
        <v>1973</v>
      </c>
      <c r="B675" s="1" t="s">
        <v>10</v>
      </c>
      <c r="C675" s="1" t="s">
        <v>32</v>
      </c>
      <c r="D675" s="1" t="s">
        <v>42</v>
      </c>
      <c r="E675" s="2">
        <v>45630</v>
      </c>
      <c r="F675" s="2">
        <v>49353</v>
      </c>
      <c r="G675" s="3">
        <f>+dataMercanciaGeneral[[#This Row],[Mercancía general embarcada en cabotaje]]+dataMercanciaGeneral[[#This Row],[Mercancía general desembarcada en cabotaje]]</f>
        <v>94983</v>
      </c>
      <c r="H675" s="2">
        <v>0</v>
      </c>
      <c r="I675" s="2">
        <v>0</v>
      </c>
      <c r="J675" s="3">
        <f>+dataMercanciaGeneral[[#This Row],[Mercancía general embarcada en exterior]]+dataMercanciaGeneral[[#This Row],[Mercancía general desembarcada en exterior]]</f>
        <v>0</v>
      </c>
      <c r="K675" s="3">
        <f>+dataMercanciaGeneral[[#This Row],[Mercancía general embarcada en cabotaje]]+dataMercanciaGeneral[[#This Row],[Mercancía general embarcada en exterior]]</f>
        <v>45630</v>
      </c>
      <c r="L675" s="3">
        <f>+dataMercanciaGeneral[[#This Row],[Mercancía general desembarcada en cabotaje]]+dataMercanciaGeneral[[#This Row],[Mercancía general desembarcada en exterior]]</f>
        <v>49353</v>
      </c>
      <c r="M675" s="3">
        <f>+dataMercanciaGeneral[[#This Row],[TOTAL mercancía general embarcada en cabotaje y exterior]]+dataMercanciaGeneral[[#This Row],[TOTAL mercancía general desembarcada en cabotaje y exterior]]</f>
        <v>94983</v>
      </c>
    </row>
    <row r="676" spans="1:13" hidden="1" x14ac:dyDescent="0.25">
      <c r="A676" s="1">
        <v>1973</v>
      </c>
      <c r="B676" s="1" t="s">
        <v>11</v>
      </c>
      <c r="C676" s="1" t="s">
        <v>32</v>
      </c>
      <c r="D676" s="1" t="s">
        <v>33</v>
      </c>
      <c r="E676" s="2">
        <v>773649</v>
      </c>
      <c r="F676" s="2">
        <v>653416</v>
      </c>
      <c r="G676" s="3">
        <f>+dataMercanciaGeneral[[#This Row],[Mercancía general embarcada en cabotaje]]+dataMercanciaGeneral[[#This Row],[Mercancía general desembarcada en cabotaje]]</f>
        <v>1427065</v>
      </c>
      <c r="H676" s="2">
        <v>538031</v>
      </c>
      <c r="I676" s="2">
        <v>1320748</v>
      </c>
      <c r="J676" s="3">
        <f>+dataMercanciaGeneral[[#This Row],[Mercancía general embarcada en exterior]]+dataMercanciaGeneral[[#This Row],[Mercancía general desembarcada en exterior]]</f>
        <v>1858779</v>
      </c>
      <c r="K676" s="3">
        <f>+dataMercanciaGeneral[[#This Row],[Mercancía general embarcada en cabotaje]]+dataMercanciaGeneral[[#This Row],[Mercancía general embarcada en exterior]]</f>
        <v>1311680</v>
      </c>
      <c r="L676" s="3">
        <f>+dataMercanciaGeneral[[#This Row],[Mercancía general desembarcada en cabotaje]]+dataMercanciaGeneral[[#This Row],[Mercancía general desembarcada en exterior]]</f>
        <v>1974164</v>
      </c>
      <c r="M676" s="3">
        <f>+dataMercanciaGeneral[[#This Row],[TOTAL mercancía general embarcada en cabotaje y exterior]]+dataMercanciaGeneral[[#This Row],[TOTAL mercancía general desembarcada en cabotaje y exterior]]</f>
        <v>3285844</v>
      </c>
    </row>
    <row r="677" spans="1:13" hidden="1" x14ac:dyDescent="0.25">
      <c r="A677" s="1">
        <v>1973</v>
      </c>
      <c r="B677" s="1" t="s">
        <v>11</v>
      </c>
      <c r="C677" s="1" t="s">
        <v>32</v>
      </c>
      <c r="D677" s="1" t="s">
        <v>42</v>
      </c>
      <c r="E677" s="2">
        <v>13597</v>
      </c>
      <c r="F677" s="2">
        <v>904</v>
      </c>
      <c r="G677" s="3">
        <f>+dataMercanciaGeneral[[#This Row],[Mercancía general embarcada en cabotaje]]+dataMercanciaGeneral[[#This Row],[Mercancía general desembarcada en cabotaje]]</f>
        <v>14501</v>
      </c>
      <c r="H677" s="2">
        <v>135885</v>
      </c>
      <c r="I677" s="2">
        <v>234902</v>
      </c>
      <c r="J677" s="3">
        <f>+dataMercanciaGeneral[[#This Row],[Mercancía general embarcada en exterior]]+dataMercanciaGeneral[[#This Row],[Mercancía general desembarcada en exterior]]</f>
        <v>370787</v>
      </c>
      <c r="K677" s="3">
        <f>+dataMercanciaGeneral[[#This Row],[Mercancía general embarcada en cabotaje]]+dataMercanciaGeneral[[#This Row],[Mercancía general embarcada en exterior]]</f>
        <v>149482</v>
      </c>
      <c r="L677" s="3">
        <f>+dataMercanciaGeneral[[#This Row],[Mercancía general desembarcada en cabotaje]]+dataMercanciaGeneral[[#This Row],[Mercancía general desembarcada en exterior]]</f>
        <v>235806</v>
      </c>
      <c r="M677" s="3">
        <f>+dataMercanciaGeneral[[#This Row],[TOTAL mercancía general embarcada en cabotaje y exterior]]+dataMercanciaGeneral[[#This Row],[TOTAL mercancía general desembarcada en cabotaje y exterior]]</f>
        <v>385288</v>
      </c>
    </row>
    <row r="678" spans="1:13" hidden="1" x14ac:dyDescent="0.25">
      <c r="A678" s="1">
        <v>1973</v>
      </c>
      <c r="B678" s="1" t="s">
        <v>12</v>
      </c>
      <c r="C678" s="1" t="s">
        <v>32</v>
      </c>
      <c r="D678" s="1" t="s">
        <v>33</v>
      </c>
      <c r="E678" s="2">
        <v>358015</v>
      </c>
      <c r="F678" s="2">
        <v>723203</v>
      </c>
      <c r="G678" s="3">
        <f>+dataMercanciaGeneral[[#This Row],[Mercancía general embarcada en cabotaje]]+dataMercanciaGeneral[[#This Row],[Mercancía general desembarcada en cabotaje]]</f>
        <v>1081218</v>
      </c>
      <c r="H678" s="2">
        <v>877994</v>
      </c>
      <c r="I678" s="2">
        <v>1036573</v>
      </c>
      <c r="J678" s="3">
        <f>+dataMercanciaGeneral[[#This Row],[Mercancía general embarcada en exterior]]+dataMercanciaGeneral[[#This Row],[Mercancía general desembarcada en exterior]]</f>
        <v>1914567</v>
      </c>
      <c r="K678" s="3">
        <f>+dataMercanciaGeneral[[#This Row],[Mercancía general embarcada en cabotaje]]+dataMercanciaGeneral[[#This Row],[Mercancía general embarcada en exterior]]</f>
        <v>1236009</v>
      </c>
      <c r="L678" s="3">
        <f>+dataMercanciaGeneral[[#This Row],[Mercancía general desembarcada en cabotaje]]+dataMercanciaGeneral[[#This Row],[Mercancía general desembarcada en exterior]]</f>
        <v>1759776</v>
      </c>
      <c r="M678" s="3">
        <f>+dataMercanciaGeneral[[#This Row],[TOTAL mercancía general embarcada en cabotaje y exterior]]+dataMercanciaGeneral[[#This Row],[TOTAL mercancía general desembarcada en cabotaje y exterior]]</f>
        <v>2995785</v>
      </c>
    </row>
    <row r="679" spans="1:13" hidden="1" x14ac:dyDescent="0.25">
      <c r="A679" s="1">
        <v>1973</v>
      </c>
      <c r="B679" s="1" t="s">
        <v>12</v>
      </c>
      <c r="C679" s="1" t="s">
        <v>32</v>
      </c>
      <c r="D679" s="1" t="s">
        <v>42</v>
      </c>
      <c r="E679" s="2">
        <v>41433</v>
      </c>
      <c r="F679" s="2">
        <v>16846</v>
      </c>
      <c r="G679" s="3">
        <f>+dataMercanciaGeneral[[#This Row],[Mercancía general embarcada en cabotaje]]+dataMercanciaGeneral[[#This Row],[Mercancía general desembarcada en cabotaje]]</f>
        <v>58279</v>
      </c>
      <c r="H679" s="2">
        <v>393388</v>
      </c>
      <c r="I679" s="2">
        <v>233687</v>
      </c>
      <c r="J679" s="3">
        <f>+dataMercanciaGeneral[[#This Row],[Mercancía general embarcada en exterior]]+dataMercanciaGeneral[[#This Row],[Mercancía general desembarcada en exterior]]</f>
        <v>627075</v>
      </c>
      <c r="K679" s="3">
        <f>+dataMercanciaGeneral[[#This Row],[Mercancía general embarcada en cabotaje]]+dataMercanciaGeneral[[#This Row],[Mercancía general embarcada en exterior]]</f>
        <v>434821</v>
      </c>
      <c r="L679" s="3">
        <f>+dataMercanciaGeneral[[#This Row],[Mercancía general desembarcada en cabotaje]]+dataMercanciaGeneral[[#This Row],[Mercancía general desembarcada en exterior]]</f>
        <v>250533</v>
      </c>
      <c r="M679" s="3">
        <f>+dataMercanciaGeneral[[#This Row],[TOTAL mercancía general embarcada en cabotaje y exterior]]+dataMercanciaGeneral[[#This Row],[TOTAL mercancía general desembarcada en cabotaje y exterior]]</f>
        <v>685354</v>
      </c>
    </row>
    <row r="680" spans="1:13" hidden="1" x14ac:dyDescent="0.25">
      <c r="A680" s="1">
        <v>1973</v>
      </c>
      <c r="B680" s="1" t="s">
        <v>34</v>
      </c>
      <c r="C680" s="1" t="s">
        <v>32</v>
      </c>
      <c r="D680" s="1" t="s">
        <v>33</v>
      </c>
      <c r="E680" s="2">
        <v>577003</v>
      </c>
      <c r="F680" s="2">
        <v>1130777</v>
      </c>
      <c r="G680" s="3">
        <f>+dataMercanciaGeneral[[#This Row],[Mercancía general embarcada en cabotaje]]+dataMercanciaGeneral[[#This Row],[Mercancía general desembarcada en cabotaje]]</f>
        <v>1707780</v>
      </c>
      <c r="H680" s="2">
        <v>158783</v>
      </c>
      <c r="I680" s="2">
        <v>334647</v>
      </c>
      <c r="J680" s="3">
        <f>+dataMercanciaGeneral[[#This Row],[Mercancía general embarcada en exterior]]+dataMercanciaGeneral[[#This Row],[Mercancía general desembarcada en exterior]]</f>
        <v>493430</v>
      </c>
      <c r="K680" s="3">
        <f>+dataMercanciaGeneral[[#This Row],[Mercancía general embarcada en cabotaje]]+dataMercanciaGeneral[[#This Row],[Mercancía general embarcada en exterior]]</f>
        <v>735786</v>
      </c>
      <c r="L680" s="3">
        <f>+dataMercanciaGeneral[[#This Row],[Mercancía general desembarcada en cabotaje]]+dataMercanciaGeneral[[#This Row],[Mercancía general desembarcada en exterior]]</f>
        <v>1465424</v>
      </c>
      <c r="M680" s="3">
        <f>+dataMercanciaGeneral[[#This Row],[TOTAL mercancía general embarcada en cabotaje y exterior]]+dataMercanciaGeneral[[#This Row],[TOTAL mercancía general desembarcada en cabotaje y exterior]]</f>
        <v>2201210</v>
      </c>
    </row>
    <row r="681" spans="1:13" hidden="1" x14ac:dyDescent="0.25">
      <c r="A681" s="1">
        <v>1973</v>
      </c>
      <c r="B681" s="1" t="s">
        <v>34</v>
      </c>
      <c r="C681" s="1" t="s">
        <v>32</v>
      </c>
      <c r="D681" s="1" t="s">
        <v>42</v>
      </c>
      <c r="E681" s="2">
        <v>0</v>
      </c>
      <c r="F681" s="2">
        <v>0</v>
      </c>
      <c r="G681" s="3">
        <f>+dataMercanciaGeneral[[#This Row],[Mercancía general embarcada en cabotaje]]+dataMercanciaGeneral[[#This Row],[Mercancía general desembarcada en cabotaje]]</f>
        <v>0</v>
      </c>
      <c r="H681" s="2">
        <v>0</v>
      </c>
      <c r="I681" s="2">
        <v>0</v>
      </c>
      <c r="J681" s="3">
        <f>+dataMercanciaGeneral[[#This Row],[Mercancía general embarcada en exterior]]+dataMercanciaGeneral[[#This Row],[Mercancía general desembarcada en exterior]]</f>
        <v>0</v>
      </c>
      <c r="K681" s="3">
        <f>+dataMercanciaGeneral[[#This Row],[Mercancía general embarcada en cabotaje]]+dataMercanciaGeneral[[#This Row],[Mercancía general embarcada en exterior]]</f>
        <v>0</v>
      </c>
      <c r="L681" s="3">
        <f>+dataMercanciaGeneral[[#This Row],[Mercancía general desembarcada en cabotaje]]+dataMercanciaGeneral[[#This Row],[Mercancía general desembarcada en exterior]]</f>
        <v>0</v>
      </c>
      <c r="M681" s="3">
        <f>+dataMercanciaGeneral[[#This Row],[TOTAL mercancía general embarcada en cabotaje y exterior]]+dataMercanciaGeneral[[#This Row],[TOTAL mercancía general desembarcada en cabotaje y exterior]]</f>
        <v>0</v>
      </c>
    </row>
    <row r="682" spans="1:13" hidden="1" x14ac:dyDescent="0.25">
      <c r="A682" s="1">
        <v>1973</v>
      </c>
      <c r="B682" s="1" t="s">
        <v>13</v>
      </c>
      <c r="C682" s="1" t="s">
        <v>32</v>
      </c>
      <c r="D682" s="1" t="s">
        <v>33</v>
      </c>
      <c r="E682" s="2">
        <v>31351</v>
      </c>
      <c r="F682" s="2">
        <v>24350</v>
      </c>
      <c r="G682" s="3">
        <f>+dataMercanciaGeneral[[#This Row],[Mercancía general embarcada en cabotaje]]+dataMercanciaGeneral[[#This Row],[Mercancía general desembarcada en cabotaje]]</f>
        <v>55701</v>
      </c>
      <c r="H682" s="2">
        <v>195424</v>
      </c>
      <c r="I682" s="2">
        <v>74507</v>
      </c>
      <c r="J682" s="3">
        <f>+dataMercanciaGeneral[[#This Row],[Mercancía general embarcada en exterior]]+dataMercanciaGeneral[[#This Row],[Mercancía general desembarcada en exterior]]</f>
        <v>269931</v>
      </c>
      <c r="K682" s="3">
        <f>+dataMercanciaGeneral[[#This Row],[Mercancía general embarcada en cabotaje]]+dataMercanciaGeneral[[#This Row],[Mercancía general embarcada en exterior]]</f>
        <v>226775</v>
      </c>
      <c r="L682" s="3">
        <f>+dataMercanciaGeneral[[#This Row],[Mercancía general desembarcada en cabotaje]]+dataMercanciaGeneral[[#This Row],[Mercancía general desembarcada en exterior]]</f>
        <v>98857</v>
      </c>
      <c r="M682" s="3">
        <f>+dataMercanciaGeneral[[#This Row],[TOTAL mercancía general embarcada en cabotaje y exterior]]+dataMercanciaGeneral[[#This Row],[TOTAL mercancía general desembarcada en cabotaje y exterior]]</f>
        <v>325632</v>
      </c>
    </row>
    <row r="683" spans="1:13" hidden="1" x14ac:dyDescent="0.25">
      <c r="A683" s="1">
        <v>1973</v>
      </c>
      <c r="B683" s="1" t="s">
        <v>13</v>
      </c>
      <c r="C683" s="1" t="s">
        <v>32</v>
      </c>
      <c r="D683" s="1" t="s">
        <v>42</v>
      </c>
      <c r="E683" s="2">
        <v>0</v>
      </c>
      <c r="F683" s="2">
        <v>0</v>
      </c>
      <c r="G683" s="3">
        <f>+dataMercanciaGeneral[[#This Row],[Mercancía general embarcada en cabotaje]]+dataMercanciaGeneral[[#This Row],[Mercancía general desembarcada en cabotaje]]</f>
        <v>0</v>
      </c>
      <c r="H683" s="2">
        <v>68346</v>
      </c>
      <c r="I683" s="2">
        <v>12757</v>
      </c>
      <c r="J683" s="3">
        <f>+dataMercanciaGeneral[[#This Row],[Mercancía general embarcada en exterior]]+dataMercanciaGeneral[[#This Row],[Mercancía general desembarcada en exterior]]</f>
        <v>81103</v>
      </c>
      <c r="K683" s="3">
        <f>+dataMercanciaGeneral[[#This Row],[Mercancía general embarcada en cabotaje]]+dataMercanciaGeneral[[#This Row],[Mercancía general embarcada en exterior]]</f>
        <v>68346</v>
      </c>
      <c r="L683" s="3">
        <f>+dataMercanciaGeneral[[#This Row],[Mercancía general desembarcada en cabotaje]]+dataMercanciaGeneral[[#This Row],[Mercancía general desembarcada en exterior]]</f>
        <v>12757</v>
      </c>
      <c r="M683" s="3">
        <f>+dataMercanciaGeneral[[#This Row],[TOTAL mercancía general embarcada en cabotaje y exterior]]+dataMercanciaGeneral[[#This Row],[TOTAL mercancía general desembarcada en cabotaje y exterior]]</f>
        <v>81103</v>
      </c>
    </row>
    <row r="684" spans="1:13" hidden="1" x14ac:dyDescent="0.25">
      <c r="A684" s="1">
        <v>1973</v>
      </c>
      <c r="B684" s="1" t="s">
        <v>14</v>
      </c>
      <c r="C684" s="1" t="s">
        <v>32</v>
      </c>
      <c r="D684" s="1" t="s">
        <v>33</v>
      </c>
      <c r="E684" s="2">
        <v>46268</v>
      </c>
      <c r="F684" s="2">
        <v>25639</v>
      </c>
      <c r="G684" s="3">
        <f>+dataMercanciaGeneral[[#This Row],[Mercancía general embarcada en cabotaje]]+dataMercanciaGeneral[[#This Row],[Mercancía general desembarcada en cabotaje]]</f>
        <v>71907</v>
      </c>
      <c r="H684" s="2">
        <v>87411</v>
      </c>
      <c r="I684" s="2">
        <v>128199</v>
      </c>
      <c r="J684" s="3">
        <f>+dataMercanciaGeneral[[#This Row],[Mercancía general embarcada en exterior]]+dataMercanciaGeneral[[#This Row],[Mercancía general desembarcada en exterior]]</f>
        <v>215610</v>
      </c>
      <c r="K684" s="3">
        <f>+dataMercanciaGeneral[[#This Row],[Mercancía general embarcada en cabotaje]]+dataMercanciaGeneral[[#This Row],[Mercancía general embarcada en exterior]]</f>
        <v>133679</v>
      </c>
      <c r="L684" s="3">
        <f>+dataMercanciaGeneral[[#This Row],[Mercancía general desembarcada en cabotaje]]+dataMercanciaGeneral[[#This Row],[Mercancía general desembarcada en exterior]]</f>
        <v>153838</v>
      </c>
      <c r="M684" s="3">
        <f>+dataMercanciaGeneral[[#This Row],[TOTAL mercancía general embarcada en cabotaje y exterior]]+dataMercanciaGeneral[[#This Row],[TOTAL mercancía general desembarcada en cabotaje y exterior]]</f>
        <v>287517</v>
      </c>
    </row>
    <row r="685" spans="1:13" hidden="1" x14ac:dyDescent="0.25">
      <c r="A685" s="1">
        <v>1973</v>
      </c>
      <c r="B685" s="1" t="s">
        <v>14</v>
      </c>
      <c r="C685" s="1" t="s">
        <v>32</v>
      </c>
      <c r="D685" s="1" t="s">
        <v>42</v>
      </c>
      <c r="E685" s="2">
        <v>67042</v>
      </c>
      <c r="F685" s="2">
        <v>14280</v>
      </c>
      <c r="G685" s="3">
        <f>+dataMercanciaGeneral[[#This Row],[Mercancía general embarcada en cabotaje]]+dataMercanciaGeneral[[#This Row],[Mercancía general desembarcada en cabotaje]]</f>
        <v>81322</v>
      </c>
      <c r="H685" s="2">
        <v>0</v>
      </c>
      <c r="I685" s="2">
        <v>0</v>
      </c>
      <c r="J685" s="3">
        <f>+dataMercanciaGeneral[[#This Row],[Mercancía general embarcada en exterior]]+dataMercanciaGeneral[[#This Row],[Mercancía general desembarcada en exterior]]</f>
        <v>0</v>
      </c>
      <c r="K685" s="3">
        <f>+dataMercanciaGeneral[[#This Row],[Mercancía general embarcada en cabotaje]]+dataMercanciaGeneral[[#This Row],[Mercancía general embarcada en exterior]]</f>
        <v>67042</v>
      </c>
      <c r="L685" s="3">
        <f>+dataMercanciaGeneral[[#This Row],[Mercancía general desembarcada en cabotaje]]+dataMercanciaGeneral[[#This Row],[Mercancía general desembarcada en exterior]]</f>
        <v>14280</v>
      </c>
      <c r="M685" s="3">
        <f>+dataMercanciaGeneral[[#This Row],[TOTAL mercancía general embarcada en cabotaje y exterior]]+dataMercanciaGeneral[[#This Row],[TOTAL mercancía general desembarcada en cabotaje y exterior]]</f>
        <v>81322</v>
      </c>
    </row>
    <row r="686" spans="1:13" hidden="1" x14ac:dyDescent="0.25">
      <c r="A686" s="1">
        <v>1973</v>
      </c>
      <c r="B686" s="1" t="s">
        <v>15</v>
      </c>
      <c r="C686" s="1" t="s">
        <v>32</v>
      </c>
      <c r="D686" s="1" t="s">
        <v>33</v>
      </c>
      <c r="E686" s="2">
        <v>100871</v>
      </c>
      <c r="F686" s="2">
        <v>170208</v>
      </c>
      <c r="G686" s="3">
        <f>+dataMercanciaGeneral[[#This Row],[Mercancía general embarcada en cabotaje]]+dataMercanciaGeneral[[#This Row],[Mercancía general desembarcada en cabotaje]]</f>
        <v>271079</v>
      </c>
      <c r="H686" s="2">
        <v>10</v>
      </c>
      <c r="I686" s="2">
        <v>17264</v>
      </c>
      <c r="J686" s="3">
        <f>+dataMercanciaGeneral[[#This Row],[Mercancía general embarcada en exterior]]+dataMercanciaGeneral[[#This Row],[Mercancía general desembarcada en exterior]]</f>
        <v>17274</v>
      </c>
      <c r="K686" s="3">
        <f>+dataMercanciaGeneral[[#This Row],[Mercancía general embarcada en cabotaje]]+dataMercanciaGeneral[[#This Row],[Mercancía general embarcada en exterior]]</f>
        <v>100881</v>
      </c>
      <c r="L686" s="3">
        <f>+dataMercanciaGeneral[[#This Row],[Mercancía general desembarcada en cabotaje]]+dataMercanciaGeneral[[#This Row],[Mercancía general desembarcada en exterior]]</f>
        <v>187472</v>
      </c>
      <c r="M686" s="3">
        <f>+dataMercanciaGeneral[[#This Row],[TOTAL mercancía general embarcada en cabotaje y exterior]]+dataMercanciaGeneral[[#This Row],[TOTAL mercancía general desembarcada en cabotaje y exterior]]</f>
        <v>288353</v>
      </c>
    </row>
    <row r="687" spans="1:13" hidden="1" x14ac:dyDescent="0.25">
      <c r="A687" s="1">
        <v>1973</v>
      </c>
      <c r="B687" s="1" t="s">
        <v>15</v>
      </c>
      <c r="C687" s="1" t="s">
        <v>32</v>
      </c>
      <c r="D687" s="1" t="s">
        <v>42</v>
      </c>
      <c r="E687" s="2">
        <v>0</v>
      </c>
      <c r="F687" s="2">
        <v>0</v>
      </c>
      <c r="G687" s="3">
        <f>+dataMercanciaGeneral[[#This Row],[Mercancía general embarcada en cabotaje]]+dataMercanciaGeneral[[#This Row],[Mercancía general desembarcada en cabotaje]]</f>
        <v>0</v>
      </c>
      <c r="H687" s="2">
        <v>0</v>
      </c>
      <c r="I687" s="2">
        <v>0</v>
      </c>
      <c r="J687" s="3">
        <f>+dataMercanciaGeneral[[#This Row],[Mercancía general embarcada en exterior]]+dataMercanciaGeneral[[#This Row],[Mercancía general desembarcada en exterior]]</f>
        <v>0</v>
      </c>
      <c r="K687" s="3">
        <f>+dataMercanciaGeneral[[#This Row],[Mercancía general embarcada en cabotaje]]+dataMercanciaGeneral[[#This Row],[Mercancía general embarcada en exterior]]</f>
        <v>0</v>
      </c>
      <c r="L687" s="3">
        <f>+dataMercanciaGeneral[[#This Row],[Mercancía general desembarcada en cabotaje]]+dataMercanciaGeneral[[#This Row],[Mercancía general desembarcada en exterior]]</f>
        <v>0</v>
      </c>
      <c r="M687" s="3">
        <f>+dataMercanciaGeneral[[#This Row],[TOTAL mercancía general embarcada en cabotaje y exterior]]+dataMercanciaGeneral[[#This Row],[TOTAL mercancía general desembarcada en cabotaje y exterior]]</f>
        <v>0</v>
      </c>
    </row>
    <row r="688" spans="1:13" hidden="1" x14ac:dyDescent="0.25">
      <c r="A688" s="1">
        <v>1973</v>
      </c>
      <c r="B688" s="1" t="s">
        <v>35</v>
      </c>
      <c r="C688" s="1" t="s">
        <v>32</v>
      </c>
      <c r="D688" s="1" t="s">
        <v>33</v>
      </c>
      <c r="E688" s="2">
        <v>8054</v>
      </c>
      <c r="F688" s="2">
        <v>124264</v>
      </c>
      <c r="G688" s="3">
        <f>+dataMercanciaGeneral[[#This Row],[Mercancía general embarcada en cabotaje]]+dataMercanciaGeneral[[#This Row],[Mercancía general desembarcada en cabotaje]]</f>
        <v>132318</v>
      </c>
      <c r="H688" s="2">
        <v>23915</v>
      </c>
      <c r="I688" s="2">
        <v>63416</v>
      </c>
      <c r="J688" s="3">
        <f>+dataMercanciaGeneral[[#This Row],[Mercancía general embarcada en exterior]]+dataMercanciaGeneral[[#This Row],[Mercancía general desembarcada en exterior]]</f>
        <v>87331</v>
      </c>
      <c r="K688" s="3">
        <f>+dataMercanciaGeneral[[#This Row],[Mercancía general embarcada en cabotaje]]+dataMercanciaGeneral[[#This Row],[Mercancía general embarcada en exterior]]</f>
        <v>31969</v>
      </c>
      <c r="L688" s="3">
        <f>+dataMercanciaGeneral[[#This Row],[Mercancía general desembarcada en cabotaje]]+dataMercanciaGeneral[[#This Row],[Mercancía general desembarcada en exterior]]</f>
        <v>187680</v>
      </c>
      <c r="M688" s="3">
        <f>+dataMercanciaGeneral[[#This Row],[TOTAL mercancía general embarcada en cabotaje y exterior]]+dataMercanciaGeneral[[#This Row],[TOTAL mercancía general desembarcada en cabotaje y exterior]]</f>
        <v>219649</v>
      </c>
    </row>
    <row r="689" spans="1:13" hidden="1" x14ac:dyDescent="0.25">
      <c r="A689" s="1">
        <v>1973</v>
      </c>
      <c r="B689" s="1" t="s">
        <v>35</v>
      </c>
      <c r="C689" s="1" t="s">
        <v>32</v>
      </c>
      <c r="D689" s="1" t="s">
        <v>42</v>
      </c>
      <c r="E689" s="2">
        <v>0</v>
      </c>
      <c r="F689" s="2">
        <v>0</v>
      </c>
      <c r="G689" s="3">
        <f>+dataMercanciaGeneral[[#This Row],[Mercancía general embarcada en cabotaje]]+dataMercanciaGeneral[[#This Row],[Mercancía general desembarcada en cabotaje]]</f>
        <v>0</v>
      </c>
      <c r="H689" s="2">
        <v>0</v>
      </c>
      <c r="I689" s="2">
        <v>0</v>
      </c>
      <c r="J689" s="3">
        <f>+dataMercanciaGeneral[[#This Row],[Mercancía general embarcada en exterior]]+dataMercanciaGeneral[[#This Row],[Mercancía general desembarcada en exterior]]</f>
        <v>0</v>
      </c>
      <c r="K689" s="3">
        <f>+dataMercanciaGeneral[[#This Row],[Mercancía general embarcada en cabotaje]]+dataMercanciaGeneral[[#This Row],[Mercancía general embarcada en exterior]]</f>
        <v>0</v>
      </c>
      <c r="L689" s="3">
        <f>+dataMercanciaGeneral[[#This Row],[Mercancía general desembarcada en cabotaje]]+dataMercanciaGeneral[[#This Row],[Mercancía general desembarcada en exterior]]</f>
        <v>0</v>
      </c>
      <c r="M689" s="3">
        <f>+dataMercanciaGeneral[[#This Row],[TOTAL mercancía general embarcada en cabotaje y exterior]]+dataMercanciaGeneral[[#This Row],[TOTAL mercancía general desembarcada en cabotaje y exterior]]</f>
        <v>0</v>
      </c>
    </row>
    <row r="690" spans="1:13" hidden="1" x14ac:dyDescent="0.25">
      <c r="A690" s="1">
        <v>1973</v>
      </c>
      <c r="B690" s="1" t="s">
        <v>17</v>
      </c>
      <c r="C690" s="1" t="s">
        <v>32</v>
      </c>
      <c r="D690" s="1" t="s">
        <v>33</v>
      </c>
      <c r="E690" s="2">
        <v>407846</v>
      </c>
      <c r="F690" s="2">
        <v>33555</v>
      </c>
      <c r="G690" s="3">
        <f>+dataMercanciaGeneral[[#This Row],[Mercancía general embarcada en cabotaje]]+dataMercanciaGeneral[[#This Row],[Mercancía general desembarcada en cabotaje]]</f>
        <v>441401</v>
      </c>
      <c r="H690" s="2">
        <v>427860</v>
      </c>
      <c r="I690" s="2">
        <v>181544</v>
      </c>
      <c r="J690" s="3">
        <f>+dataMercanciaGeneral[[#This Row],[Mercancía general embarcada en exterior]]+dataMercanciaGeneral[[#This Row],[Mercancía general desembarcada en exterior]]</f>
        <v>609404</v>
      </c>
      <c r="K690" s="3">
        <f>+dataMercanciaGeneral[[#This Row],[Mercancía general embarcada en cabotaje]]+dataMercanciaGeneral[[#This Row],[Mercancía general embarcada en exterior]]</f>
        <v>835706</v>
      </c>
      <c r="L690" s="3">
        <f>+dataMercanciaGeneral[[#This Row],[Mercancía general desembarcada en cabotaje]]+dataMercanciaGeneral[[#This Row],[Mercancía general desembarcada en exterior]]</f>
        <v>215099</v>
      </c>
      <c r="M690" s="3">
        <f>+dataMercanciaGeneral[[#This Row],[TOTAL mercancía general embarcada en cabotaje y exterior]]+dataMercanciaGeneral[[#This Row],[TOTAL mercancía general desembarcada en cabotaje y exterior]]</f>
        <v>1050805</v>
      </c>
    </row>
    <row r="691" spans="1:13" hidden="1" x14ac:dyDescent="0.25">
      <c r="A691" s="1">
        <v>1973</v>
      </c>
      <c r="B691" s="1" t="s">
        <v>17</v>
      </c>
      <c r="C691" s="1" t="s">
        <v>32</v>
      </c>
      <c r="D691" s="1" t="s">
        <v>42</v>
      </c>
      <c r="E691" s="2">
        <v>13505</v>
      </c>
      <c r="F691" s="2">
        <v>1795</v>
      </c>
      <c r="G691" s="3">
        <f>+dataMercanciaGeneral[[#This Row],[Mercancía general embarcada en cabotaje]]+dataMercanciaGeneral[[#This Row],[Mercancía general desembarcada en cabotaje]]</f>
        <v>15300</v>
      </c>
      <c r="H691" s="2">
        <v>0</v>
      </c>
      <c r="I691" s="2">
        <v>0</v>
      </c>
      <c r="J691" s="3">
        <f>+dataMercanciaGeneral[[#This Row],[Mercancía general embarcada en exterior]]+dataMercanciaGeneral[[#This Row],[Mercancía general desembarcada en exterior]]</f>
        <v>0</v>
      </c>
      <c r="K691" s="3">
        <f>+dataMercanciaGeneral[[#This Row],[Mercancía general embarcada en cabotaje]]+dataMercanciaGeneral[[#This Row],[Mercancía general embarcada en exterior]]</f>
        <v>13505</v>
      </c>
      <c r="L691" s="3">
        <f>+dataMercanciaGeneral[[#This Row],[Mercancía general desembarcada en cabotaje]]+dataMercanciaGeneral[[#This Row],[Mercancía general desembarcada en exterior]]</f>
        <v>1795</v>
      </c>
      <c r="M691" s="3">
        <f>+dataMercanciaGeneral[[#This Row],[TOTAL mercancía general embarcada en cabotaje y exterior]]+dataMercanciaGeneral[[#This Row],[TOTAL mercancía general desembarcada en cabotaje y exterior]]</f>
        <v>15300</v>
      </c>
    </row>
    <row r="692" spans="1:13" hidden="1" x14ac:dyDescent="0.25">
      <c r="A692" s="1">
        <v>1973</v>
      </c>
      <c r="B692" s="1" t="s">
        <v>18</v>
      </c>
      <c r="C692" s="1" t="s">
        <v>32</v>
      </c>
      <c r="D692" s="1" t="s">
        <v>33</v>
      </c>
      <c r="E692" s="2">
        <v>16948</v>
      </c>
      <c r="F692" s="2">
        <v>14550</v>
      </c>
      <c r="G692" s="3">
        <f>+dataMercanciaGeneral[[#This Row],[Mercancía general embarcada en cabotaje]]+dataMercanciaGeneral[[#This Row],[Mercancía general desembarcada en cabotaje]]</f>
        <v>31498</v>
      </c>
      <c r="H692" s="2">
        <v>75616</v>
      </c>
      <c r="I692" s="2">
        <v>28152</v>
      </c>
      <c r="J692" s="3">
        <f>+dataMercanciaGeneral[[#This Row],[Mercancía general embarcada en exterior]]+dataMercanciaGeneral[[#This Row],[Mercancía general desembarcada en exterior]]</f>
        <v>103768</v>
      </c>
      <c r="K692" s="3">
        <f>+dataMercanciaGeneral[[#This Row],[Mercancía general embarcada en cabotaje]]+dataMercanciaGeneral[[#This Row],[Mercancía general embarcada en exterior]]</f>
        <v>92564</v>
      </c>
      <c r="L692" s="3">
        <f>+dataMercanciaGeneral[[#This Row],[Mercancía general desembarcada en cabotaje]]+dataMercanciaGeneral[[#This Row],[Mercancía general desembarcada en exterior]]</f>
        <v>42702</v>
      </c>
      <c r="M692" s="3">
        <f>+dataMercanciaGeneral[[#This Row],[TOTAL mercancía general embarcada en cabotaje y exterior]]+dataMercanciaGeneral[[#This Row],[TOTAL mercancía general desembarcada en cabotaje y exterior]]</f>
        <v>135266</v>
      </c>
    </row>
    <row r="693" spans="1:13" hidden="1" x14ac:dyDescent="0.25">
      <c r="A693" s="1">
        <v>1973</v>
      </c>
      <c r="B693" s="1" t="s">
        <v>18</v>
      </c>
      <c r="C693" s="1" t="s">
        <v>32</v>
      </c>
      <c r="D693" s="1" t="s">
        <v>42</v>
      </c>
      <c r="E693" s="2">
        <v>0</v>
      </c>
      <c r="F693" s="2">
        <v>0</v>
      </c>
      <c r="G693" s="3">
        <f>+dataMercanciaGeneral[[#This Row],[Mercancía general embarcada en cabotaje]]+dataMercanciaGeneral[[#This Row],[Mercancía general desembarcada en cabotaje]]</f>
        <v>0</v>
      </c>
      <c r="H693" s="2">
        <v>0</v>
      </c>
      <c r="I693" s="2">
        <v>0</v>
      </c>
      <c r="J693" s="3">
        <f>+dataMercanciaGeneral[[#This Row],[Mercancía general embarcada en exterior]]+dataMercanciaGeneral[[#This Row],[Mercancía general desembarcada en exterior]]</f>
        <v>0</v>
      </c>
      <c r="K693" s="3">
        <f>+dataMercanciaGeneral[[#This Row],[Mercancía general embarcada en cabotaje]]+dataMercanciaGeneral[[#This Row],[Mercancía general embarcada en exterior]]</f>
        <v>0</v>
      </c>
      <c r="L693" s="3">
        <f>+dataMercanciaGeneral[[#This Row],[Mercancía general desembarcada en cabotaje]]+dataMercanciaGeneral[[#This Row],[Mercancía general desembarcada en exterior]]</f>
        <v>0</v>
      </c>
      <c r="M693" s="3">
        <f>+dataMercanciaGeneral[[#This Row],[TOTAL mercancía general embarcada en cabotaje y exterior]]+dataMercanciaGeneral[[#This Row],[TOTAL mercancía general desembarcada en cabotaje y exterior]]</f>
        <v>0</v>
      </c>
    </row>
    <row r="694" spans="1:13" hidden="1" x14ac:dyDescent="0.25">
      <c r="A694" s="1">
        <v>1973</v>
      </c>
      <c r="B694" s="1" t="s">
        <v>19</v>
      </c>
      <c r="C694" s="1" t="s">
        <v>32</v>
      </c>
      <c r="D694" s="1" t="s">
        <v>33</v>
      </c>
      <c r="E694" s="2">
        <v>338647</v>
      </c>
      <c r="F694" s="2">
        <v>653963</v>
      </c>
      <c r="G694" s="3">
        <f>+dataMercanciaGeneral[[#This Row],[Mercancía general embarcada en cabotaje]]+dataMercanciaGeneral[[#This Row],[Mercancía general desembarcada en cabotaje]]</f>
        <v>992610</v>
      </c>
      <c r="H694" s="2">
        <v>222522</v>
      </c>
      <c r="I694" s="2">
        <v>418669</v>
      </c>
      <c r="J694" s="3">
        <f>+dataMercanciaGeneral[[#This Row],[Mercancía general embarcada en exterior]]+dataMercanciaGeneral[[#This Row],[Mercancía general desembarcada en exterior]]</f>
        <v>641191</v>
      </c>
      <c r="K694" s="3">
        <f>+dataMercanciaGeneral[[#This Row],[Mercancía general embarcada en cabotaje]]+dataMercanciaGeneral[[#This Row],[Mercancía general embarcada en exterior]]</f>
        <v>561169</v>
      </c>
      <c r="L694" s="3">
        <f>+dataMercanciaGeneral[[#This Row],[Mercancía general desembarcada en cabotaje]]+dataMercanciaGeneral[[#This Row],[Mercancía general desembarcada en exterior]]</f>
        <v>1072632</v>
      </c>
      <c r="M694" s="3">
        <f>+dataMercanciaGeneral[[#This Row],[TOTAL mercancía general embarcada en cabotaje y exterior]]+dataMercanciaGeneral[[#This Row],[TOTAL mercancía general desembarcada en cabotaje y exterior]]</f>
        <v>1633801</v>
      </c>
    </row>
    <row r="695" spans="1:13" hidden="1" x14ac:dyDescent="0.25">
      <c r="A695" s="1">
        <v>1973</v>
      </c>
      <c r="B695" s="1" t="s">
        <v>19</v>
      </c>
      <c r="C695" s="1" t="s">
        <v>32</v>
      </c>
      <c r="D695" s="1" t="s">
        <v>42</v>
      </c>
      <c r="E695" s="2">
        <v>90214</v>
      </c>
      <c r="F695" s="2">
        <v>130500</v>
      </c>
      <c r="G695" s="3">
        <f>+dataMercanciaGeneral[[#This Row],[Mercancía general embarcada en cabotaje]]+dataMercanciaGeneral[[#This Row],[Mercancía general desembarcada en cabotaje]]</f>
        <v>220714</v>
      </c>
      <c r="H695" s="2">
        <v>0</v>
      </c>
      <c r="I695" s="2">
        <v>0</v>
      </c>
      <c r="J695" s="3">
        <f>+dataMercanciaGeneral[[#This Row],[Mercancía general embarcada en exterior]]+dataMercanciaGeneral[[#This Row],[Mercancía general desembarcada en exterior]]</f>
        <v>0</v>
      </c>
      <c r="K695" s="3">
        <f>+dataMercanciaGeneral[[#This Row],[Mercancía general embarcada en cabotaje]]+dataMercanciaGeneral[[#This Row],[Mercancía general embarcada en exterior]]</f>
        <v>90214</v>
      </c>
      <c r="L695" s="3">
        <f>+dataMercanciaGeneral[[#This Row],[Mercancía general desembarcada en cabotaje]]+dataMercanciaGeneral[[#This Row],[Mercancía general desembarcada en exterior]]</f>
        <v>130500</v>
      </c>
      <c r="M695" s="3">
        <f>+dataMercanciaGeneral[[#This Row],[TOTAL mercancía general embarcada en cabotaje y exterior]]+dataMercanciaGeneral[[#This Row],[TOTAL mercancía general desembarcada en cabotaje y exterior]]</f>
        <v>220714</v>
      </c>
    </row>
    <row r="696" spans="1:13" hidden="1" x14ac:dyDescent="0.25">
      <c r="A696" s="1">
        <v>1973</v>
      </c>
      <c r="B696" s="1" t="s">
        <v>20</v>
      </c>
      <c r="C696" s="1" t="s">
        <v>32</v>
      </c>
      <c r="D696" s="1" t="s">
        <v>33</v>
      </c>
      <c r="E696" s="2">
        <v>72594</v>
      </c>
      <c r="F696" s="2">
        <v>40231</v>
      </c>
      <c r="G696" s="3">
        <f>+dataMercanciaGeneral[[#This Row],[Mercancía general embarcada en cabotaje]]+dataMercanciaGeneral[[#This Row],[Mercancía general desembarcada en cabotaje]]</f>
        <v>112825</v>
      </c>
      <c r="H696" s="2">
        <v>94402</v>
      </c>
      <c r="I696" s="2">
        <v>77955</v>
      </c>
      <c r="J696" s="3">
        <f>+dataMercanciaGeneral[[#This Row],[Mercancía general embarcada en exterior]]+dataMercanciaGeneral[[#This Row],[Mercancía general desembarcada en exterior]]</f>
        <v>172357</v>
      </c>
      <c r="K696" s="3">
        <f>+dataMercanciaGeneral[[#This Row],[Mercancía general embarcada en cabotaje]]+dataMercanciaGeneral[[#This Row],[Mercancía general embarcada en exterior]]</f>
        <v>166996</v>
      </c>
      <c r="L696" s="3">
        <f>+dataMercanciaGeneral[[#This Row],[Mercancía general desembarcada en cabotaje]]+dataMercanciaGeneral[[#This Row],[Mercancía general desembarcada en exterior]]</f>
        <v>118186</v>
      </c>
      <c r="M696" s="3">
        <f>+dataMercanciaGeneral[[#This Row],[TOTAL mercancía general embarcada en cabotaje y exterior]]+dataMercanciaGeneral[[#This Row],[TOTAL mercancía general desembarcada en cabotaje y exterior]]</f>
        <v>285182</v>
      </c>
    </row>
    <row r="697" spans="1:13" hidden="1" x14ac:dyDescent="0.25">
      <c r="A697" s="1">
        <v>1973</v>
      </c>
      <c r="B697" s="1" t="s">
        <v>20</v>
      </c>
      <c r="C697" s="1" t="s">
        <v>32</v>
      </c>
      <c r="D697" s="1" t="s">
        <v>42</v>
      </c>
      <c r="E697" s="2">
        <v>342</v>
      </c>
      <c r="F697" s="2">
        <v>315</v>
      </c>
      <c r="G697" s="3">
        <f>+dataMercanciaGeneral[[#This Row],[Mercancía general embarcada en cabotaje]]+dataMercanciaGeneral[[#This Row],[Mercancía general desembarcada en cabotaje]]</f>
        <v>657</v>
      </c>
      <c r="H697" s="2">
        <v>873</v>
      </c>
      <c r="I697" s="2">
        <v>900</v>
      </c>
      <c r="J697" s="3">
        <f>+dataMercanciaGeneral[[#This Row],[Mercancía general embarcada en exterior]]+dataMercanciaGeneral[[#This Row],[Mercancía general desembarcada en exterior]]</f>
        <v>1773</v>
      </c>
      <c r="K697" s="3">
        <f>+dataMercanciaGeneral[[#This Row],[Mercancía general embarcada en cabotaje]]+dataMercanciaGeneral[[#This Row],[Mercancía general embarcada en exterior]]</f>
        <v>1215</v>
      </c>
      <c r="L697" s="3">
        <f>+dataMercanciaGeneral[[#This Row],[Mercancía general desembarcada en cabotaje]]+dataMercanciaGeneral[[#This Row],[Mercancía general desembarcada en exterior]]</f>
        <v>1215</v>
      </c>
      <c r="M697" s="3">
        <f>+dataMercanciaGeneral[[#This Row],[TOTAL mercancía general embarcada en cabotaje y exterior]]+dataMercanciaGeneral[[#This Row],[TOTAL mercancía general desembarcada en cabotaje y exterior]]</f>
        <v>2430</v>
      </c>
    </row>
    <row r="698" spans="1:13" hidden="1" x14ac:dyDescent="0.25">
      <c r="A698" s="1">
        <v>1973</v>
      </c>
      <c r="B698" s="1" t="s">
        <v>21</v>
      </c>
      <c r="C698" s="1" t="s">
        <v>32</v>
      </c>
      <c r="D698" s="1" t="s">
        <v>33</v>
      </c>
      <c r="E698" s="2">
        <v>90089</v>
      </c>
      <c r="F698" s="2">
        <v>14</v>
      </c>
      <c r="G698" s="3">
        <f>+dataMercanciaGeneral[[#This Row],[Mercancía general embarcada en cabotaje]]+dataMercanciaGeneral[[#This Row],[Mercancía general desembarcada en cabotaje]]</f>
        <v>90103</v>
      </c>
      <c r="H698" s="2">
        <v>60078</v>
      </c>
      <c r="I698" s="2">
        <v>20629</v>
      </c>
      <c r="J698" s="3">
        <f>+dataMercanciaGeneral[[#This Row],[Mercancía general embarcada en exterior]]+dataMercanciaGeneral[[#This Row],[Mercancía general desembarcada en exterior]]</f>
        <v>80707</v>
      </c>
      <c r="K698" s="3">
        <f>+dataMercanciaGeneral[[#This Row],[Mercancía general embarcada en cabotaje]]+dataMercanciaGeneral[[#This Row],[Mercancía general embarcada en exterior]]</f>
        <v>150167</v>
      </c>
      <c r="L698" s="3">
        <f>+dataMercanciaGeneral[[#This Row],[Mercancía general desembarcada en cabotaje]]+dataMercanciaGeneral[[#This Row],[Mercancía general desembarcada en exterior]]</f>
        <v>20643</v>
      </c>
      <c r="M698" s="3">
        <f>+dataMercanciaGeneral[[#This Row],[TOTAL mercancía general embarcada en cabotaje y exterior]]+dataMercanciaGeneral[[#This Row],[TOTAL mercancía general desembarcada en cabotaje y exterior]]</f>
        <v>170810</v>
      </c>
    </row>
    <row r="699" spans="1:13" hidden="1" x14ac:dyDescent="0.25">
      <c r="A699" s="1">
        <v>1973</v>
      </c>
      <c r="B699" s="1" t="s">
        <v>21</v>
      </c>
      <c r="C699" s="1" t="s">
        <v>32</v>
      </c>
      <c r="D699" s="1" t="s">
        <v>42</v>
      </c>
      <c r="E699" s="2">
        <v>0</v>
      </c>
      <c r="F699" s="2">
        <v>0</v>
      </c>
      <c r="G699" s="3">
        <f>+dataMercanciaGeneral[[#This Row],[Mercancía general embarcada en cabotaje]]+dataMercanciaGeneral[[#This Row],[Mercancía general desembarcada en cabotaje]]</f>
        <v>0</v>
      </c>
      <c r="H699" s="2">
        <v>0</v>
      </c>
      <c r="I699" s="2">
        <v>0</v>
      </c>
      <c r="J699" s="3">
        <f>+dataMercanciaGeneral[[#This Row],[Mercancía general embarcada en exterior]]+dataMercanciaGeneral[[#This Row],[Mercancía general desembarcada en exterior]]</f>
        <v>0</v>
      </c>
      <c r="K699" s="3">
        <f>+dataMercanciaGeneral[[#This Row],[Mercancía general embarcada en cabotaje]]+dataMercanciaGeneral[[#This Row],[Mercancía general embarcada en exterior]]</f>
        <v>0</v>
      </c>
      <c r="L699" s="3">
        <f>+dataMercanciaGeneral[[#This Row],[Mercancía general desembarcada en cabotaje]]+dataMercanciaGeneral[[#This Row],[Mercancía general desembarcada en exterior]]</f>
        <v>0</v>
      </c>
      <c r="M699" s="3">
        <f>+dataMercanciaGeneral[[#This Row],[TOTAL mercancía general embarcada en cabotaje y exterior]]+dataMercanciaGeneral[[#This Row],[TOTAL mercancía general desembarcada en cabotaje y exterior]]</f>
        <v>0</v>
      </c>
    </row>
    <row r="700" spans="1:13" hidden="1" x14ac:dyDescent="0.25">
      <c r="A700" s="1">
        <v>1973</v>
      </c>
      <c r="B700" s="1" t="s">
        <v>22</v>
      </c>
      <c r="C700" s="1" t="s">
        <v>32</v>
      </c>
      <c r="D700" s="1" t="s">
        <v>33</v>
      </c>
      <c r="E700" s="2">
        <v>30397</v>
      </c>
      <c r="F700" s="2">
        <v>100510</v>
      </c>
      <c r="G700" s="3">
        <f>+dataMercanciaGeneral[[#This Row],[Mercancía general embarcada en cabotaje]]+dataMercanciaGeneral[[#This Row],[Mercancía general desembarcada en cabotaje]]</f>
        <v>130907</v>
      </c>
      <c r="H700" s="2">
        <v>3878</v>
      </c>
      <c r="I700" s="2">
        <v>12359</v>
      </c>
      <c r="J700" s="3">
        <f>+dataMercanciaGeneral[[#This Row],[Mercancía general embarcada en exterior]]+dataMercanciaGeneral[[#This Row],[Mercancía general desembarcada en exterior]]</f>
        <v>16237</v>
      </c>
      <c r="K700" s="3">
        <f>+dataMercanciaGeneral[[#This Row],[Mercancía general embarcada en cabotaje]]+dataMercanciaGeneral[[#This Row],[Mercancía general embarcada en exterior]]</f>
        <v>34275</v>
      </c>
      <c r="L700" s="3">
        <f>+dataMercanciaGeneral[[#This Row],[Mercancía general desembarcada en cabotaje]]+dataMercanciaGeneral[[#This Row],[Mercancía general desembarcada en exterior]]</f>
        <v>112869</v>
      </c>
      <c r="M700" s="3">
        <f>+dataMercanciaGeneral[[#This Row],[TOTAL mercancía general embarcada en cabotaje y exterior]]+dataMercanciaGeneral[[#This Row],[TOTAL mercancía general desembarcada en cabotaje y exterior]]</f>
        <v>147144</v>
      </c>
    </row>
    <row r="701" spans="1:13" hidden="1" x14ac:dyDescent="0.25">
      <c r="A701" s="1">
        <v>1973</v>
      </c>
      <c r="B701" s="1" t="s">
        <v>22</v>
      </c>
      <c r="C701" s="1" t="s">
        <v>32</v>
      </c>
      <c r="D701" s="1" t="s">
        <v>42</v>
      </c>
      <c r="E701" s="2">
        <v>0</v>
      </c>
      <c r="F701" s="2">
        <v>0</v>
      </c>
      <c r="G701" s="3">
        <f>+dataMercanciaGeneral[[#This Row],[Mercancía general embarcada en cabotaje]]+dataMercanciaGeneral[[#This Row],[Mercancía general desembarcada en cabotaje]]</f>
        <v>0</v>
      </c>
      <c r="H701" s="2">
        <v>0</v>
      </c>
      <c r="I701" s="2">
        <v>0</v>
      </c>
      <c r="J701" s="3">
        <f>+dataMercanciaGeneral[[#This Row],[Mercancía general embarcada en exterior]]+dataMercanciaGeneral[[#This Row],[Mercancía general desembarcada en exterior]]</f>
        <v>0</v>
      </c>
      <c r="K701" s="3">
        <f>+dataMercanciaGeneral[[#This Row],[Mercancía general embarcada en cabotaje]]+dataMercanciaGeneral[[#This Row],[Mercancía general embarcada en exterior]]</f>
        <v>0</v>
      </c>
      <c r="L701" s="3">
        <f>+dataMercanciaGeneral[[#This Row],[Mercancía general desembarcada en cabotaje]]+dataMercanciaGeneral[[#This Row],[Mercancía general desembarcada en exterior]]</f>
        <v>0</v>
      </c>
      <c r="M701" s="3">
        <f>+dataMercanciaGeneral[[#This Row],[TOTAL mercancía general embarcada en cabotaje y exterior]]+dataMercanciaGeneral[[#This Row],[TOTAL mercancía general desembarcada en cabotaje y exterior]]</f>
        <v>0</v>
      </c>
    </row>
    <row r="702" spans="1:13" hidden="1" x14ac:dyDescent="0.25">
      <c r="A702" s="1">
        <v>1973</v>
      </c>
      <c r="B702" s="1" t="s">
        <v>23</v>
      </c>
      <c r="C702" s="1" t="s">
        <v>32</v>
      </c>
      <c r="D702" s="1" t="s">
        <v>33</v>
      </c>
      <c r="E702" s="2">
        <v>50373</v>
      </c>
      <c r="F702" s="2">
        <v>262335</v>
      </c>
      <c r="G702" s="3">
        <f>+dataMercanciaGeneral[[#This Row],[Mercancía general embarcada en cabotaje]]+dataMercanciaGeneral[[#This Row],[Mercancía general desembarcada en cabotaje]]</f>
        <v>312708</v>
      </c>
      <c r="H702" s="2">
        <v>107187</v>
      </c>
      <c r="I702" s="2">
        <v>1187132</v>
      </c>
      <c r="J702" s="3">
        <f>+dataMercanciaGeneral[[#This Row],[Mercancía general embarcada en exterior]]+dataMercanciaGeneral[[#This Row],[Mercancía general desembarcada en exterior]]</f>
        <v>1294319</v>
      </c>
      <c r="K702" s="3">
        <f>+dataMercanciaGeneral[[#This Row],[Mercancía general embarcada en cabotaje]]+dataMercanciaGeneral[[#This Row],[Mercancía general embarcada en exterior]]</f>
        <v>157560</v>
      </c>
      <c r="L702" s="3">
        <f>+dataMercanciaGeneral[[#This Row],[Mercancía general desembarcada en cabotaje]]+dataMercanciaGeneral[[#This Row],[Mercancía general desembarcada en exterior]]</f>
        <v>1449467</v>
      </c>
      <c r="M702" s="3">
        <f>+dataMercanciaGeneral[[#This Row],[TOTAL mercancía general embarcada en cabotaje y exterior]]+dataMercanciaGeneral[[#This Row],[TOTAL mercancía general desembarcada en cabotaje y exterior]]</f>
        <v>1607027</v>
      </c>
    </row>
    <row r="703" spans="1:13" hidden="1" x14ac:dyDescent="0.25">
      <c r="A703" s="1">
        <v>1973</v>
      </c>
      <c r="B703" s="1" t="s">
        <v>23</v>
      </c>
      <c r="C703" s="1" t="s">
        <v>32</v>
      </c>
      <c r="D703" s="1" t="s">
        <v>42</v>
      </c>
      <c r="E703" s="2">
        <v>12</v>
      </c>
      <c r="F703" s="2">
        <v>33</v>
      </c>
      <c r="G703" s="3">
        <f>+dataMercanciaGeneral[[#This Row],[Mercancía general embarcada en cabotaje]]+dataMercanciaGeneral[[#This Row],[Mercancía general desembarcada en cabotaje]]</f>
        <v>45</v>
      </c>
      <c r="H703" s="2">
        <v>12446</v>
      </c>
      <c r="I703" s="2">
        <v>19670</v>
      </c>
      <c r="J703" s="3">
        <f>+dataMercanciaGeneral[[#This Row],[Mercancía general embarcada en exterior]]+dataMercanciaGeneral[[#This Row],[Mercancía general desembarcada en exterior]]</f>
        <v>32116</v>
      </c>
      <c r="K703" s="3">
        <f>+dataMercanciaGeneral[[#This Row],[Mercancía general embarcada en cabotaje]]+dataMercanciaGeneral[[#This Row],[Mercancía general embarcada en exterior]]</f>
        <v>12458</v>
      </c>
      <c r="L703" s="3">
        <f>+dataMercanciaGeneral[[#This Row],[Mercancía general desembarcada en cabotaje]]+dataMercanciaGeneral[[#This Row],[Mercancía general desembarcada en exterior]]</f>
        <v>19703</v>
      </c>
      <c r="M703" s="3">
        <f>+dataMercanciaGeneral[[#This Row],[TOTAL mercancía general embarcada en cabotaje y exterior]]+dataMercanciaGeneral[[#This Row],[TOTAL mercancía general desembarcada en cabotaje y exterior]]</f>
        <v>32161</v>
      </c>
    </row>
    <row r="704" spans="1:13" hidden="1" x14ac:dyDescent="0.25">
      <c r="A704" s="1">
        <v>1973</v>
      </c>
      <c r="B704" s="1" t="s">
        <v>36</v>
      </c>
      <c r="C704" s="1" t="s">
        <v>32</v>
      </c>
      <c r="D704" s="1" t="s">
        <v>33</v>
      </c>
      <c r="E704" s="2">
        <v>18510</v>
      </c>
      <c r="F704" s="2">
        <v>0</v>
      </c>
      <c r="G704" s="3">
        <f>+dataMercanciaGeneral[[#This Row],[Mercancía general embarcada en cabotaje]]+dataMercanciaGeneral[[#This Row],[Mercancía general desembarcada en cabotaje]]</f>
        <v>18510</v>
      </c>
      <c r="H704" s="2">
        <v>66609</v>
      </c>
      <c r="I704" s="2">
        <v>5814</v>
      </c>
      <c r="J704" s="3">
        <f>+dataMercanciaGeneral[[#This Row],[Mercancía general embarcada en exterior]]+dataMercanciaGeneral[[#This Row],[Mercancía general desembarcada en exterior]]</f>
        <v>72423</v>
      </c>
      <c r="K704" s="3">
        <f>+dataMercanciaGeneral[[#This Row],[Mercancía general embarcada en cabotaje]]+dataMercanciaGeneral[[#This Row],[Mercancía general embarcada en exterior]]</f>
        <v>85119</v>
      </c>
      <c r="L704" s="3">
        <f>+dataMercanciaGeneral[[#This Row],[Mercancía general desembarcada en cabotaje]]+dataMercanciaGeneral[[#This Row],[Mercancía general desembarcada en exterior]]</f>
        <v>5814</v>
      </c>
      <c r="M704" s="3">
        <f>+dataMercanciaGeneral[[#This Row],[TOTAL mercancía general embarcada en cabotaje y exterior]]+dataMercanciaGeneral[[#This Row],[TOTAL mercancía general desembarcada en cabotaje y exterior]]</f>
        <v>90933</v>
      </c>
    </row>
    <row r="705" spans="1:13" hidden="1" x14ac:dyDescent="0.25">
      <c r="A705" s="1">
        <v>1973</v>
      </c>
      <c r="B705" s="1" t="s">
        <v>36</v>
      </c>
      <c r="C705" s="1" t="s">
        <v>32</v>
      </c>
      <c r="D705" s="1" t="s">
        <v>42</v>
      </c>
      <c r="E705" s="2">
        <v>71499</v>
      </c>
      <c r="F705" s="2">
        <v>26441</v>
      </c>
      <c r="G705" s="3">
        <f>+dataMercanciaGeneral[[#This Row],[Mercancía general embarcada en cabotaje]]+dataMercanciaGeneral[[#This Row],[Mercancía general desembarcada en cabotaje]]</f>
        <v>97940</v>
      </c>
      <c r="H705" s="2">
        <v>0</v>
      </c>
      <c r="I705" s="2">
        <v>0</v>
      </c>
      <c r="J705" s="3">
        <f>+dataMercanciaGeneral[[#This Row],[Mercancía general embarcada en exterior]]+dataMercanciaGeneral[[#This Row],[Mercancía general desembarcada en exterior]]</f>
        <v>0</v>
      </c>
      <c r="K705" s="3">
        <f>+dataMercanciaGeneral[[#This Row],[Mercancía general embarcada en cabotaje]]+dataMercanciaGeneral[[#This Row],[Mercancía general embarcada en exterior]]</f>
        <v>71499</v>
      </c>
      <c r="L705" s="3">
        <f>+dataMercanciaGeneral[[#This Row],[Mercancía general desembarcada en cabotaje]]+dataMercanciaGeneral[[#This Row],[Mercancía general desembarcada en exterior]]</f>
        <v>26441</v>
      </c>
      <c r="M705" s="3">
        <f>+dataMercanciaGeneral[[#This Row],[TOTAL mercancía general embarcada en cabotaje y exterior]]+dataMercanciaGeneral[[#This Row],[TOTAL mercancía general desembarcada en cabotaje y exterior]]</f>
        <v>97940</v>
      </c>
    </row>
    <row r="706" spans="1:13" hidden="1" x14ac:dyDescent="0.25">
      <c r="A706" s="1">
        <v>1973</v>
      </c>
      <c r="B706" s="1" t="s">
        <v>37</v>
      </c>
      <c r="C706" s="1" t="s">
        <v>32</v>
      </c>
      <c r="D706" s="1" t="s">
        <v>33</v>
      </c>
      <c r="E706" s="2">
        <v>187</v>
      </c>
      <c r="F706" s="2">
        <v>0</v>
      </c>
      <c r="G706" s="3">
        <f>+dataMercanciaGeneral[[#This Row],[Mercancía general embarcada en cabotaje]]+dataMercanciaGeneral[[#This Row],[Mercancía general desembarcada en cabotaje]]</f>
        <v>187</v>
      </c>
      <c r="H706" s="2">
        <v>0</v>
      </c>
      <c r="I706" s="2">
        <v>0</v>
      </c>
      <c r="J706" s="3">
        <f>+dataMercanciaGeneral[[#This Row],[Mercancía general embarcada en exterior]]+dataMercanciaGeneral[[#This Row],[Mercancía general desembarcada en exterior]]</f>
        <v>0</v>
      </c>
      <c r="K706" s="3">
        <f>+dataMercanciaGeneral[[#This Row],[Mercancía general embarcada en cabotaje]]+dataMercanciaGeneral[[#This Row],[Mercancía general embarcada en exterior]]</f>
        <v>187</v>
      </c>
      <c r="L706" s="3">
        <f>+dataMercanciaGeneral[[#This Row],[Mercancía general desembarcada en cabotaje]]+dataMercanciaGeneral[[#This Row],[Mercancía general desembarcada en exterior]]</f>
        <v>0</v>
      </c>
      <c r="M706" s="3">
        <f>+dataMercanciaGeneral[[#This Row],[TOTAL mercancía general embarcada en cabotaje y exterior]]+dataMercanciaGeneral[[#This Row],[TOTAL mercancía general desembarcada en cabotaje y exterior]]</f>
        <v>187</v>
      </c>
    </row>
    <row r="707" spans="1:13" hidden="1" x14ac:dyDescent="0.25">
      <c r="A707" s="1">
        <v>1973</v>
      </c>
      <c r="B707" s="1" t="s">
        <v>37</v>
      </c>
      <c r="C707" s="1" t="s">
        <v>32</v>
      </c>
      <c r="D707" s="1" t="s">
        <v>42</v>
      </c>
      <c r="E707" s="2">
        <v>0</v>
      </c>
      <c r="F707" s="2">
        <v>0</v>
      </c>
      <c r="G707" s="3">
        <f>+dataMercanciaGeneral[[#This Row],[Mercancía general embarcada en cabotaje]]+dataMercanciaGeneral[[#This Row],[Mercancía general desembarcada en cabotaje]]</f>
        <v>0</v>
      </c>
      <c r="H707" s="2">
        <v>0</v>
      </c>
      <c r="I707" s="2">
        <v>0</v>
      </c>
      <c r="J707" s="3">
        <f>+dataMercanciaGeneral[[#This Row],[Mercancía general embarcada en exterior]]+dataMercanciaGeneral[[#This Row],[Mercancía general desembarcada en exterior]]</f>
        <v>0</v>
      </c>
      <c r="K707" s="3">
        <f>+dataMercanciaGeneral[[#This Row],[Mercancía general embarcada en cabotaje]]+dataMercanciaGeneral[[#This Row],[Mercancía general embarcada en exterior]]</f>
        <v>0</v>
      </c>
      <c r="L707" s="3">
        <f>+dataMercanciaGeneral[[#This Row],[Mercancía general desembarcada en cabotaje]]+dataMercanciaGeneral[[#This Row],[Mercancía general desembarcada en exterior]]</f>
        <v>0</v>
      </c>
      <c r="M707" s="3">
        <f>+dataMercanciaGeneral[[#This Row],[TOTAL mercancía general embarcada en cabotaje y exterior]]+dataMercanciaGeneral[[#This Row],[TOTAL mercancía general desembarcada en cabotaje y exterior]]</f>
        <v>0</v>
      </c>
    </row>
    <row r="708" spans="1:13" hidden="1" x14ac:dyDescent="0.25">
      <c r="A708" s="1">
        <v>1973</v>
      </c>
      <c r="B708" s="1" t="s">
        <v>7</v>
      </c>
      <c r="C708" s="1" t="s">
        <v>32</v>
      </c>
      <c r="D708" s="1" t="s">
        <v>33</v>
      </c>
      <c r="E708" s="2">
        <v>353244</v>
      </c>
      <c r="F708" s="2">
        <v>817142</v>
      </c>
      <c r="G708" s="3">
        <f>+dataMercanciaGeneral[[#This Row],[Mercancía general embarcada en cabotaje]]+dataMercanciaGeneral[[#This Row],[Mercancía general desembarcada en cabotaje]]</f>
        <v>1170386</v>
      </c>
      <c r="H708" s="2">
        <v>140190</v>
      </c>
      <c r="I708" s="2">
        <v>262263</v>
      </c>
      <c r="J708" s="3">
        <f>+dataMercanciaGeneral[[#This Row],[Mercancía general embarcada en exterior]]+dataMercanciaGeneral[[#This Row],[Mercancía general desembarcada en exterior]]</f>
        <v>402453</v>
      </c>
      <c r="K708" s="3">
        <f>+dataMercanciaGeneral[[#This Row],[Mercancía general embarcada en cabotaje]]+dataMercanciaGeneral[[#This Row],[Mercancía general embarcada en exterior]]</f>
        <v>493434</v>
      </c>
      <c r="L708" s="3">
        <f>+dataMercanciaGeneral[[#This Row],[Mercancía general desembarcada en cabotaje]]+dataMercanciaGeneral[[#This Row],[Mercancía general desembarcada en exterior]]</f>
        <v>1079405</v>
      </c>
      <c r="M708" s="3">
        <f>+dataMercanciaGeneral[[#This Row],[TOTAL mercancía general embarcada en cabotaje y exterior]]+dataMercanciaGeneral[[#This Row],[TOTAL mercancía general desembarcada en cabotaje y exterior]]</f>
        <v>1572839</v>
      </c>
    </row>
    <row r="709" spans="1:13" hidden="1" x14ac:dyDescent="0.25">
      <c r="A709" s="1">
        <v>1973</v>
      </c>
      <c r="B709" s="1" t="s">
        <v>7</v>
      </c>
      <c r="C709" s="1" t="s">
        <v>32</v>
      </c>
      <c r="D709" s="1" t="s">
        <v>42</v>
      </c>
      <c r="E709" s="2">
        <v>61016</v>
      </c>
      <c r="F709" s="2">
        <v>120379</v>
      </c>
      <c r="G709" s="3">
        <f>+dataMercanciaGeneral[[#This Row],[Mercancía general embarcada en cabotaje]]+dataMercanciaGeneral[[#This Row],[Mercancía general desembarcada en cabotaje]]</f>
        <v>181395</v>
      </c>
      <c r="H709" s="2">
        <v>90</v>
      </c>
      <c r="I709" s="2">
        <v>321</v>
      </c>
      <c r="J709" s="3">
        <f>+dataMercanciaGeneral[[#This Row],[Mercancía general embarcada en exterior]]+dataMercanciaGeneral[[#This Row],[Mercancía general desembarcada en exterior]]</f>
        <v>411</v>
      </c>
      <c r="K709" s="3">
        <f>+dataMercanciaGeneral[[#This Row],[Mercancía general embarcada en cabotaje]]+dataMercanciaGeneral[[#This Row],[Mercancía general embarcada en exterior]]</f>
        <v>61106</v>
      </c>
      <c r="L709" s="3">
        <f>+dataMercanciaGeneral[[#This Row],[Mercancía general desembarcada en cabotaje]]+dataMercanciaGeneral[[#This Row],[Mercancía general desembarcada en exterior]]</f>
        <v>120700</v>
      </c>
      <c r="M709" s="3">
        <f>+dataMercanciaGeneral[[#This Row],[TOTAL mercancía general embarcada en cabotaje y exterior]]+dataMercanciaGeneral[[#This Row],[TOTAL mercancía general desembarcada en cabotaje y exterior]]</f>
        <v>181806</v>
      </c>
    </row>
    <row r="710" spans="1:13" hidden="1" x14ac:dyDescent="0.25">
      <c r="A710" s="1">
        <v>1973</v>
      </c>
      <c r="B710" s="1" t="s">
        <v>24</v>
      </c>
      <c r="C710" s="1" t="s">
        <v>32</v>
      </c>
      <c r="D710" s="1" t="s">
        <v>33</v>
      </c>
      <c r="E710" s="2">
        <v>25258</v>
      </c>
      <c r="F710" s="2">
        <v>115887</v>
      </c>
      <c r="G710" s="3">
        <f>+dataMercanciaGeneral[[#This Row],[Mercancía general embarcada en cabotaje]]+dataMercanciaGeneral[[#This Row],[Mercancía general desembarcada en cabotaje]]</f>
        <v>141145</v>
      </c>
      <c r="H710" s="2">
        <v>84143</v>
      </c>
      <c r="I710" s="2">
        <v>445404</v>
      </c>
      <c r="J710" s="3">
        <f>+dataMercanciaGeneral[[#This Row],[Mercancía general embarcada en exterior]]+dataMercanciaGeneral[[#This Row],[Mercancía general desembarcada en exterior]]</f>
        <v>529547</v>
      </c>
      <c r="K710" s="3">
        <f>+dataMercanciaGeneral[[#This Row],[Mercancía general embarcada en cabotaje]]+dataMercanciaGeneral[[#This Row],[Mercancía general embarcada en exterior]]</f>
        <v>109401</v>
      </c>
      <c r="L710" s="3">
        <f>+dataMercanciaGeneral[[#This Row],[Mercancía general desembarcada en cabotaje]]+dataMercanciaGeneral[[#This Row],[Mercancía general desembarcada en exterior]]</f>
        <v>561291</v>
      </c>
      <c r="M710" s="3">
        <f>+dataMercanciaGeneral[[#This Row],[TOTAL mercancía general embarcada en cabotaje y exterior]]+dataMercanciaGeneral[[#This Row],[TOTAL mercancía general desembarcada en cabotaje y exterior]]</f>
        <v>670692</v>
      </c>
    </row>
    <row r="711" spans="1:13" hidden="1" x14ac:dyDescent="0.25">
      <c r="A711" s="1">
        <v>1973</v>
      </c>
      <c r="B711" s="1" t="s">
        <v>24</v>
      </c>
      <c r="C711" s="1" t="s">
        <v>32</v>
      </c>
      <c r="D711" s="1" t="s">
        <v>42</v>
      </c>
      <c r="E711" s="2">
        <v>1709</v>
      </c>
      <c r="F711" s="2">
        <v>2280</v>
      </c>
      <c r="G711" s="3">
        <f>+dataMercanciaGeneral[[#This Row],[Mercancía general embarcada en cabotaje]]+dataMercanciaGeneral[[#This Row],[Mercancía general desembarcada en cabotaje]]</f>
        <v>3989</v>
      </c>
      <c r="H711" s="2">
        <v>0</v>
      </c>
      <c r="I711" s="2">
        <v>57</v>
      </c>
      <c r="J711" s="3">
        <f>+dataMercanciaGeneral[[#This Row],[Mercancía general embarcada en exterior]]+dataMercanciaGeneral[[#This Row],[Mercancía general desembarcada en exterior]]</f>
        <v>57</v>
      </c>
      <c r="K711" s="3">
        <f>+dataMercanciaGeneral[[#This Row],[Mercancía general embarcada en cabotaje]]+dataMercanciaGeneral[[#This Row],[Mercancía general embarcada en exterior]]</f>
        <v>1709</v>
      </c>
      <c r="L711" s="3">
        <f>+dataMercanciaGeneral[[#This Row],[Mercancía general desembarcada en cabotaje]]+dataMercanciaGeneral[[#This Row],[Mercancía general desembarcada en exterior]]</f>
        <v>2337</v>
      </c>
      <c r="M711" s="3">
        <f>+dataMercanciaGeneral[[#This Row],[TOTAL mercancía general embarcada en cabotaje y exterior]]+dataMercanciaGeneral[[#This Row],[TOTAL mercancía general desembarcada en cabotaje y exterior]]</f>
        <v>4046</v>
      </c>
    </row>
    <row r="712" spans="1:13" hidden="1" x14ac:dyDescent="0.25">
      <c r="A712" s="1">
        <v>1973</v>
      </c>
      <c r="B712" s="1" t="s">
        <v>25</v>
      </c>
      <c r="C712" s="1" t="s">
        <v>32</v>
      </c>
      <c r="D712" s="1" t="s">
        <v>33</v>
      </c>
      <c r="E712" s="2">
        <v>148296</v>
      </c>
      <c r="F712" s="2">
        <v>203644</v>
      </c>
      <c r="G712" s="3">
        <f>+dataMercanciaGeneral[[#This Row],[Mercancía general embarcada en cabotaje]]+dataMercanciaGeneral[[#This Row],[Mercancía general desembarcada en cabotaje]]</f>
        <v>351940</v>
      </c>
      <c r="H712" s="2">
        <v>201384</v>
      </c>
      <c r="I712" s="2">
        <v>167439</v>
      </c>
      <c r="J712" s="3">
        <f>+dataMercanciaGeneral[[#This Row],[Mercancía general embarcada en exterior]]+dataMercanciaGeneral[[#This Row],[Mercancía general desembarcada en exterior]]</f>
        <v>368823</v>
      </c>
      <c r="K712" s="3">
        <f>+dataMercanciaGeneral[[#This Row],[Mercancía general embarcada en cabotaje]]+dataMercanciaGeneral[[#This Row],[Mercancía general embarcada en exterior]]</f>
        <v>349680</v>
      </c>
      <c r="L712" s="3">
        <f>+dataMercanciaGeneral[[#This Row],[Mercancía general desembarcada en cabotaje]]+dataMercanciaGeneral[[#This Row],[Mercancía general desembarcada en exterior]]</f>
        <v>371083</v>
      </c>
      <c r="M712" s="3">
        <f>+dataMercanciaGeneral[[#This Row],[TOTAL mercancía general embarcada en cabotaje y exterior]]+dataMercanciaGeneral[[#This Row],[TOTAL mercancía general desembarcada en cabotaje y exterior]]</f>
        <v>720763</v>
      </c>
    </row>
    <row r="713" spans="1:13" hidden="1" x14ac:dyDescent="0.25">
      <c r="A713" s="1">
        <v>1973</v>
      </c>
      <c r="B713" s="1" t="s">
        <v>25</v>
      </c>
      <c r="C713" s="1" t="s">
        <v>32</v>
      </c>
      <c r="D713" s="1" t="s">
        <v>42</v>
      </c>
      <c r="E713" s="2">
        <v>1812</v>
      </c>
      <c r="F713" s="2">
        <v>535</v>
      </c>
      <c r="G713" s="3">
        <f>+dataMercanciaGeneral[[#This Row],[Mercancía general embarcada en cabotaje]]+dataMercanciaGeneral[[#This Row],[Mercancía general desembarcada en cabotaje]]</f>
        <v>2347</v>
      </c>
      <c r="H713" s="2">
        <v>1512</v>
      </c>
      <c r="I713" s="2">
        <v>438</v>
      </c>
      <c r="J713" s="3">
        <f>+dataMercanciaGeneral[[#This Row],[Mercancía general embarcada en exterior]]+dataMercanciaGeneral[[#This Row],[Mercancía general desembarcada en exterior]]</f>
        <v>1950</v>
      </c>
      <c r="K713" s="3">
        <f>+dataMercanciaGeneral[[#This Row],[Mercancía general embarcada en cabotaje]]+dataMercanciaGeneral[[#This Row],[Mercancía general embarcada en exterior]]</f>
        <v>3324</v>
      </c>
      <c r="L713" s="3">
        <f>+dataMercanciaGeneral[[#This Row],[Mercancía general desembarcada en cabotaje]]+dataMercanciaGeneral[[#This Row],[Mercancía general desembarcada en exterior]]</f>
        <v>973</v>
      </c>
      <c r="M713" s="3">
        <f>+dataMercanciaGeneral[[#This Row],[TOTAL mercancía general embarcada en cabotaje y exterior]]+dataMercanciaGeneral[[#This Row],[TOTAL mercancía general desembarcada en cabotaje y exterior]]</f>
        <v>4297</v>
      </c>
    </row>
    <row r="714" spans="1:13" hidden="1" x14ac:dyDescent="0.25">
      <c r="A714" s="1">
        <v>1973</v>
      </c>
      <c r="B714" s="1" t="s">
        <v>26</v>
      </c>
      <c r="C714" s="1" t="s">
        <v>32</v>
      </c>
      <c r="D714" s="1" t="s">
        <v>33</v>
      </c>
      <c r="E714" s="2">
        <v>104583</v>
      </c>
      <c r="F714" s="2">
        <v>38856</v>
      </c>
      <c r="G714" s="3">
        <f>+dataMercanciaGeneral[[#This Row],[Mercancía general embarcada en cabotaje]]+dataMercanciaGeneral[[#This Row],[Mercancía general desembarcada en cabotaje]]</f>
        <v>143439</v>
      </c>
      <c r="H714" s="2">
        <v>242899</v>
      </c>
      <c r="I714" s="2">
        <v>250098</v>
      </c>
      <c r="J714" s="3">
        <f>+dataMercanciaGeneral[[#This Row],[Mercancía general embarcada en exterior]]+dataMercanciaGeneral[[#This Row],[Mercancía general desembarcada en exterior]]</f>
        <v>492997</v>
      </c>
      <c r="K714" s="3">
        <f>+dataMercanciaGeneral[[#This Row],[Mercancía general embarcada en cabotaje]]+dataMercanciaGeneral[[#This Row],[Mercancía general embarcada en exterior]]</f>
        <v>347482</v>
      </c>
      <c r="L714" s="3">
        <f>+dataMercanciaGeneral[[#This Row],[Mercancía general desembarcada en cabotaje]]+dataMercanciaGeneral[[#This Row],[Mercancía general desembarcada en exterior]]</f>
        <v>288954</v>
      </c>
      <c r="M714" s="3">
        <f>+dataMercanciaGeneral[[#This Row],[TOTAL mercancía general embarcada en cabotaje y exterior]]+dataMercanciaGeneral[[#This Row],[TOTAL mercancía general desembarcada en cabotaje y exterior]]</f>
        <v>636436</v>
      </c>
    </row>
    <row r="715" spans="1:13" hidden="1" x14ac:dyDescent="0.25">
      <c r="A715" s="1">
        <v>1973</v>
      </c>
      <c r="B715" s="1" t="s">
        <v>26</v>
      </c>
      <c r="C715" s="1" t="s">
        <v>32</v>
      </c>
      <c r="D715" s="1" t="s">
        <v>42</v>
      </c>
      <c r="E715" s="2">
        <v>106293</v>
      </c>
      <c r="F715" s="2">
        <v>45502</v>
      </c>
      <c r="G715" s="3">
        <f>+dataMercanciaGeneral[[#This Row],[Mercancía general embarcada en cabotaje]]+dataMercanciaGeneral[[#This Row],[Mercancía general desembarcada en cabotaje]]</f>
        <v>151795</v>
      </c>
      <c r="H715" s="2">
        <v>66</v>
      </c>
      <c r="I715" s="2">
        <v>763</v>
      </c>
      <c r="J715" s="3">
        <f>+dataMercanciaGeneral[[#This Row],[Mercancía general embarcada en exterior]]+dataMercanciaGeneral[[#This Row],[Mercancía general desembarcada en exterior]]</f>
        <v>829</v>
      </c>
      <c r="K715" s="3">
        <f>+dataMercanciaGeneral[[#This Row],[Mercancía general embarcada en cabotaje]]+dataMercanciaGeneral[[#This Row],[Mercancía general embarcada en exterior]]</f>
        <v>106359</v>
      </c>
      <c r="L715" s="3">
        <f>+dataMercanciaGeneral[[#This Row],[Mercancía general desembarcada en cabotaje]]+dataMercanciaGeneral[[#This Row],[Mercancía general desembarcada en exterior]]</f>
        <v>46265</v>
      </c>
      <c r="M715" s="3">
        <f>+dataMercanciaGeneral[[#This Row],[TOTAL mercancía general embarcada en cabotaje y exterior]]+dataMercanciaGeneral[[#This Row],[TOTAL mercancía general desembarcada en cabotaje y exterior]]</f>
        <v>152624</v>
      </c>
    </row>
    <row r="716" spans="1:13" hidden="1" x14ac:dyDescent="0.25">
      <c r="A716" s="1">
        <v>1973</v>
      </c>
      <c r="B716" s="1" t="s">
        <v>27</v>
      </c>
      <c r="C716" s="1" t="s">
        <v>32</v>
      </c>
      <c r="D716" s="1" t="s">
        <v>33</v>
      </c>
      <c r="E716" s="2">
        <v>359946</v>
      </c>
      <c r="F716" s="2">
        <v>120360</v>
      </c>
      <c r="G716" s="3">
        <f>+dataMercanciaGeneral[[#This Row],[Mercancía general embarcada en cabotaje]]+dataMercanciaGeneral[[#This Row],[Mercancía general desembarcada en cabotaje]]</f>
        <v>480306</v>
      </c>
      <c r="H716" s="2">
        <v>314313</v>
      </c>
      <c r="I716" s="2">
        <v>396410</v>
      </c>
      <c r="J716" s="3">
        <f>+dataMercanciaGeneral[[#This Row],[Mercancía general embarcada en exterior]]+dataMercanciaGeneral[[#This Row],[Mercancía general desembarcada en exterior]]</f>
        <v>710723</v>
      </c>
      <c r="K716" s="3">
        <f>+dataMercanciaGeneral[[#This Row],[Mercancía general embarcada en cabotaje]]+dataMercanciaGeneral[[#This Row],[Mercancía general embarcada en exterior]]</f>
        <v>674259</v>
      </c>
      <c r="L716" s="3">
        <f>+dataMercanciaGeneral[[#This Row],[Mercancía general desembarcada en cabotaje]]+dataMercanciaGeneral[[#This Row],[Mercancía general desembarcada en exterior]]</f>
        <v>516770</v>
      </c>
      <c r="M716" s="3">
        <f>+dataMercanciaGeneral[[#This Row],[TOTAL mercancía general embarcada en cabotaje y exterior]]+dataMercanciaGeneral[[#This Row],[TOTAL mercancía general desembarcada en cabotaje y exterior]]</f>
        <v>1191029</v>
      </c>
    </row>
    <row r="717" spans="1:13" hidden="1" x14ac:dyDescent="0.25">
      <c r="A717" s="1">
        <v>1973</v>
      </c>
      <c r="B717" s="1" t="s">
        <v>27</v>
      </c>
      <c r="C717" s="1" t="s">
        <v>32</v>
      </c>
      <c r="D717" s="1" t="s">
        <v>42</v>
      </c>
      <c r="E717" s="2">
        <v>19905</v>
      </c>
      <c r="F717" s="2">
        <v>8276</v>
      </c>
      <c r="G717" s="3">
        <f>+dataMercanciaGeneral[[#This Row],[Mercancía general embarcada en cabotaje]]+dataMercanciaGeneral[[#This Row],[Mercancía general desembarcada en cabotaje]]</f>
        <v>28181</v>
      </c>
      <c r="H717" s="2">
        <v>59895</v>
      </c>
      <c r="I717" s="2">
        <v>82198</v>
      </c>
      <c r="J717" s="3">
        <f>+dataMercanciaGeneral[[#This Row],[Mercancía general embarcada en exterior]]+dataMercanciaGeneral[[#This Row],[Mercancía general desembarcada en exterior]]</f>
        <v>142093</v>
      </c>
      <c r="K717" s="3">
        <f>+dataMercanciaGeneral[[#This Row],[Mercancía general embarcada en cabotaje]]+dataMercanciaGeneral[[#This Row],[Mercancía general embarcada en exterior]]</f>
        <v>79800</v>
      </c>
      <c r="L717" s="3">
        <f>+dataMercanciaGeneral[[#This Row],[Mercancía general desembarcada en cabotaje]]+dataMercanciaGeneral[[#This Row],[Mercancía general desembarcada en exterior]]</f>
        <v>90474</v>
      </c>
      <c r="M717" s="3">
        <f>+dataMercanciaGeneral[[#This Row],[TOTAL mercancía general embarcada en cabotaje y exterior]]+dataMercanciaGeneral[[#This Row],[TOTAL mercancía general desembarcada en cabotaje y exterior]]</f>
        <v>170274</v>
      </c>
    </row>
    <row r="718" spans="1:13" hidden="1" x14ac:dyDescent="0.25">
      <c r="A718" s="1">
        <v>1973</v>
      </c>
      <c r="B718" s="1" t="s">
        <v>28</v>
      </c>
      <c r="C718" s="1" t="s">
        <v>32</v>
      </c>
      <c r="D718" s="1" t="s">
        <v>33</v>
      </c>
      <c r="E718" s="2">
        <v>41710</v>
      </c>
      <c r="F718" s="2">
        <v>58330</v>
      </c>
      <c r="G718" s="3">
        <f>+dataMercanciaGeneral[[#This Row],[Mercancía general embarcada en cabotaje]]+dataMercanciaGeneral[[#This Row],[Mercancía general desembarcada en cabotaje]]</f>
        <v>100040</v>
      </c>
      <c r="H718" s="2">
        <v>59071</v>
      </c>
      <c r="I718" s="2">
        <v>109118</v>
      </c>
      <c r="J718" s="3">
        <f>+dataMercanciaGeneral[[#This Row],[Mercancía general embarcada en exterior]]+dataMercanciaGeneral[[#This Row],[Mercancía general desembarcada en exterior]]</f>
        <v>168189</v>
      </c>
      <c r="K718" s="3">
        <f>+dataMercanciaGeneral[[#This Row],[Mercancía general embarcada en cabotaje]]+dataMercanciaGeneral[[#This Row],[Mercancía general embarcada en exterior]]</f>
        <v>100781</v>
      </c>
      <c r="L718" s="3">
        <f>+dataMercanciaGeneral[[#This Row],[Mercancía general desembarcada en cabotaje]]+dataMercanciaGeneral[[#This Row],[Mercancía general desembarcada en exterior]]</f>
        <v>167448</v>
      </c>
      <c r="M718" s="3">
        <f>+dataMercanciaGeneral[[#This Row],[TOTAL mercancía general embarcada en cabotaje y exterior]]+dataMercanciaGeneral[[#This Row],[TOTAL mercancía general desembarcada en cabotaje y exterior]]</f>
        <v>268229</v>
      </c>
    </row>
    <row r="719" spans="1:13" hidden="1" x14ac:dyDescent="0.25">
      <c r="A719" s="1">
        <v>1973</v>
      </c>
      <c r="B719" s="1" t="s">
        <v>28</v>
      </c>
      <c r="C719" s="1" t="s">
        <v>32</v>
      </c>
      <c r="D719" s="1" t="s">
        <v>42</v>
      </c>
      <c r="E719" s="2">
        <v>4417</v>
      </c>
      <c r="F719" s="2">
        <v>6626</v>
      </c>
      <c r="G719" s="3">
        <f>+dataMercanciaGeneral[[#This Row],[Mercancía general embarcada en cabotaje]]+dataMercanciaGeneral[[#This Row],[Mercancía general desembarcada en cabotaje]]</f>
        <v>11043</v>
      </c>
      <c r="H719" s="2">
        <v>2399</v>
      </c>
      <c r="I719" s="2">
        <v>3597</v>
      </c>
      <c r="J719" s="3">
        <f>+dataMercanciaGeneral[[#This Row],[Mercancía general embarcada en exterior]]+dataMercanciaGeneral[[#This Row],[Mercancía general desembarcada en exterior]]</f>
        <v>5996</v>
      </c>
      <c r="K719" s="3">
        <f>+dataMercanciaGeneral[[#This Row],[Mercancía general embarcada en cabotaje]]+dataMercanciaGeneral[[#This Row],[Mercancía general embarcada en exterior]]</f>
        <v>6816</v>
      </c>
      <c r="L719" s="3">
        <f>+dataMercanciaGeneral[[#This Row],[Mercancía general desembarcada en cabotaje]]+dataMercanciaGeneral[[#This Row],[Mercancía general desembarcada en exterior]]</f>
        <v>10223</v>
      </c>
      <c r="M719" s="3">
        <f>+dataMercanciaGeneral[[#This Row],[TOTAL mercancía general embarcada en cabotaje y exterior]]+dataMercanciaGeneral[[#This Row],[TOTAL mercancía general desembarcada en cabotaje y exterior]]</f>
        <v>17039</v>
      </c>
    </row>
    <row r="720" spans="1:13" hidden="1" x14ac:dyDescent="0.25">
      <c r="A720" s="1">
        <v>1973</v>
      </c>
      <c r="B720" s="1" t="s">
        <v>29</v>
      </c>
      <c r="C720" s="1" t="s">
        <v>32</v>
      </c>
      <c r="D720" s="1" t="s">
        <v>33</v>
      </c>
      <c r="E720" s="2">
        <v>37194</v>
      </c>
      <c r="F720" s="2">
        <v>8198</v>
      </c>
      <c r="G720" s="3">
        <f>+dataMercanciaGeneral[[#This Row],[Mercancía general embarcada en cabotaje]]+dataMercanciaGeneral[[#This Row],[Mercancía general desembarcada en cabotaje]]</f>
        <v>45392</v>
      </c>
      <c r="H720" s="2">
        <v>41180</v>
      </c>
      <c r="I720" s="2">
        <v>19034</v>
      </c>
      <c r="J720" s="3">
        <f>+dataMercanciaGeneral[[#This Row],[Mercancía general embarcada en exterior]]+dataMercanciaGeneral[[#This Row],[Mercancía general desembarcada en exterior]]</f>
        <v>60214</v>
      </c>
      <c r="K720" s="3">
        <f>+dataMercanciaGeneral[[#This Row],[Mercancía general embarcada en cabotaje]]+dataMercanciaGeneral[[#This Row],[Mercancía general embarcada en exterior]]</f>
        <v>78374</v>
      </c>
      <c r="L720" s="3">
        <f>+dataMercanciaGeneral[[#This Row],[Mercancía general desembarcada en cabotaje]]+dataMercanciaGeneral[[#This Row],[Mercancía general desembarcada en exterior]]</f>
        <v>27232</v>
      </c>
      <c r="M720" s="3">
        <f>+dataMercanciaGeneral[[#This Row],[TOTAL mercancía general embarcada en cabotaje y exterior]]+dataMercanciaGeneral[[#This Row],[TOTAL mercancía general desembarcada en cabotaje y exterior]]</f>
        <v>105606</v>
      </c>
    </row>
    <row r="721" spans="1:13" hidden="1" x14ac:dyDescent="0.25">
      <c r="A721" s="1">
        <v>1973</v>
      </c>
      <c r="B721" s="1" t="s">
        <v>29</v>
      </c>
      <c r="C721" s="1" t="s">
        <v>32</v>
      </c>
      <c r="D721" s="1" t="s">
        <v>42</v>
      </c>
      <c r="E721" s="2">
        <v>0</v>
      </c>
      <c r="F721" s="2">
        <v>0</v>
      </c>
      <c r="G721" s="3">
        <f>+dataMercanciaGeneral[[#This Row],[Mercancía general embarcada en cabotaje]]+dataMercanciaGeneral[[#This Row],[Mercancía general desembarcada en cabotaje]]</f>
        <v>0</v>
      </c>
      <c r="H721" s="2">
        <v>0</v>
      </c>
      <c r="I721" s="2">
        <v>0</v>
      </c>
      <c r="J721" s="3">
        <f>+dataMercanciaGeneral[[#This Row],[Mercancía general embarcada en exterior]]+dataMercanciaGeneral[[#This Row],[Mercancía general desembarcada en exterior]]</f>
        <v>0</v>
      </c>
      <c r="K721" s="3">
        <f>+dataMercanciaGeneral[[#This Row],[Mercancía general embarcada en cabotaje]]+dataMercanciaGeneral[[#This Row],[Mercancía general embarcada en exterior]]</f>
        <v>0</v>
      </c>
      <c r="L721" s="3">
        <f>+dataMercanciaGeneral[[#This Row],[Mercancía general desembarcada en cabotaje]]+dataMercanciaGeneral[[#This Row],[Mercancía general desembarcada en exterior]]</f>
        <v>0</v>
      </c>
      <c r="M721" s="3">
        <f>+dataMercanciaGeneral[[#This Row],[TOTAL mercancía general embarcada en cabotaje y exterior]]+dataMercanciaGeneral[[#This Row],[TOTAL mercancía general desembarcada en cabotaje y exterior]]</f>
        <v>0</v>
      </c>
    </row>
    <row r="722" spans="1:13" hidden="1" x14ac:dyDescent="0.25">
      <c r="A722" s="1">
        <v>1974</v>
      </c>
      <c r="B722" s="1" t="s">
        <v>0</v>
      </c>
      <c r="C722" s="1" t="s">
        <v>32</v>
      </c>
      <c r="D722" s="1" t="s">
        <v>33</v>
      </c>
      <c r="E722" s="2">
        <v>9827</v>
      </c>
      <c r="F722" s="2">
        <v>22157</v>
      </c>
      <c r="G722" s="3">
        <f>+dataMercanciaGeneral[[#This Row],[Mercancía general embarcada en cabotaje]]+dataMercanciaGeneral[[#This Row],[Mercancía general desembarcada en cabotaje]]</f>
        <v>31984</v>
      </c>
      <c r="H722" s="2">
        <v>30062</v>
      </c>
      <c r="I722" s="2">
        <v>62730</v>
      </c>
      <c r="J722" s="3">
        <f>+dataMercanciaGeneral[[#This Row],[Mercancía general embarcada en exterior]]+dataMercanciaGeneral[[#This Row],[Mercancía general desembarcada en exterior]]</f>
        <v>92792</v>
      </c>
      <c r="K722" s="3">
        <f>+dataMercanciaGeneral[[#This Row],[Mercancía general embarcada en cabotaje]]+dataMercanciaGeneral[[#This Row],[Mercancía general embarcada en exterior]]</f>
        <v>39889</v>
      </c>
      <c r="L722" s="3">
        <f>+dataMercanciaGeneral[[#This Row],[Mercancía general desembarcada en cabotaje]]+dataMercanciaGeneral[[#This Row],[Mercancía general desembarcada en exterior]]</f>
        <v>84887</v>
      </c>
      <c r="M722" s="3">
        <f>+dataMercanciaGeneral[[#This Row],[TOTAL mercancía general embarcada en cabotaje y exterior]]+dataMercanciaGeneral[[#This Row],[TOTAL mercancía general desembarcada en cabotaje y exterior]]</f>
        <v>124776</v>
      </c>
    </row>
    <row r="723" spans="1:13" hidden="1" x14ac:dyDescent="0.25">
      <c r="A723" s="1">
        <v>1974</v>
      </c>
      <c r="B723" s="1" t="s">
        <v>0</v>
      </c>
      <c r="C723" s="1" t="s">
        <v>32</v>
      </c>
      <c r="D723" s="1" t="s">
        <v>42</v>
      </c>
      <c r="E723" s="2">
        <v>0</v>
      </c>
      <c r="F723" s="2">
        <v>0</v>
      </c>
      <c r="G723" s="3">
        <f>+dataMercanciaGeneral[[#This Row],[Mercancía general embarcada en cabotaje]]+dataMercanciaGeneral[[#This Row],[Mercancía general desembarcada en cabotaje]]</f>
        <v>0</v>
      </c>
      <c r="H723" s="2">
        <v>0</v>
      </c>
      <c r="I723" s="2">
        <v>33</v>
      </c>
      <c r="J723" s="3">
        <f>+dataMercanciaGeneral[[#This Row],[Mercancía general embarcada en exterior]]+dataMercanciaGeneral[[#This Row],[Mercancía general desembarcada en exterior]]</f>
        <v>33</v>
      </c>
      <c r="K723" s="3">
        <f>+dataMercanciaGeneral[[#This Row],[Mercancía general embarcada en cabotaje]]+dataMercanciaGeneral[[#This Row],[Mercancía general embarcada en exterior]]</f>
        <v>0</v>
      </c>
      <c r="L723" s="3">
        <f>+dataMercanciaGeneral[[#This Row],[Mercancía general desembarcada en cabotaje]]+dataMercanciaGeneral[[#This Row],[Mercancía general desembarcada en exterior]]</f>
        <v>33</v>
      </c>
      <c r="M723" s="3">
        <f>+dataMercanciaGeneral[[#This Row],[TOTAL mercancía general embarcada en cabotaje y exterior]]+dataMercanciaGeneral[[#This Row],[TOTAL mercancía general desembarcada en cabotaje y exterior]]</f>
        <v>33</v>
      </c>
    </row>
    <row r="724" spans="1:13" hidden="1" x14ac:dyDescent="0.25">
      <c r="A724" s="1">
        <v>1974</v>
      </c>
      <c r="B724" s="1" t="s">
        <v>1</v>
      </c>
      <c r="C724" s="1" t="s">
        <v>32</v>
      </c>
      <c r="D724" s="1" t="s">
        <v>33</v>
      </c>
      <c r="E724" s="2">
        <v>137485</v>
      </c>
      <c r="F724" s="2">
        <v>88495</v>
      </c>
      <c r="G724" s="3">
        <f>+dataMercanciaGeneral[[#This Row],[Mercancía general embarcada en cabotaje]]+dataMercanciaGeneral[[#This Row],[Mercancía general desembarcada en cabotaje]]</f>
        <v>225980</v>
      </c>
      <c r="H724" s="2">
        <v>272592</v>
      </c>
      <c r="I724" s="2">
        <v>137388</v>
      </c>
      <c r="J724" s="3">
        <f>+dataMercanciaGeneral[[#This Row],[Mercancía general embarcada en exterior]]+dataMercanciaGeneral[[#This Row],[Mercancía general desembarcada en exterior]]</f>
        <v>409980</v>
      </c>
      <c r="K724" s="3">
        <f>+dataMercanciaGeneral[[#This Row],[Mercancía general embarcada en cabotaje]]+dataMercanciaGeneral[[#This Row],[Mercancía general embarcada en exterior]]</f>
        <v>410077</v>
      </c>
      <c r="L724" s="3">
        <f>+dataMercanciaGeneral[[#This Row],[Mercancía general desembarcada en cabotaje]]+dataMercanciaGeneral[[#This Row],[Mercancía general desembarcada en exterior]]</f>
        <v>225883</v>
      </c>
      <c r="M724" s="3">
        <f>+dataMercanciaGeneral[[#This Row],[TOTAL mercancía general embarcada en cabotaje y exterior]]+dataMercanciaGeneral[[#This Row],[TOTAL mercancía general desembarcada en cabotaje y exterior]]</f>
        <v>635960</v>
      </c>
    </row>
    <row r="725" spans="1:13" hidden="1" x14ac:dyDescent="0.25">
      <c r="A725" s="1">
        <v>1974</v>
      </c>
      <c r="B725" s="1" t="s">
        <v>1</v>
      </c>
      <c r="C725" s="1" t="s">
        <v>32</v>
      </c>
      <c r="D725" s="1" t="s">
        <v>42</v>
      </c>
      <c r="E725" s="2">
        <v>108520</v>
      </c>
      <c r="F725" s="2">
        <v>94221</v>
      </c>
      <c r="G725" s="3">
        <f>+dataMercanciaGeneral[[#This Row],[Mercancía general embarcada en cabotaje]]+dataMercanciaGeneral[[#This Row],[Mercancía general desembarcada en cabotaje]]</f>
        <v>202741</v>
      </c>
      <c r="H725" s="2">
        <v>39307</v>
      </c>
      <c r="I725" s="2">
        <v>19652</v>
      </c>
      <c r="J725" s="3">
        <f>+dataMercanciaGeneral[[#This Row],[Mercancía general embarcada en exterior]]+dataMercanciaGeneral[[#This Row],[Mercancía general desembarcada en exterior]]</f>
        <v>58959</v>
      </c>
      <c r="K725" s="3">
        <f>+dataMercanciaGeneral[[#This Row],[Mercancía general embarcada en cabotaje]]+dataMercanciaGeneral[[#This Row],[Mercancía general embarcada en exterior]]</f>
        <v>147827</v>
      </c>
      <c r="L725" s="3">
        <f>+dataMercanciaGeneral[[#This Row],[Mercancía general desembarcada en cabotaje]]+dataMercanciaGeneral[[#This Row],[Mercancía general desembarcada en exterior]]</f>
        <v>113873</v>
      </c>
      <c r="M725" s="3">
        <f>+dataMercanciaGeneral[[#This Row],[TOTAL mercancía general embarcada en cabotaje y exterior]]+dataMercanciaGeneral[[#This Row],[TOTAL mercancía general desembarcada en cabotaje y exterior]]</f>
        <v>261700</v>
      </c>
    </row>
    <row r="726" spans="1:13" hidden="1" x14ac:dyDescent="0.25">
      <c r="A726" s="1">
        <v>1974</v>
      </c>
      <c r="B726" s="1" t="s">
        <v>2</v>
      </c>
      <c r="C726" s="1" t="s">
        <v>32</v>
      </c>
      <c r="D726" s="1" t="s">
        <v>33</v>
      </c>
      <c r="E726" s="2">
        <v>17170</v>
      </c>
      <c r="F726" s="2">
        <v>9310</v>
      </c>
      <c r="G726" s="3">
        <f>+dataMercanciaGeneral[[#This Row],[Mercancía general embarcada en cabotaje]]+dataMercanciaGeneral[[#This Row],[Mercancía general desembarcada en cabotaje]]</f>
        <v>26480</v>
      </c>
      <c r="H726" s="2">
        <v>27977</v>
      </c>
      <c r="I726" s="2">
        <v>47561</v>
      </c>
      <c r="J726" s="3">
        <f>+dataMercanciaGeneral[[#This Row],[Mercancía general embarcada en exterior]]+dataMercanciaGeneral[[#This Row],[Mercancía general desembarcada en exterior]]</f>
        <v>75538</v>
      </c>
      <c r="K726" s="3">
        <f>+dataMercanciaGeneral[[#This Row],[Mercancía general embarcada en cabotaje]]+dataMercanciaGeneral[[#This Row],[Mercancía general embarcada en exterior]]</f>
        <v>45147</v>
      </c>
      <c r="L726" s="3">
        <f>+dataMercanciaGeneral[[#This Row],[Mercancía general desembarcada en cabotaje]]+dataMercanciaGeneral[[#This Row],[Mercancía general desembarcada en exterior]]</f>
        <v>56871</v>
      </c>
      <c r="M726" s="3">
        <f>+dataMercanciaGeneral[[#This Row],[TOTAL mercancía general embarcada en cabotaje y exterior]]+dataMercanciaGeneral[[#This Row],[TOTAL mercancía general desembarcada en cabotaje y exterior]]</f>
        <v>102018</v>
      </c>
    </row>
    <row r="727" spans="1:13" hidden="1" x14ac:dyDescent="0.25">
      <c r="A727" s="1">
        <v>1974</v>
      </c>
      <c r="B727" s="1" t="s">
        <v>2</v>
      </c>
      <c r="C727" s="1" t="s">
        <v>32</v>
      </c>
      <c r="D727" s="1" t="s">
        <v>42</v>
      </c>
      <c r="E727" s="2">
        <v>0</v>
      </c>
      <c r="F727" s="2">
        <v>0</v>
      </c>
      <c r="G727" s="3">
        <f>+dataMercanciaGeneral[[#This Row],[Mercancía general embarcada en cabotaje]]+dataMercanciaGeneral[[#This Row],[Mercancía general desembarcada en cabotaje]]</f>
        <v>0</v>
      </c>
      <c r="H727" s="2">
        <v>0</v>
      </c>
      <c r="I727" s="2">
        <v>0</v>
      </c>
      <c r="J727" s="3">
        <f>+dataMercanciaGeneral[[#This Row],[Mercancía general embarcada en exterior]]+dataMercanciaGeneral[[#This Row],[Mercancía general desembarcada en exterior]]</f>
        <v>0</v>
      </c>
      <c r="K727" s="3">
        <f>+dataMercanciaGeneral[[#This Row],[Mercancía general embarcada en cabotaje]]+dataMercanciaGeneral[[#This Row],[Mercancía general embarcada en exterior]]</f>
        <v>0</v>
      </c>
      <c r="L727" s="3">
        <f>+dataMercanciaGeneral[[#This Row],[Mercancía general desembarcada en cabotaje]]+dataMercanciaGeneral[[#This Row],[Mercancía general desembarcada en exterior]]</f>
        <v>0</v>
      </c>
      <c r="M727" s="3">
        <f>+dataMercanciaGeneral[[#This Row],[TOTAL mercancía general embarcada en cabotaje y exterior]]+dataMercanciaGeneral[[#This Row],[TOTAL mercancía general desembarcada en cabotaje y exterior]]</f>
        <v>0</v>
      </c>
    </row>
    <row r="728" spans="1:13" hidden="1" x14ac:dyDescent="0.25">
      <c r="A728" s="1">
        <v>1974</v>
      </c>
      <c r="B728" s="1" t="s">
        <v>3</v>
      </c>
      <c r="C728" s="1" t="s">
        <v>32</v>
      </c>
      <c r="D728" s="1" t="s">
        <v>33</v>
      </c>
      <c r="E728" s="2">
        <v>1521175</v>
      </c>
      <c r="F728" s="2">
        <v>32358</v>
      </c>
      <c r="G728" s="3">
        <f>+dataMercanciaGeneral[[#This Row],[Mercancía general embarcada en cabotaje]]+dataMercanciaGeneral[[#This Row],[Mercancía general desembarcada en cabotaje]]</f>
        <v>1553533</v>
      </c>
      <c r="H728" s="2">
        <v>273185</v>
      </c>
      <c r="I728" s="2">
        <v>604199</v>
      </c>
      <c r="J728" s="3">
        <f>+dataMercanciaGeneral[[#This Row],[Mercancía general embarcada en exterior]]+dataMercanciaGeneral[[#This Row],[Mercancía general desembarcada en exterior]]</f>
        <v>877384</v>
      </c>
      <c r="K728" s="3">
        <f>+dataMercanciaGeneral[[#This Row],[Mercancía general embarcada en cabotaje]]+dataMercanciaGeneral[[#This Row],[Mercancía general embarcada en exterior]]</f>
        <v>1794360</v>
      </c>
      <c r="L728" s="3">
        <f>+dataMercanciaGeneral[[#This Row],[Mercancía general desembarcada en cabotaje]]+dataMercanciaGeneral[[#This Row],[Mercancía general desembarcada en exterior]]</f>
        <v>636557</v>
      </c>
      <c r="M728" s="3">
        <f>+dataMercanciaGeneral[[#This Row],[TOTAL mercancía general embarcada en cabotaje y exterior]]+dataMercanciaGeneral[[#This Row],[TOTAL mercancía general desembarcada en cabotaje y exterior]]</f>
        <v>2430917</v>
      </c>
    </row>
    <row r="729" spans="1:13" hidden="1" x14ac:dyDescent="0.25">
      <c r="A729" s="1">
        <v>1974</v>
      </c>
      <c r="B729" s="1" t="s">
        <v>3</v>
      </c>
      <c r="C729" s="1" t="s">
        <v>32</v>
      </c>
      <c r="D729" s="1" t="s">
        <v>42</v>
      </c>
      <c r="E729" s="2">
        <v>0</v>
      </c>
      <c r="F729" s="2">
        <v>0</v>
      </c>
      <c r="G729" s="3">
        <f>+dataMercanciaGeneral[[#This Row],[Mercancía general embarcada en cabotaje]]+dataMercanciaGeneral[[#This Row],[Mercancía general desembarcada en cabotaje]]</f>
        <v>0</v>
      </c>
      <c r="H729" s="2">
        <v>0</v>
      </c>
      <c r="I729" s="2">
        <v>0</v>
      </c>
      <c r="J729" s="3">
        <f>+dataMercanciaGeneral[[#This Row],[Mercancía general embarcada en exterior]]+dataMercanciaGeneral[[#This Row],[Mercancía general desembarcada en exterior]]</f>
        <v>0</v>
      </c>
      <c r="K729" s="3">
        <f>+dataMercanciaGeneral[[#This Row],[Mercancía general embarcada en cabotaje]]+dataMercanciaGeneral[[#This Row],[Mercancía general embarcada en exterior]]</f>
        <v>0</v>
      </c>
      <c r="L729" s="3">
        <f>+dataMercanciaGeneral[[#This Row],[Mercancía general desembarcada en cabotaje]]+dataMercanciaGeneral[[#This Row],[Mercancía general desembarcada en exterior]]</f>
        <v>0</v>
      </c>
      <c r="M729" s="3">
        <f>+dataMercanciaGeneral[[#This Row],[TOTAL mercancía general embarcada en cabotaje y exterior]]+dataMercanciaGeneral[[#This Row],[TOTAL mercancía general desembarcada en cabotaje y exterior]]</f>
        <v>0</v>
      </c>
    </row>
    <row r="730" spans="1:13" hidden="1" x14ac:dyDescent="0.25">
      <c r="A730" s="1">
        <v>1974</v>
      </c>
      <c r="B730" s="1" t="s">
        <v>4</v>
      </c>
      <c r="C730" s="1" t="s">
        <v>32</v>
      </c>
      <c r="D730" s="1" t="s">
        <v>33</v>
      </c>
      <c r="E730" s="2">
        <v>144938</v>
      </c>
      <c r="F730" s="2">
        <v>102274</v>
      </c>
      <c r="G730" s="3">
        <f>+dataMercanciaGeneral[[#This Row],[Mercancía general embarcada en cabotaje]]+dataMercanciaGeneral[[#This Row],[Mercancía general desembarcada en cabotaje]]</f>
        <v>247212</v>
      </c>
      <c r="H730" s="2">
        <v>72817</v>
      </c>
      <c r="I730" s="2">
        <v>119069</v>
      </c>
      <c r="J730" s="3">
        <f>+dataMercanciaGeneral[[#This Row],[Mercancía general embarcada en exterior]]+dataMercanciaGeneral[[#This Row],[Mercancía general desembarcada en exterior]]</f>
        <v>191886</v>
      </c>
      <c r="K730" s="3">
        <f>+dataMercanciaGeneral[[#This Row],[Mercancía general embarcada en cabotaje]]+dataMercanciaGeneral[[#This Row],[Mercancía general embarcada en exterior]]</f>
        <v>217755</v>
      </c>
      <c r="L730" s="3">
        <f>+dataMercanciaGeneral[[#This Row],[Mercancía general desembarcada en cabotaje]]+dataMercanciaGeneral[[#This Row],[Mercancía general desembarcada en exterior]]</f>
        <v>221343</v>
      </c>
      <c r="M730" s="3">
        <f>+dataMercanciaGeneral[[#This Row],[TOTAL mercancía general embarcada en cabotaje y exterior]]+dataMercanciaGeneral[[#This Row],[TOTAL mercancía general desembarcada en cabotaje y exterior]]</f>
        <v>439098</v>
      </c>
    </row>
    <row r="731" spans="1:13" hidden="1" x14ac:dyDescent="0.25">
      <c r="A731" s="1">
        <v>1974</v>
      </c>
      <c r="B731" s="1" t="s">
        <v>4</v>
      </c>
      <c r="C731" s="1" t="s">
        <v>32</v>
      </c>
      <c r="D731" s="1" t="s">
        <v>42</v>
      </c>
      <c r="E731" s="2">
        <v>0</v>
      </c>
      <c r="F731" s="2">
        <v>0</v>
      </c>
      <c r="G731" s="3">
        <f>+dataMercanciaGeneral[[#This Row],[Mercancía general embarcada en cabotaje]]+dataMercanciaGeneral[[#This Row],[Mercancía general desembarcada en cabotaje]]</f>
        <v>0</v>
      </c>
      <c r="H731" s="2">
        <v>0</v>
      </c>
      <c r="I731" s="2">
        <v>0</v>
      </c>
      <c r="J731" s="3">
        <f>+dataMercanciaGeneral[[#This Row],[Mercancía general embarcada en exterior]]+dataMercanciaGeneral[[#This Row],[Mercancía general desembarcada en exterior]]</f>
        <v>0</v>
      </c>
      <c r="K731" s="3">
        <f>+dataMercanciaGeneral[[#This Row],[Mercancía general embarcada en cabotaje]]+dataMercanciaGeneral[[#This Row],[Mercancía general embarcada en exterior]]</f>
        <v>0</v>
      </c>
      <c r="L731" s="3">
        <f>+dataMercanciaGeneral[[#This Row],[Mercancía general desembarcada en cabotaje]]+dataMercanciaGeneral[[#This Row],[Mercancía general desembarcada en exterior]]</f>
        <v>0</v>
      </c>
      <c r="M731" s="3">
        <f>+dataMercanciaGeneral[[#This Row],[TOTAL mercancía general embarcada en cabotaje y exterior]]+dataMercanciaGeneral[[#This Row],[TOTAL mercancía general desembarcada en cabotaje y exterior]]</f>
        <v>0</v>
      </c>
    </row>
    <row r="732" spans="1:13" hidden="1" x14ac:dyDescent="0.25">
      <c r="A732" s="1">
        <v>1974</v>
      </c>
      <c r="B732" s="1" t="s">
        <v>5</v>
      </c>
      <c r="C732" s="1" t="s">
        <v>32</v>
      </c>
      <c r="D732" s="1" t="s">
        <v>33</v>
      </c>
      <c r="E732" s="2">
        <v>26105</v>
      </c>
      <c r="F732" s="2">
        <v>151891</v>
      </c>
      <c r="G732" s="3">
        <f>+dataMercanciaGeneral[[#This Row],[Mercancía general embarcada en cabotaje]]+dataMercanciaGeneral[[#This Row],[Mercancía general desembarcada en cabotaje]]</f>
        <v>177996</v>
      </c>
      <c r="H732" s="2">
        <v>0</v>
      </c>
      <c r="I732" s="2">
        <v>11603</v>
      </c>
      <c r="J732" s="3">
        <f>+dataMercanciaGeneral[[#This Row],[Mercancía general embarcada en exterior]]+dataMercanciaGeneral[[#This Row],[Mercancía general desembarcada en exterior]]</f>
        <v>11603</v>
      </c>
      <c r="K732" s="3">
        <f>+dataMercanciaGeneral[[#This Row],[Mercancía general embarcada en cabotaje]]+dataMercanciaGeneral[[#This Row],[Mercancía general embarcada en exterior]]</f>
        <v>26105</v>
      </c>
      <c r="L732" s="3">
        <f>+dataMercanciaGeneral[[#This Row],[Mercancía general desembarcada en cabotaje]]+dataMercanciaGeneral[[#This Row],[Mercancía general desembarcada en exterior]]</f>
        <v>163494</v>
      </c>
      <c r="M732" s="3">
        <f>+dataMercanciaGeneral[[#This Row],[TOTAL mercancía general embarcada en cabotaje y exterior]]+dataMercanciaGeneral[[#This Row],[TOTAL mercancía general desembarcada en cabotaje y exterior]]</f>
        <v>189599</v>
      </c>
    </row>
    <row r="733" spans="1:13" hidden="1" x14ac:dyDescent="0.25">
      <c r="A733" s="1">
        <v>1974</v>
      </c>
      <c r="B733" s="1" t="s">
        <v>5</v>
      </c>
      <c r="C733" s="1" t="s">
        <v>32</v>
      </c>
      <c r="D733" s="1" t="s">
        <v>42</v>
      </c>
      <c r="E733" s="2">
        <v>1073</v>
      </c>
      <c r="F733" s="2">
        <v>17865</v>
      </c>
      <c r="G733" s="3">
        <f>+dataMercanciaGeneral[[#This Row],[Mercancía general embarcada en cabotaje]]+dataMercanciaGeneral[[#This Row],[Mercancía general desembarcada en cabotaje]]</f>
        <v>18938</v>
      </c>
      <c r="H733" s="2">
        <v>167244</v>
      </c>
      <c r="I733" s="2">
        <v>259613</v>
      </c>
      <c r="J733" s="3">
        <f>+dataMercanciaGeneral[[#This Row],[Mercancía general embarcada en exterior]]+dataMercanciaGeneral[[#This Row],[Mercancía general desembarcada en exterior]]</f>
        <v>426857</v>
      </c>
      <c r="K733" s="3">
        <f>+dataMercanciaGeneral[[#This Row],[Mercancía general embarcada en cabotaje]]+dataMercanciaGeneral[[#This Row],[Mercancía general embarcada en exterior]]</f>
        <v>168317</v>
      </c>
      <c r="L733" s="3">
        <f>+dataMercanciaGeneral[[#This Row],[Mercancía general desembarcada en cabotaje]]+dataMercanciaGeneral[[#This Row],[Mercancía general desembarcada en exterior]]</f>
        <v>277478</v>
      </c>
      <c r="M733" s="3">
        <f>+dataMercanciaGeneral[[#This Row],[TOTAL mercancía general embarcada en cabotaje y exterior]]+dataMercanciaGeneral[[#This Row],[TOTAL mercancía general desembarcada en cabotaje y exterior]]</f>
        <v>445795</v>
      </c>
    </row>
    <row r="734" spans="1:13" hidden="1" x14ac:dyDescent="0.25">
      <c r="A734" s="1">
        <v>1974</v>
      </c>
      <c r="B734" s="1" t="s">
        <v>10</v>
      </c>
      <c r="C734" s="1" t="s">
        <v>32</v>
      </c>
      <c r="D734" s="1" t="s">
        <v>33</v>
      </c>
      <c r="E734" s="2">
        <v>225202</v>
      </c>
      <c r="F734" s="2">
        <v>718319</v>
      </c>
      <c r="G734" s="3">
        <f>+dataMercanciaGeneral[[#This Row],[Mercancía general embarcada en cabotaje]]+dataMercanciaGeneral[[#This Row],[Mercancía general desembarcada en cabotaje]]</f>
        <v>943521</v>
      </c>
      <c r="H734" s="2">
        <v>12488</v>
      </c>
      <c r="I734" s="2">
        <v>54175</v>
      </c>
      <c r="J734" s="3">
        <f>+dataMercanciaGeneral[[#This Row],[Mercancía general embarcada en exterior]]+dataMercanciaGeneral[[#This Row],[Mercancía general desembarcada en exterior]]</f>
        <v>66663</v>
      </c>
      <c r="K734" s="3">
        <f>+dataMercanciaGeneral[[#This Row],[Mercancía general embarcada en cabotaje]]+dataMercanciaGeneral[[#This Row],[Mercancía general embarcada en exterior]]</f>
        <v>237690</v>
      </c>
      <c r="L734" s="3">
        <f>+dataMercanciaGeneral[[#This Row],[Mercancía general desembarcada en cabotaje]]+dataMercanciaGeneral[[#This Row],[Mercancía general desembarcada en exterior]]</f>
        <v>772494</v>
      </c>
      <c r="M734" s="3">
        <f>+dataMercanciaGeneral[[#This Row],[TOTAL mercancía general embarcada en cabotaje y exterior]]+dataMercanciaGeneral[[#This Row],[TOTAL mercancía general desembarcada en cabotaje y exterior]]</f>
        <v>1010184</v>
      </c>
    </row>
    <row r="735" spans="1:13" hidden="1" x14ac:dyDescent="0.25">
      <c r="A735" s="1">
        <v>1974</v>
      </c>
      <c r="B735" s="1" t="s">
        <v>10</v>
      </c>
      <c r="C735" s="1" t="s">
        <v>32</v>
      </c>
      <c r="D735" s="1" t="s">
        <v>42</v>
      </c>
      <c r="E735" s="2">
        <v>25760</v>
      </c>
      <c r="F735" s="2">
        <v>50064</v>
      </c>
      <c r="G735" s="3">
        <f>+dataMercanciaGeneral[[#This Row],[Mercancía general embarcada en cabotaje]]+dataMercanciaGeneral[[#This Row],[Mercancía general desembarcada en cabotaje]]</f>
        <v>75824</v>
      </c>
      <c r="H735" s="2">
        <v>0</v>
      </c>
      <c r="I735" s="2">
        <v>0</v>
      </c>
      <c r="J735" s="3">
        <f>+dataMercanciaGeneral[[#This Row],[Mercancía general embarcada en exterior]]+dataMercanciaGeneral[[#This Row],[Mercancía general desembarcada en exterior]]</f>
        <v>0</v>
      </c>
      <c r="K735" s="3">
        <f>+dataMercanciaGeneral[[#This Row],[Mercancía general embarcada en cabotaje]]+dataMercanciaGeneral[[#This Row],[Mercancía general embarcada en exterior]]</f>
        <v>25760</v>
      </c>
      <c r="L735" s="3">
        <f>+dataMercanciaGeneral[[#This Row],[Mercancía general desembarcada en cabotaje]]+dataMercanciaGeneral[[#This Row],[Mercancía general desembarcada en exterior]]</f>
        <v>50064</v>
      </c>
      <c r="M735" s="3">
        <f>+dataMercanciaGeneral[[#This Row],[TOTAL mercancía general embarcada en cabotaje y exterior]]+dataMercanciaGeneral[[#This Row],[TOTAL mercancía general desembarcada en cabotaje y exterior]]</f>
        <v>75824</v>
      </c>
    </row>
    <row r="736" spans="1:13" hidden="1" x14ac:dyDescent="0.25">
      <c r="A736" s="1">
        <v>1974</v>
      </c>
      <c r="B736" s="1" t="s">
        <v>11</v>
      </c>
      <c r="C736" s="1" t="s">
        <v>32</v>
      </c>
      <c r="D736" s="1" t="s">
        <v>33</v>
      </c>
      <c r="E736" s="2">
        <v>691251</v>
      </c>
      <c r="F736" s="2">
        <v>674891</v>
      </c>
      <c r="G736" s="3">
        <f>+dataMercanciaGeneral[[#This Row],[Mercancía general embarcada en cabotaje]]+dataMercanciaGeneral[[#This Row],[Mercancía general desembarcada en cabotaje]]</f>
        <v>1366142</v>
      </c>
      <c r="H736" s="2">
        <v>707352</v>
      </c>
      <c r="I736" s="2">
        <v>1346163</v>
      </c>
      <c r="J736" s="3">
        <f>+dataMercanciaGeneral[[#This Row],[Mercancía general embarcada en exterior]]+dataMercanciaGeneral[[#This Row],[Mercancía general desembarcada en exterior]]</f>
        <v>2053515</v>
      </c>
      <c r="K736" s="3">
        <f>+dataMercanciaGeneral[[#This Row],[Mercancía general embarcada en cabotaje]]+dataMercanciaGeneral[[#This Row],[Mercancía general embarcada en exterior]]</f>
        <v>1398603</v>
      </c>
      <c r="L736" s="3">
        <f>+dataMercanciaGeneral[[#This Row],[Mercancía general desembarcada en cabotaje]]+dataMercanciaGeneral[[#This Row],[Mercancía general desembarcada en exterior]]</f>
        <v>2021054</v>
      </c>
      <c r="M736" s="3">
        <f>+dataMercanciaGeneral[[#This Row],[TOTAL mercancía general embarcada en cabotaje y exterior]]+dataMercanciaGeneral[[#This Row],[TOTAL mercancía general desembarcada en cabotaje y exterior]]</f>
        <v>3419657</v>
      </c>
    </row>
    <row r="737" spans="1:13" hidden="1" x14ac:dyDescent="0.25">
      <c r="A737" s="1">
        <v>1974</v>
      </c>
      <c r="B737" s="1" t="s">
        <v>11</v>
      </c>
      <c r="C737" s="1" t="s">
        <v>32</v>
      </c>
      <c r="D737" s="1" t="s">
        <v>42</v>
      </c>
      <c r="E737" s="2">
        <v>34066</v>
      </c>
      <c r="F737" s="2">
        <v>2409</v>
      </c>
      <c r="G737" s="3">
        <f>+dataMercanciaGeneral[[#This Row],[Mercancía general embarcada en cabotaje]]+dataMercanciaGeneral[[#This Row],[Mercancía general desembarcada en cabotaje]]</f>
        <v>36475</v>
      </c>
      <c r="H737" s="2">
        <v>153273</v>
      </c>
      <c r="I737" s="2">
        <v>271353</v>
      </c>
      <c r="J737" s="3">
        <f>+dataMercanciaGeneral[[#This Row],[Mercancía general embarcada en exterior]]+dataMercanciaGeneral[[#This Row],[Mercancía general desembarcada en exterior]]</f>
        <v>424626</v>
      </c>
      <c r="K737" s="3">
        <f>+dataMercanciaGeneral[[#This Row],[Mercancía general embarcada en cabotaje]]+dataMercanciaGeneral[[#This Row],[Mercancía general embarcada en exterior]]</f>
        <v>187339</v>
      </c>
      <c r="L737" s="3">
        <f>+dataMercanciaGeneral[[#This Row],[Mercancía general desembarcada en cabotaje]]+dataMercanciaGeneral[[#This Row],[Mercancía general desembarcada en exterior]]</f>
        <v>273762</v>
      </c>
      <c r="M737" s="3">
        <f>+dataMercanciaGeneral[[#This Row],[TOTAL mercancía general embarcada en cabotaje y exterior]]+dataMercanciaGeneral[[#This Row],[TOTAL mercancía general desembarcada en cabotaje y exterior]]</f>
        <v>461101</v>
      </c>
    </row>
    <row r="738" spans="1:13" hidden="1" x14ac:dyDescent="0.25">
      <c r="A738" s="1">
        <v>1974</v>
      </c>
      <c r="B738" s="1" t="s">
        <v>12</v>
      </c>
      <c r="C738" s="1" t="s">
        <v>32</v>
      </c>
      <c r="D738" s="1" t="s">
        <v>33</v>
      </c>
      <c r="E738" s="2">
        <v>553550</v>
      </c>
      <c r="F738" s="2">
        <v>831801</v>
      </c>
      <c r="G738" s="3">
        <f>+dataMercanciaGeneral[[#This Row],[Mercancía general embarcada en cabotaje]]+dataMercanciaGeneral[[#This Row],[Mercancía general desembarcada en cabotaje]]</f>
        <v>1385351</v>
      </c>
      <c r="H738" s="2">
        <v>831965</v>
      </c>
      <c r="I738" s="2">
        <v>1054138</v>
      </c>
      <c r="J738" s="3">
        <f>+dataMercanciaGeneral[[#This Row],[Mercancía general embarcada en exterior]]+dataMercanciaGeneral[[#This Row],[Mercancía general desembarcada en exterior]]</f>
        <v>1886103</v>
      </c>
      <c r="K738" s="3">
        <f>+dataMercanciaGeneral[[#This Row],[Mercancía general embarcada en cabotaje]]+dataMercanciaGeneral[[#This Row],[Mercancía general embarcada en exterior]]</f>
        <v>1385515</v>
      </c>
      <c r="L738" s="3">
        <f>+dataMercanciaGeneral[[#This Row],[Mercancía general desembarcada en cabotaje]]+dataMercanciaGeneral[[#This Row],[Mercancía general desembarcada en exterior]]</f>
        <v>1885939</v>
      </c>
      <c r="M738" s="3">
        <f>+dataMercanciaGeneral[[#This Row],[TOTAL mercancía general embarcada en cabotaje y exterior]]+dataMercanciaGeneral[[#This Row],[TOTAL mercancía general desembarcada en cabotaje y exterior]]</f>
        <v>3271454</v>
      </c>
    </row>
    <row r="739" spans="1:13" hidden="1" x14ac:dyDescent="0.25">
      <c r="A739" s="1">
        <v>1974</v>
      </c>
      <c r="B739" s="1" t="s">
        <v>12</v>
      </c>
      <c r="C739" s="1" t="s">
        <v>32</v>
      </c>
      <c r="D739" s="1" t="s">
        <v>42</v>
      </c>
      <c r="E739" s="2">
        <v>46089</v>
      </c>
      <c r="F739" s="2">
        <v>31832</v>
      </c>
      <c r="G739" s="3">
        <f>+dataMercanciaGeneral[[#This Row],[Mercancía general embarcada en cabotaje]]+dataMercanciaGeneral[[#This Row],[Mercancía general desembarcada en cabotaje]]</f>
        <v>77921</v>
      </c>
      <c r="H739" s="2">
        <v>406238</v>
      </c>
      <c r="I739" s="2">
        <v>284195</v>
      </c>
      <c r="J739" s="3">
        <f>+dataMercanciaGeneral[[#This Row],[Mercancía general embarcada en exterior]]+dataMercanciaGeneral[[#This Row],[Mercancía general desembarcada en exterior]]</f>
        <v>690433</v>
      </c>
      <c r="K739" s="3">
        <f>+dataMercanciaGeneral[[#This Row],[Mercancía general embarcada en cabotaje]]+dataMercanciaGeneral[[#This Row],[Mercancía general embarcada en exterior]]</f>
        <v>452327</v>
      </c>
      <c r="L739" s="3">
        <f>+dataMercanciaGeneral[[#This Row],[Mercancía general desembarcada en cabotaje]]+dataMercanciaGeneral[[#This Row],[Mercancía general desembarcada en exterior]]</f>
        <v>316027</v>
      </c>
      <c r="M739" s="3">
        <f>+dataMercanciaGeneral[[#This Row],[TOTAL mercancía general embarcada en cabotaje y exterior]]+dataMercanciaGeneral[[#This Row],[TOTAL mercancía general desembarcada en cabotaje y exterior]]</f>
        <v>768354</v>
      </c>
    </row>
    <row r="740" spans="1:13" hidden="1" x14ac:dyDescent="0.25">
      <c r="A740" s="1">
        <v>1974</v>
      </c>
      <c r="B740" s="1" t="s">
        <v>34</v>
      </c>
      <c r="C740" s="1" t="s">
        <v>32</v>
      </c>
      <c r="D740" s="1" t="s">
        <v>33</v>
      </c>
      <c r="E740" s="2">
        <v>431026</v>
      </c>
      <c r="F740" s="2">
        <v>783110</v>
      </c>
      <c r="G740" s="3">
        <f>+dataMercanciaGeneral[[#This Row],[Mercancía general embarcada en cabotaje]]+dataMercanciaGeneral[[#This Row],[Mercancía general desembarcada en cabotaje]]</f>
        <v>1214136</v>
      </c>
      <c r="H740" s="2">
        <v>176153</v>
      </c>
      <c r="I740" s="2">
        <v>260275</v>
      </c>
      <c r="J740" s="3">
        <f>+dataMercanciaGeneral[[#This Row],[Mercancía general embarcada en exterior]]+dataMercanciaGeneral[[#This Row],[Mercancía general desembarcada en exterior]]</f>
        <v>436428</v>
      </c>
      <c r="K740" s="3">
        <f>+dataMercanciaGeneral[[#This Row],[Mercancía general embarcada en cabotaje]]+dataMercanciaGeneral[[#This Row],[Mercancía general embarcada en exterior]]</f>
        <v>607179</v>
      </c>
      <c r="L740" s="3">
        <f>+dataMercanciaGeneral[[#This Row],[Mercancía general desembarcada en cabotaje]]+dataMercanciaGeneral[[#This Row],[Mercancía general desembarcada en exterior]]</f>
        <v>1043385</v>
      </c>
      <c r="M740" s="3">
        <f>+dataMercanciaGeneral[[#This Row],[TOTAL mercancía general embarcada en cabotaje y exterior]]+dataMercanciaGeneral[[#This Row],[TOTAL mercancía general desembarcada en cabotaje y exterior]]</f>
        <v>1650564</v>
      </c>
    </row>
    <row r="741" spans="1:13" hidden="1" x14ac:dyDescent="0.25">
      <c r="A741" s="1">
        <v>1974</v>
      </c>
      <c r="B741" s="1" t="s">
        <v>34</v>
      </c>
      <c r="C741" s="1" t="s">
        <v>32</v>
      </c>
      <c r="D741" s="1" t="s">
        <v>42</v>
      </c>
      <c r="E741" s="2">
        <v>20995</v>
      </c>
      <c r="F741" s="2">
        <v>112307</v>
      </c>
      <c r="G741" s="3">
        <f>+dataMercanciaGeneral[[#This Row],[Mercancía general embarcada en cabotaje]]+dataMercanciaGeneral[[#This Row],[Mercancía general desembarcada en cabotaje]]</f>
        <v>133302</v>
      </c>
      <c r="H741" s="2">
        <v>0</v>
      </c>
      <c r="I741" s="2">
        <v>0</v>
      </c>
      <c r="J741" s="3">
        <f>+dataMercanciaGeneral[[#This Row],[Mercancía general embarcada en exterior]]+dataMercanciaGeneral[[#This Row],[Mercancía general desembarcada en exterior]]</f>
        <v>0</v>
      </c>
      <c r="K741" s="3">
        <f>+dataMercanciaGeneral[[#This Row],[Mercancía general embarcada en cabotaje]]+dataMercanciaGeneral[[#This Row],[Mercancía general embarcada en exterior]]</f>
        <v>20995</v>
      </c>
      <c r="L741" s="3">
        <f>+dataMercanciaGeneral[[#This Row],[Mercancía general desembarcada en cabotaje]]+dataMercanciaGeneral[[#This Row],[Mercancía general desembarcada en exterior]]</f>
        <v>112307</v>
      </c>
      <c r="M741" s="3">
        <f>+dataMercanciaGeneral[[#This Row],[TOTAL mercancía general embarcada en cabotaje y exterior]]+dataMercanciaGeneral[[#This Row],[TOTAL mercancía general desembarcada en cabotaje y exterior]]</f>
        <v>133302</v>
      </c>
    </row>
    <row r="742" spans="1:13" hidden="1" x14ac:dyDescent="0.25">
      <c r="A742" s="1">
        <v>1974</v>
      </c>
      <c r="B742" s="1" t="s">
        <v>13</v>
      </c>
      <c r="C742" s="1" t="s">
        <v>32</v>
      </c>
      <c r="D742" s="1" t="s">
        <v>33</v>
      </c>
      <c r="E742" s="2">
        <v>23555</v>
      </c>
      <c r="F742" s="2">
        <v>1192</v>
      </c>
      <c r="G742" s="3">
        <f>+dataMercanciaGeneral[[#This Row],[Mercancía general embarcada en cabotaje]]+dataMercanciaGeneral[[#This Row],[Mercancía general desembarcada en cabotaje]]</f>
        <v>24747</v>
      </c>
      <c r="H742" s="2">
        <v>135365</v>
      </c>
      <c r="I742" s="2">
        <v>86833</v>
      </c>
      <c r="J742" s="3">
        <f>+dataMercanciaGeneral[[#This Row],[Mercancía general embarcada en exterior]]+dataMercanciaGeneral[[#This Row],[Mercancía general desembarcada en exterior]]</f>
        <v>222198</v>
      </c>
      <c r="K742" s="3">
        <f>+dataMercanciaGeneral[[#This Row],[Mercancía general embarcada en cabotaje]]+dataMercanciaGeneral[[#This Row],[Mercancía general embarcada en exterior]]</f>
        <v>158920</v>
      </c>
      <c r="L742" s="3">
        <f>+dataMercanciaGeneral[[#This Row],[Mercancía general desembarcada en cabotaje]]+dataMercanciaGeneral[[#This Row],[Mercancía general desembarcada en exterior]]</f>
        <v>88025</v>
      </c>
      <c r="M742" s="3">
        <f>+dataMercanciaGeneral[[#This Row],[TOTAL mercancía general embarcada en cabotaje y exterior]]+dataMercanciaGeneral[[#This Row],[TOTAL mercancía general desembarcada en cabotaje y exterior]]</f>
        <v>246945</v>
      </c>
    </row>
    <row r="743" spans="1:13" hidden="1" x14ac:dyDescent="0.25">
      <c r="A743" s="1">
        <v>1974</v>
      </c>
      <c r="B743" s="1" t="s">
        <v>13</v>
      </c>
      <c r="C743" s="1" t="s">
        <v>32</v>
      </c>
      <c r="D743" s="1" t="s">
        <v>42</v>
      </c>
      <c r="E743" s="2">
        <v>0</v>
      </c>
      <c r="F743" s="2">
        <v>0</v>
      </c>
      <c r="G743" s="3">
        <f>+dataMercanciaGeneral[[#This Row],[Mercancía general embarcada en cabotaje]]+dataMercanciaGeneral[[#This Row],[Mercancía general desembarcada en cabotaje]]</f>
        <v>0</v>
      </c>
      <c r="H743" s="2">
        <v>64310</v>
      </c>
      <c r="I743" s="2">
        <v>12646</v>
      </c>
      <c r="J743" s="3">
        <f>+dataMercanciaGeneral[[#This Row],[Mercancía general embarcada en exterior]]+dataMercanciaGeneral[[#This Row],[Mercancía general desembarcada en exterior]]</f>
        <v>76956</v>
      </c>
      <c r="K743" s="3">
        <f>+dataMercanciaGeneral[[#This Row],[Mercancía general embarcada en cabotaje]]+dataMercanciaGeneral[[#This Row],[Mercancía general embarcada en exterior]]</f>
        <v>64310</v>
      </c>
      <c r="L743" s="3">
        <f>+dataMercanciaGeneral[[#This Row],[Mercancía general desembarcada en cabotaje]]+dataMercanciaGeneral[[#This Row],[Mercancía general desembarcada en exterior]]</f>
        <v>12646</v>
      </c>
      <c r="M743" s="3">
        <f>+dataMercanciaGeneral[[#This Row],[TOTAL mercancía general embarcada en cabotaje y exterior]]+dataMercanciaGeneral[[#This Row],[TOTAL mercancía general desembarcada en cabotaje y exterior]]</f>
        <v>76956</v>
      </c>
    </row>
    <row r="744" spans="1:13" hidden="1" x14ac:dyDescent="0.25">
      <c r="A744" s="1">
        <v>1974</v>
      </c>
      <c r="B744" s="1" t="s">
        <v>14</v>
      </c>
      <c r="C744" s="1" t="s">
        <v>32</v>
      </c>
      <c r="D744" s="1" t="s">
        <v>33</v>
      </c>
      <c r="E744" s="2">
        <v>31910</v>
      </c>
      <c r="F744" s="2">
        <v>6400</v>
      </c>
      <c r="G744" s="3">
        <f>+dataMercanciaGeneral[[#This Row],[Mercancía general embarcada en cabotaje]]+dataMercanciaGeneral[[#This Row],[Mercancía general desembarcada en cabotaje]]</f>
        <v>38310</v>
      </c>
      <c r="H744" s="2">
        <v>70452</v>
      </c>
      <c r="I744" s="2">
        <v>129356</v>
      </c>
      <c r="J744" s="3">
        <f>+dataMercanciaGeneral[[#This Row],[Mercancía general embarcada en exterior]]+dataMercanciaGeneral[[#This Row],[Mercancía general desembarcada en exterior]]</f>
        <v>199808</v>
      </c>
      <c r="K744" s="3">
        <f>+dataMercanciaGeneral[[#This Row],[Mercancía general embarcada en cabotaje]]+dataMercanciaGeneral[[#This Row],[Mercancía general embarcada en exterior]]</f>
        <v>102362</v>
      </c>
      <c r="L744" s="3">
        <f>+dataMercanciaGeneral[[#This Row],[Mercancía general desembarcada en cabotaje]]+dataMercanciaGeneral[[#This Row],[Mercancía general desembarcada en exterior]]</f>
        <v>135756</v>
      </c>
      <c r="M744" s="3">
        <f>+dataMercanciaGeneral[[#This Row],[TOTAL mercancía general embarcada en cabotaje y exterior]]+dataMercanciaGeneral[[#This Row],[TOTAL mercancía general desembarcada en cabotaje y exterior]]</f>
        <v>238118</v>
      </c>
    </row>
    <row r="745" spans="1:13" hidden="1" x14ac:dyDescent="0.25">
      <c r="A745" s="1">
        <v>1974</v>
      </c>
      <c r="B745" s="1" t="s">
        <v>14</v>
      </c>
      <c r="C745" s="1" t="s">
        <v>32</v>
      </c>
      <c r="D745" s="1" t="s">
        <v>42</v>
      </c>
      <c r="E745" s="2">
        <v>76278</v>
      </c>
      <c r="F745" s="2">
        <v>18509</v>
      </c>
      <c r="G745" s="3">
        <f>+dataMercanciaGeneral[[#This Row],[Mercancía general embarcada en cabotaje]]+dataMercanciaGeneral[[#This Row],[Mercancía general desembarcada en cabotaje]]</f>
        <v>94787</v>
      </c>
      <c r="H745" s="2">
        <v>0</v>
      </c>
      <c r="I745" s="2">
        <v>0</v>
      </c>
      <c r="J745" s="3">
        <f>+dataMercanciaGeneral[[#This Row],[Mercancía general embarcada en exterior]]+dataMercanciaGeneral[[#This Row],[Mercancía general desembarcada en exterior]]</f>
        <v>0</v>
      </c>
      <c r="K745" s="3">
        <f>+dataMercanciaGeneral[[#This Row],[Mercancía general embarcada en cabotaje]]+dataMercanciaGeneral[[#This Row],[Mercancía general embarcada en exterior]]</f>
        <v>76278</v>
      </c>
      <c r="L745" s="3">
        <f>+dataMercanciaGeneral[[#This Row],[Mercancía general desembarcada en cabotaje]]+dataMercanciaGeneral[[#This Row],[Mercancía general desembarcada en exterior]]</f>
        <v>18509</v>
      </c>
      <c r="M745" s="3">
        <f>+dataMercanciaGeneral[[#This Row],[TOTAL mercancía general embarcada en cabotaje y exterior]]+dataMercanciaGeneral[[#This Row],[TOTAL mercancía general desembarcada en cabotaje y exterior]]</f>
        <v>94787</v>
      </c>
    </row>
    <row r="746" spans="1:13" hidden="1" x14ac:dyDescent="0.25">
      <c r="A746" s="1">
        <v>1974</v>
      </c>
      <c r="B746" s="1" t="s">
        <v>15</v>
      </c>
      <c r="C746" s="1" t="s">
        <v>32</v>
      </c>
      <c r="D746" s="1" t="s">
        <v>33</v>
      </c>
      <c r="E746" s="2">
        <v>103952</v>
      </c>
      <c r="F746" s="2">
        <v>173548</v>
      </c>
      <c r="G746" s="3">
        <f>+dataMercanciaGeneral[[#This Row],[Mercancía general embarcada en cabotaje]]+dataMercanciaGeneral[[#This Row],[Mercancía general desembarcada en cabotaje]]</f>
        <v>277500</v>
      </c>
      <c r="H746" s="2">
        <v>36</v>
      </c>
      <c r="I746" s="2">
        <v>20990</v>
      </c>
      <c r="J746" s="3">
        <f>+dataMercanciaGeneral[[#This Row],[Mercancía general embarcada en exterior]]+dataMercanciaGeneral[[#This Row],[Mercancía general desembarcada en exterior]]</f>
        <v>21026</v>
      </c>
      <c r="K746" s="3">
        <f>+dataMercanciaGeneral[[#This Row],[Mercancía general embarcada en cabotaje]]+dataMercanciaGeneral[[#This Row],[Mercancía general embarcada en exterior]]</f>
        <v>103988</v>
      </c>
      <c r="L746" s="3">
        <f>+dataMercanciaGeneral[[#This Row],[Mercancía general desembarcada en cabotaje]]+dataMercanciaGeneral[[#This Row],[Mercancía general desembarcada en exterior]]</f>
        <v>194538</v>
      </c>
      <c r="M746" s="3">
        <f>+dataMercanciaGeneral[[#This Row],[TOTAL mercancía general embarcada en cabotaje y exterior]]+dataMercanciaGeneral[[#This Row],[TOTAL mercancía general desembarcada en cabotaje y exterior]]</f>
        <v>298526</v>
      </c>
    </row>
    <row r="747" spans="1:13" hidden="1" x14ac:dyDescent="0.25">
      <c r="A747" s="1">
        <v>1974</v>
      </c>
      <c r="B747" s="1" t="s">
        <v>15</v>
      </c>
      <c r="C747" s="1" t="s">
        <v>32</v>
      </c>
      <c r="D747" s="1" t="s">
        <v>42</v>
      </c>
      <c r="E747" s="2">
        <v>0</v>
      </c>
      <c r="F747" s="2">
        <v>0</v>
      </c>
      <c r="G747" s="3">
        <f>+dataMercanciaGeneral[[#This Row],[Mercancía general embarcada en cabotaje]]+dataMercanciaGeneral[[#This Row],[Mercancía general desembarcada en cabotaje]]</f>
        <v>0</v>
      </c>
      <c r="H747" s="2">
        <v>0</v>
      </c>
      <c r="I747" s="2">
        <v>0</v>
      </c>
      <c r="J747" s="3">
        <f>+dataMercanciaGeneral[[#This Row],[Mercancía general embarcada en exterior]]+dataMercanciaGeneral[[#This Row],[Mercancía general desembarcada en exterior]]</f>
        <v>0</v>
      </c>
      <c r="K747" s="3">
        <f>+dataMercanciaGeneral[[#This Row],[Mercancía general embarcada en cabotaje]]+dataMercanciaGeneral[[#This Row],[Mercancía general embarcada en exterior]]</f>
        <v>0</v>
      </c>
      <c r="L747" s="3">
        <f>+dataMercanciaGeneral[[#This Row],[Mercancía general desembarcada en cabotaje]]+dataMercanciaGeneral[[#This Row],[Mercancía general desembarcada en exterior]]</f>
        <v>0</v>
      </c>
      <c r="M747" s="3">
        <f>+dataMercanciaGeneral[[#This Row],[TOTAL mercancía general embarcada en cabotaje y exterior]]+dataMercanciaGeneral[[#This Row],[TOTAL mercancía general desembarcada en cabotaje y exterior]]</f>
        <v>0</v>
      </c>
    </row>
    <row r="748" spans="1:13" hidden="1" x14ac:dyDescent="0.25">
      <c r="A748" s="1">
        <v>1974</v>
      </c>
      <c r="B748" s="1" t="s">
        <v>35</v>
      </c>
      <c r="C748" s="1" t="s">
        <v>32</v>
      </c>
      <c r="D748" s="1" t="s">
        <v>33</v>
      </c>
      <c r="E748" s="2">
        <v>11307</v>
      </c>
      <c r="F748" s="2">
        <v>218619</v>
      </c>
      <c r="G748" s="3">
        <f>+dataMercanciaGeneral[[#This Row],[Mercancía general embarcada en cabotaje]]+dataMercanciaGeneral[[#This Row],[Mercancía general desembarcada en cabotaje]]</f>
        <v>229926</v>
      </c>
      <c r="H748" s="2">
        <v>12864</v>
      </c>
      <c r="I748" s="2">
        <v>69471</v>
      </c>
      <c r="J748" s="3">
        <f>+dataMercanciaGeneral[[#This Row],[Mercancía general embarcada en exterior]]+dataMercanciaGeneral[[#This Row],[Mercancía general desembarcada en exterior]]</f>
        <v>82335</v>
      </c>
      <c r="K748" s="3">
        <f>+dataMercanciaGeneral[[#This Row],[Mercancía general embarcada en cabotaje]]+dataMercanciaGeneral[[#This Row],[Mercancía general embarcada en exterior]]</f>
        <v>24171</v>
      </c>
      <c r="L748" s="3">
        <f>+dataMercanciaGeneral[[#This Row],[Mercancía general desembarcada en cabotaje]]+dataMercanciaGeneral[[#This Row],[Mercancía general desembarcada en exterior]]</f>
        <v>288090</v>
      </c>
      <c r="M748" s="3">
        <f>+dataMercanciaGeneral[[#This Row],[TOTAL mercancía general embarcada en cabotaje y exterior]]+dataMercanciaGeneral[[#This Row],[TOTAL mercancía general desembarcada en cabotaje y exterior]]</f>
        <v>312261</v>
      </c>
    </row>
    <row r="749" spans="1:13" hidden="1" x14ac:dyDescent="0.25">
      <c r="A749" s="1">
        <v>1974</v>
      </c>
      <c r="B749" s="1" t="s">
        <v>35</v>
      </c>
      <c r="C749" s="1" t="s">
        <v>32</v>
      </c>
      <c r="D749" s="1" t="s">
        <v>42</v>
      </c>
      <c r="E749" s="2">
        <v>0</v>
      </c>
      <c r="F749" s="2">
        <v>0</v>
      </c>
      <c r="G749" s="3">
        <f>+dataMercanciaGeneral[[#This Row],[Mercancía general embarcada en cabotaje]]+dataMercanciaGeneral[[#This Row],[Mercancía general desembarcada en cabotaje]]</f>
        <v>0</v>
      </c>
      <c r="H749" s="2">
        <v>0</v>
      </c>
      <c r="I749" s="2">
        <v>0</v>
      </c>
      <c r="J749" s="3">
        <f>+dataMercanciaGeneral[[#This Row],[Mercancía general embarcada en exterior]]+dataMercanciaGeneral[[#This Row],[Mercancía general desembarcada en exterior]]</f>
        <v>0</v>
      </c>
      <c r="K749" s="3">
        <f>+dataMercanciaGeneral[[#This Row],[Mercancía general embarcada en cabotaje]]+dataMercanciaGeneral[[#This Row],[Mercancía general embarcada en exterior]]</f>
        <v>0</v>
      </c>
      <c r="L749" s="3">
        <f>+dataMercanciaGeneral[[#This Row],[Mercancía general desembarcada en cabotaje]]+dataMercanciaGeneral[[#This Row],[Mercancía general desembarcada en exterior]]</f>
        <v>0</v>
      </c>
      <c r="M749" s="3">
        <f>+dataMercanciaGeneral[[#This Row],[TOTAL mercancía general embarcada en cabotaje y exterior]]+dataMercanciaGeneral[[#This Row],[TOTAL mercancía general desembarcada en cabotaje y exterior]]</f>
        <v>0</v>
      </c>
    </row>
    <row r="750" spans="1:13" hidden="1" x14ac:dyDescent="0.25">
      <c r="A750" s="1">
        <v>1974</v>
      </c>
      <c r="B750" s="1" t="s">
        <v>17</v>
      </c>
      <c r="C750" s="1" t="s">
        <v>32</v>
      </c>
      <c r="D750" s="1" t="s">
        <v>33</v>
      </c>
      <c r="E750" s="2">
        <v>446170</v>
      </c>
      <c r="F750" s="2">
        <v>71859</v>
      </c>
      <c r="G750" s="3">
        <f>+dataMercanciaGeneral[[#This Row],[Mercancía general embarcada en cabotaje]]+dataMercanciaGeneral[[#This Row],[Mercancía general desembarcada en cabotaje]]</f>
        <v>518029</v>
      </c>
      <c r="H750" s="2">
        <v>150969</v>
      </c>
      <c r="I750" s="2">
        <v>153440</v>
      </c>
      <c r="J750" s="3">
        <f>+dataMercanciaGeneral[[#This Row],[Mercancía general embarcada en exterior]]+dataMercanciaGeneral[[#This Row],[Mercancía general desembarcada en exterior]]</f>
        <v>304409</v>
      </c>
      <c r="K750" s="3">
        <f>+dataMercanciaGeneral[[#This Row],[Mercancía general embarcada en cabotaje]]+dataMercanciaGeneral[[#This Row],[Mercancía general embarcada en exterior]]</f>
        <v>597139</v>
      </c>
      <c r="L750" s="3">
        <f>+dataMercanciaGeneral[[#This Row],[Mercancía general desembarcada en cabotaje]]+dataMercanciaGeneral[[#This Row],[Mercancía general desembarcada en exterior]]</f>
        <v>225299</v>
      </c>
      <c r="M750" s="3">
        <f>+dataMercanciaGeneral[[#This Row],[TOTAL mercancía general embarcada en cabotaje y exterior]]+dataMercanciaGeneral[[#This Row],[TOTAL mercancía general desembarcada en cabotaje y exterior]]</f>
        <v>822438</v>
      </c>
    </row>
    <row r="751" spans="1:13" hidden="1" x14ac:dyDescent="0.25">
      <c r="A751" s="1">
        <v>1974</v>
      </c>
      <c r="B751" s="1" t="s">
        <v>17</v>
      </c>
      <c r="C751" s="1" t="s">
        <v>32</v>
      </c>
      <c r="D751" s="1" t="s">
        <v>42</v>
      </c>
      <c r="E751" s="2">
        <v>11374</v>
      </c>
      <c r="F751" s="2">
        <v>2524</v>
      </c>
      <c r="G751" s="3">
        <f>+dataMercanciaGeneral[[#This Row],[Mercancía general embarcada en cabotaje]]+dataMercanciaGeneral[[#This Row],[Mercancía general desembarcada en cabotaje]]</f>
        <v>13898</v>
      </c>
      <c r="H751" s="2">
        <v>2</v>
      </c>
      <c r="I751" s="2">
        <v>9</v>
      </c>
      <c r="J751" s="3">
        <f>+dataMercanciaGeneral[[#This Row],[Mercancía general embarcada en exterior]]+dataMercanciaGeneral[[#This Row],[Mercancía general desembarcada en exterior]]</f>
        <v>11</v>
      </c>
      <c r="K751" s="3">
        <f>+dataMercanciaGeneral[[#This Row],[Mercancía general embarcada en cabotaje]]+dataMercanciaGeneral[[#This Row],[Mercancía general embarcada en exterior]]</f>
        <v>11376</v>
      </c>
      <c r="L751" s="3">
        <f>+dataMercanciaGeneral[[#This Row],[Mercancía general desembarcada en cabotaje]]+dataMercanciaGeneral[[#This Row],[Mercancía general desembarcada en exterior]]</f>
        <v>2533</v>
      </c>
      <c r="M751" s="3">
        <f>+dataMercanciaGeneral[[#This Row],[TOTAL mercancía general embarcada en cabotaje y exterior]]+dataMercanciaGeneral[[#This Row],[TOTAL mercancía general desembarcada en cabotaje y exterior]]</f>
        <v>13909</v>
      </c>
    </row>
    <row r="752" spans="1:13" hidden="1" x14ac:dyDescent="0.25">
      <c r="A752" s="1">
        <v>1974</v>
      </c>
      <c r="B752" s="1" t="s">
        <v>18</v>
      </c>
      <c r="C752" s="1" t="s">
        <v>32</v>
      </c>
      <c r="D752" s="1" t="s">
        <v>33</v>
      </c>
      <c r="E752" s="2">
        <v>9755</v>
      </c>
      <c r="F752" s="2">
        <v>2474</v>
      </c>
      <c r="G752" s="3">
        <f>+dataMercanciaGeneral[[#This Row],[Mercancía general embarcada en cabotaje]]+dataMercanciaGeneral[[#This Row],[Mercancía general desembarcada en cabotaje]]</f>
        <v>12229</v>
      </c>
      <c r="H752" s="2">
        <v>166091</v>
      </c>
      <c r="I752" s="2">
        <v>52591</v>
      </c>
      <c r="J752" s="3">
        <f>+dataMercanciaGeneral[[#This Row],[Mercancía general embarcada en exterior]]+dataMercanciaGeneral[[#This Row],[Mercancía general desembarcada en exterior]]</f>
        <v>218682</v>
      </c>
      <c r="K752" s="3">
        <f>+dataMercanciaGeneral[[#This Row],[Mercancía general embarcada en cabotaje]]+dataMercanciaGeneral[[#This Row],[Mercancía general embarcada en exterior]]</f>
        <v>175846</v>
      </c>
      <c r="L752" s="3">
        <f>+dataMercanciaGeneral[[#This Row],[Mercancía general desembarcada en cabotaje]]+dataMercanciaGeneral[[#This Row],[Mercancía general desembarcada en exterior]]</f>
        <v>55065</v>
      </c>
      <c r="M752" s="3">
        <f>+dataMercanciaGeneral[[#This Row],[TOTAL mercancía general embarcada en cabotaje y exterior]]+dataMercanciaGeneral[[#This Row],[TOTAL mercancía general desembarcada en cabotaje y exterior]]</f>
        <v>230911</v>
      </c>
    </row>
    <row r="753" spans="1:13" hidden="1" x14ac:dyDescent="0.25">
      <c r="A753" s="1">
        <v>1974</v>
      </c>
      <c r="B753" s="1" t="s">
        <v>18</v>
      </c>
      <c r="C753" s="1" t="s">
        <v>32</v>
      </c>
      <c r="D753" s="1" t="s">
        <v>42</v>
      </c>
      <c r="E753" s="2">
        <v>0</v>
      </c>
      <c r="F753" s="2">
        <v>0</v>
      </c>
      <c r="G753" s="3">
        <f>+dataMercanciaGeneral[[#This Row],[Mercancía general embarcada en cabotaje]]+dataMercanciaGeneral[[#This Row],[Mercancía general desembarcada en cabotaje]]</f>
        <v>0</v>
      </c>
      <c r="H753" s="2">
        <v>0</v>
      </c>
      <c r="I753" s="2">
        <v>0</v>
      </c>
      <c r="J753" s="3">
        <f>+dataMercanciaGeneral[[#This Row],[Mercancía general embarcada en exterior]]+dataMercanciaGeneral[[#This Row],[Mercancía general desembarcada en exterior]]</f>
        <v>0</v>
      </c>
      <c r="K753" s="3">
        <f>+dataMercanciaGeneral[[#This Row],[Mercancía general embarcada en cabotaje]]+dataMercanciaGeneral[[#This Row],[Mercancía general embarcada en exterior]]</f>
        <v>0</v>
      </c>
      <c r="L753" s="3">
        <f>+dataMercanciaGeneral[[#This Row],[Mercancía general desembarcada en cabotaje]]+dataMercanciaGeneral[[#This Row],[Mercancía general desembarcada en exterior]]</f>
        <v>0</v>
      </c>
      <c r="M753" s="3">
        <f>+dataMercanciaGeneral[[#This Row],[TOTAL mercancía general embarcada en cabotaje y exterior]]+dataMercanciaGeneral[[#This Row],[TOTAL mercancía general desembarcada en cabotaje y exterior]]</f>
        <v>0</v>
      </c>
    </row>
    <row r="754" spans="1:13" hidden="1" x14ac:dyDescent="0.25">
      <c r="A754" s="1">
        <v>1974</v>
      </c>
      <c r="B754" s="1" t="s">
        <v>19</v>
      </c>
      <c r="C754" s="1" t="s">
        <v>32</v>
      </c>
      <c r="D754" s="1" t="s">
        <v>33</v>
      </c>
      <c r="E754" s="2">
        <v>308661</v>
      </c>
      <c r="F754" s="2">
        <v>485148</v>
      </c>
      <c r="G754" s="3">
        <f>+dataMercanciaGeneral[[#This Row],[Mercancía general embarcada en cabotaje]]+dataMercanciaGeneral[[#This Row],[Mercancía general desembarcada en cabotaje]]</f>
        <v>793809</v>
      </c>
      <c r="H754" s="2">
        <v>199260</v>
      </c>
      <c r="I754" s="2">
        <v>410089</v>
      </c>
      <c r="J754" s="3">
        <f>+dataMercanciaGeneral[[#This Row],[Mercancía general embarcada en exterior]]+dataMercanciaGeneral[[#This Row],[Mercancía general desembarcada en exterior]]</f>
        <v>609349</v>
      </c>
      <c r="K754" s="3">
        <f>+dataMercanciaGeneral[[#This Row],[Mercancía general embarcada en cabotaje]]+dataMercanciaGeneral[[#This Row],[Mercancía general embarcada en exterior]]</f>
        <v>507921</v>
      </c>
      <c r="L754" s="3">
        <f>+dataMercanciaGeneral[[#This Row],[Mercancía general desembarcada en cabotaje]]+dataMercanciaGeneral[[#This Row],[Mercancía general desembarcada en exterior]]</f>
        <v>895237</v>
      </c>
      <c r="M754" s="3">
        <f>+dataMercanciaGeneral[[#This Row],[TOTAL mercancía general embarcada en cabotaje y exterior]]+dataMercanciaGeneral[[#This Row],[TOTAL mercancía general desembarcada en cabotaje y exterior]]</f>
        <v>1403158</v>
      </c>
    </row>
    <row r="755" spans="1:13" hidden="1" x14ac:dyDescent="0.25">
      <c r="A755" s="1">
        <v>1974</v>
      </c>
      <c r="B755" s="1" t="s">
        <v>19</v>
      </c>
      <c r="C755" s="1" t="s">
        <v>32</v>
      </c>
      <c r="D755" s="1" t="s">
        <v>42</v>
      </c>
      <c r="E755" s="2">
        <v>119977</v>
      </c>
      <c r="F755" s="2">
        <v>200102</v>
      </c>
      <c r="G755" s="3">
        <f>+dataMercanciaGeneral[[#This Row],[Mercancía general embarcada en cabotaje]]+dataMercanciaGeneral[[#This Row],[Mercancía general desembarcada en cabotaje]]</f>
        <v>320079</v>
      </c>
      <c r="H755" s="2">
        <v>0</v>
      </c>
      <c r="I755" s="2">
        <v>0</v>
      </c>
      <c r="J755" s="3">
        <f>+dataMercanciaGeneral[[#This Row],[Mercancía general embarcada en exterior]]+dataMercanciaGeneral[[#This Row],[Mercancía general desembarcada en exterior]]</f>
        <v>0</v>
      </c>
      <c r="K755" s="3">
        <f>+dataMercanciaGeneral[[#This Row],[Mercancía general embarcada en cabotaje]]+dataMercanciaGeneral[[#This Row],[Mercancía general embarcada en exterior]]</f>
        <v>119977</v>
      </c>
      <c r="L755" s="3">
        <f>+dataMercanciaGeneral[[#This Row],[Mercancía general desembarcada en cabotaje]]+dataMercanciaGeneral[[#This Row],[Mercancía general desembarcada en exterior]]</f>
        <v>200102</v>
      </c>
      <c r="M755" s="3">
        <f>+dataMercanciaGeneral[[#This Row],[TOTAL mercancía general embarcada en cabotaje y exterior]]+dataMercanciaGeneral[[#This Row],[TOTAL mercancía general desembarcada en cabotaje y exterior]]</f>
        <v>320079</v>
      </c>
    </row>
    <row r="756" spans="1:13" hidden="1" x14ac:dyDescent="0.25">
      <c r="A756" s="1">
        <v>1974</v>
      </c>
      <c r="B756" s="1" t="s">
        <v>20</v>
      </c>
      <c r="C756" s="1" t="s">
        <v>32</v>
      </c>
      <c r="D756" s="1" t="s">
        <v>33</v>
      </c>
      <c r="E756" s="2">
        <v>54463</v>
      </c>
      <c r="F756" s="2">
        <v>24215</v>
      </c>
      <c r="G756" s="3">
        <f>+dataMercanciaGeneral[[#This Row],[Mercancía general embarcada en cabotaje]]+dataMercanciaGeneral[[#This Row],[Mercancía general desembarcada en cabotaje]]</f>
        <v>78678</v>
      </c>
      <c r="H756" s="2">
        <v>147777</v>
      </c>
      <c r="I756" s="2">
        <v>72026</v>
      </c>
      <c r="J756" s="3">
        <f>+dataMercanciaGeneral[[#This Row],[Mercancía general embarcada en exterior]]+dataMercanciaGeneral[[#This Row],[Mercancía general desembarcada en exterior]]</f>
        <v>219803</v>
      </c>
      <c r="K756" s="3">
        <f>+dataMercanciaGeneral[[#This Row],[Mercancía general embarcada en cabotaje]]+dataMercanciaGeneral[[#This Row],[Mercancía general embarcada en exterior]]</f>
        <v>202240</v>
      </c>
      <c r="L756" s="3">
        <f>+dataMercanciaGeneral[[#This Row],[Mercancía general desembarcada en cabotaje]]+dataMercanciaGeneral[[#This Row],[Mercancía general desembarcada en exterior]]</f>
        <v>96241</v>
      </c>
      <c r="M756" s="3">
        <f>+dataMercanciaGeneral[[#This Row],[TOTAL mercancía general embarcada en cabotaje y exterior]]+dataMercanciaGeneral[[#This Row],[TOTAL mercancía general desembarcada en cabotaje y exterior]]</f>
        <v>298481</v>
      </c>
    </row>
    <row r="757" spans="1:13" hidden="1" x14ac:dyDescent="0.25">
      <c r="A757" s="1">
        <v>1974</v>
      </c>
      <c r="B757" s="1" t="s">
        <v>20</v>
      </c>
      <c r="C757" s="1" t="s">
        <v>32</v>
      </c>
      <c r="D757" s="1" t="s">
        <v>42</v>
      </c>
      <c r="E757" s="2">
        <v>31682</v>
      </c>
      <c r="F757" s="2">
        <v>28894</v>
      </c>
      <c r="G757" s="3">
        <f>+dataMercanciaGeneral[[#This Row],[Mercancía general embarcada en cabotaje]]+dataMercanciaGeneral[[#This Row],[Mercancía general desembarcada en cabotaje]]</f>
        <v>60576</v>
      </c>
      <c r="H757" s="2">
        <v>714</v>
      </c>
      <c r="I757" s="2">
        <v>389</v>
      </c>
      <c r="J757" s="3">
        <f>+dataMercanciaGeneral[[#This Row],[Mercancía general embarcada en exterior]]+dataMercanciaGeneral[[#This Row],[Mercancía general desembarcada en exterior]]</f>
        <v>1103</v>
      </c>
      <c r="K757" s="3">
        <f>+dataMercanciaGeneral[[#This Row],[Mercancía general embarcada en cabotaje]]+dataMercanciaGeneral[[#This Row],[Mercancía general embarcada en exterior]]</f>
        <v>32396</v>
      </c>
      <c r="L757" s="3">
        <f>+dataMercanciaGeneral[[#This Row],[Mercancía general desembarcada en cabotaje]]+dataMercanciaGeneral[[#This Row],[Mercancía general desembarcada en exterior]]</f>
        <v>29283</v>
      </c>
      <c r="M757" s="3">
        <f>+dataMercanciaGeneral[[#This Row],[TOTAL mercancía general embarcada en cabotaje y exterior]]+dataMercanciaGeneral[[#This Row],[TOTAL mercancía general desembarcada en cabotaje y exterior]]</f>
        <v>61679</v>
      </c>
    </row>
    <row r="758" spans="1:13" hidden="1" x14ac:dyDescent="0.25">
      <c r="A758" s="1">
        <v>1974</v>
      </c>
      <c r="B758" s="1" t="s">
        <v>21</v>
      </c>
      <c r="C758" s="1" t="s">
        <v>32</v>
      </c>
      <c r="D758" s="1" t="s">
        <v>33</v>
      </c>
      <c r="E758" s="2">
        <v>60616</v>
      </c>
      <c r="F758" s="2">
        <v>3</v>
      </c>
      <c r="G758" s="3">
        <f>+dataMercanciaGeneral[[#This Row],[Mercancía general embarcada en cabotaje]]+dataMercanciaGeneral[[#This Row],[Mercancía general desembarcada en cabotaje]]</f>
        <v>60619</v>
      </c>
      <c r="H758" s="2">
        <v>57114</v>
      </c>
      <c r="I758" s="2">
        <v>46418</v>
      </c>
      <c r="J758" s="3">
        <f>+dataMercanciaGeneral[[#This Row],[Mercancía general embarcada en exterior]]+dataMercanciaGeneral[[#This Row],[Mercancía general desembarcada en exterior]]</f>
        <v>103532</v>
      </c>
      <c r="K758" s="3">
        <f>+dataMercanciaGeneral[[#This Row],[Mercancía general embarcada en cabotaje]]+dataMercanciaGeneral[[#This Row],[Mercancía general embarcada en exterior]]</f>
        <v>117730</v>
      </c>
      <c r="L758" s="3">
        <f>+dataMercanciaGeneral[[#This Row],[Mercancía general desembarcada en cabotaje]]+dataMercanciaGeneral[[#This Row],[Mercancía general desembarcada en exterior]]</f>
        <v>46421</v>
      </c>
      <c r="M758" s="3">
        <f>+dataMercanciaGeneral[[#This Row],[TOTAL mercancía general embarcada en cabotaje y exterior]]+dataMercanciaGeneral[[#This Row],[TOTAL mercancía general desembarcada en cabotaje y exterior]]</f>
        <v>164151</v>
      </c>
    </row>
    <row r="759" spans="1:13" hidden="1" x14ac:dyDescent="0.25">
      <c r="A759" s="1">
        <v>1974</v>
      </c>
      <c r="B759" s="1" t="s">
        <v>21</v>
      </c>
      <c r="C759" s="1" t="s">
        <v>32</v>
      </c>
      <c r="D759" s="1" t="s">
        <v>42</v>
      </c>
      <c r="E759" s="2">
        <v>0</v>
      </c>
      <c r="F759" s="2">
        <v>0</v>
      </c>
      <c r="G759" s="3">
        <f>+dataMercanciaGeneral[[#This Row],[Mercancía general embarcada en cabotaje]]+dataMercanciaGeneral[[#This Row],[Mercancía general desembarcada en cabotaje]]</f>
        <v>0</v>
      </c>
      <c r="H759" s="2">
        <v>0</v>
      </c>
      <c r="I759" s="2">
        <v>0</v>
      </c>
      <c r="J759" s="3">
        <f>+dataMercanciaGeneral[[#This Row],[Mercancía general embarcada en exterior]]+dataMercanciaGeneral[[#This Row],[Mercancía general desembarcada en exterior]]</f>
        <v>0</v>
      </c>
      <c r="K759" s="3">
        <f>+dataMercanciaGeneral[[#This Row],[Mercancía general embarcada en cabotaje]]+dataMercanciaGeneral[[#This Row],[Mercancía general embarcada en exterior]]</f>
        <v>0</v>
      </c>
      <c r="L759" s="3">
        <f>+dataMercanciaGeneral[[#This Row],[Mercancía general desembarcada en cabotaje]]+dataMercanciaGeneral[[#This Row],[Mercancía general desembarcada en exterior]]</f>
        <v>0</v>
      </c>
      <c r="M759" s="3">
        <f>+dataMercanciaGeneral[[#This Row],[TOTAL mercancía general embarcada en cabotaje y exterior]]+dataMercanciaGeneral[[#This Row],[TOTAL mercancía general desembarcada en cabotaje y exterior]]</f>
        <v>0</v>
      </c>
    </row>
    <row r="760" spans="1:13" hidden="1" x14ac:dyDescent="0.25">
      <c r="A760" s="1">
        <v>1974</v>
      </c>
      <c r="B760" s="1" t="s">
        <v>22</v>
      </c>
      <c r="C760" s="1" t="s">
        <v>32</v>
      </c>
      <c r="D760" s="1" t="s">
        <v>33</v>
      </c>
      <c r="E760" s="2">
        <v>30132</v>
      </c>
      <c r="F760" s="2">
        <v>106560</v>
      </c>
      <c r="G760" s="3">
        <f>+dataMercanciaGeneral[[#This Row],[Mercancía general embarcada en cabotaje]]+dataMercanciaGeneral[[#This Row],[Mercancía general desembarcada en cabotaje]]</f>
        <v>136692</v>
      </c>
      <c r="H760" s="2">
        <v>2771</v>
      </c>
      <c r="I760" s="2">
        <v>13309</v>
      </c>
      <c r="J760" s="3">
        <f>+dataMercanciaGeneral[[#This Row],[Mercancía general embarcada en exterior]]+dataMercanciaGeneral[[#This Row],[Mercancía general desembarcada en exterior]]</f>
        <v>16080</v>
      </c>
      <c r="K760" s="3">
        <f>+dataMercanciaGeneral[[#This Row],[Mercancía general embarcada en cabotaje]]+dataMercanciaGeneral[[#This Row],[Mercancía general embarcada en exterior]]</f>
        <v>32903</v>
      </c>
      <c r="L760" s="3">
        <f>+dataMercanciaGeneral[[#This Row],[Mercancía general desembarcada en cabotaje]]+dataMercanciaGeneral[[#This Row],[Mercancía general desembarcada en exterior]]</f>
        <v>119869</v>
      </c>
      <c r="M760" s="3">
        <f>+dataMercanciaGeneral[[#This Row],[TOTAL mercancía general embarcada en cabotaje y exterior]]+dataMercanciaGeneral[[#This Row],[TOTAL mercancía general desembarcada en cabotaje y exterior]]</f>
        <v>152772</v>
      </c>
    </row>
    <row r="761" spans="1:13" hidden="1" x14ac:dyDescent="0.25">
      <c r="A761" s="1">
        <v>1974</v>
      </c>
      <c r="B761" s="1" t="s">
        <v>22</v>
      </c>
      <c r="C761" s="1" t="s">
        <v>32</v>
      </c>
      <c r="D761" s="1" t="s">
        <v>42</v>
      </c>
      <c r="E761" s="2">
        <v>0</v>
      </c>
      <c r="F761" s="2">
        <v>0</v>
      </c>
      <c r="G761" s="3">
        <f>+dataMercanciaGeneral[[#This Row],[Mercancía general embarcada en cabotaje]]+dataMercanciaGeneral[[#This Row],[Mercancía general desembarcada en cabotaje]]</f>
        <v>0</v>
      </c>
      <c r="H761" s="2">
        <v>0</v>
      </c>
      <c r="I761" s="2">
        <v>0</v>
      </c>
      <c r="J761" s="3">
        <f>+dataMercanciaGeneral[[#This Row],[Mercancía general embarcada en exterior]]+dataMercanciaGeneral[[#This Row],[Mercancía general desembarcada en exterior]]</f>
        <v>0</v>
      </c>
      <c r="K761" s="3">
        <f>+dataMercanciaGeneral[[#This Row],[Mercancía general embarcada en cabotaje]]+dataMercanciaGeneral[[#This Row],[Mercancía general embarcada en exterior]]</f>
        <v>0</v>
      </c>
      <c r="L761" s="3">
        <f>+dataMercanciaGeneral[[#This Row],[Mercancía general desembarcada en cabotaje]]+dataMercanciaGeneral[[#This Row],[Mercancía general desembarcada en exterior]]</f>
        <v>0</v>
      </c>
      <c r="M761" s="3">
        <f>+dataMercanciaGeneral[[#This Row],[TOTAL mercancía general embarcada en cabotaje y exterior]]+dataMercanciaGeneral[[#This Row],[TOTAL mercancía general desembarcada en cabotaje y exterior]]</f>
        <v>0</v>
      </c>
    </row>
    <row r="762" spans="1:13" hidden="1" x14ac:dyDescent="0.25">
      <c r="A762" s="1">
        <v>1974</v>
      </c>
      <c r="B762" s="1" t="s">
        <v>23</v>
      </c>
      <c r="C762" s="1" t="s">
        <v>32</v>
      </c>
      <c r="D762" s="1" t="s">
        <v>33</v>
      </c>
      <c r="E762" s="2">
        <v>13651</v>
      </c>
      <c r="F762" s="2">
        <v>391278</v>
      </c>
      <c r="G762" s="3">
        <f>+dataMercanciaGeneral[[#This Row],[Mercancía general embarcada en cabotaje]]+dataMercanciaGeneral[[#This Row],[Mercancía general desembarcada en cabotaje]]</f>
        <v>404929</v>
      </c>
      <c r="H762" s="2">
        <v>160434</v>
      </c>
      <c r="I762" s="2">
        <v>1087632</v>
      </c>
      <c r="J762" s="3">
        <f>+dataMercanciaGeneral[[#This Row],[Mercancía general embarcada en exterior]]+dataMercanciaGeneral[[#This Row],[Mercancía general desembarcada en exterior]]</f>
        <v>1248066</v>
      </c>
      <c r="K762" s="3">
        <f>+dataMercanciaGeneral[[#This Row],[Mercancía general embarcada en cabotaje]]+dataMercanciaGeneral[[#This Row],[Mercancía general embarcada en exterior]]</f>
        <v>174085</v>
      </c>
      <c r="L762" s="3">
        <f>+dataMercanciaGeneral[[#This Row],[Mercancía general desembarcada en cabotaje]]+dataMercanciaGeneral[[#This Row],[Mercancía general desembarcada en exterior]]</f>
        <v>1478910</v>
      </c>
      <c r="M762" s="3">
        <f>+dataMercanciaGeneral[[#This Row],[TOTAL mercancía general embarcada en cabotaje y exterior]]+dataMercanciaGeneral[[#This Row],[TOTAL mercancía general desembarcada en cabotaje y exterior]]</f>
        <v>1652995</v>
      </c>
    </row>
    <row r="763" spans="1:13" hidden="1" x14ac:dyDescent="0.25">
      <c r="A763" s="1">
        <v>1974</v>
      </c>
      <c r="B763" s="1" t="s">
        <v>23</v>
      </c>
      <c r="C763" s="1" t="s">
        <v>32</v>
      </c>
      <c r="D763" s="1" t="s">
        <v>42</v>
      </c>
      <c r="E763" s="2">
        <v>73</v>
      </c>
      <c r="F763" s="2">
        <v>26</v>
      </c>
      <c r="G763" s="3">
        <f>+dataMercanciaGeneral[[#This Row],[Mercancía general embarcada en cabotaje]]+dataMercanciaGeneral[[#This Row],[Mercancía general desembarcada en cabotaje]]</f>
        <v>99</v>
      </c>
      <c r="H763" s="2">
        <v>14506</v>
      </c>
      <c r="I763" s="2">
        <v>17260</v>
      </c>
      <c r="J763" s="3">
        <f>+dataMercanciaGeneral[[#This Row],[Mercancía general embarcada en exterior]]+dataMercanciaGeneral[[#This Row],[Mercancía general desembarcada en exterior]]</f>
        <v>31766</v>
      </c>
      <c r="K763" s="3">
        <f>+dataMercanciaGeneral[[#This Row],[Mercancía general embarcada en cabotaje]]+dataMercanciaGeneral[[#This Row],[Mercancía general embarcada en exterior]]</f>
        <v>14579</v>
      </c>
      <c r="L763" s="3">
        <f>+dataMercanciaGeneral[[#This Row],[Mercancía general desembarcada en cabotaje]]+dataMercanciaGeneral[[#This Row],[Mercancía general desembarcada en exterior]]</f>
        <v>17286</v>
      </c>
      <c r="M763" s="3">
        <f>+dataMercanciaGeneral[[#This Row],[TOTAL mercancía general embarcada en cabotaje y exterior]]+dataMercanciaGeneral[[#This Row],[TOTAL mercancía general desembarcada en cabotaje y exterior]]</f>
        <v>31865</v>
      </c>
    </row>
    <row r="764" spans="1:13" hidden="1" x14ac:dyDescent="0.25">
      <c r="A764" s="1">
        <v>1974</v>
      </c>
      <c r="B764" s="1" t="s">
        <v>36</v>
      </c>
      <c r="C764" s="1" t="s">
        <v>32</v>
      </c>
      <c r="D764" s="1" t="s">
        <v>33</v>
      </c>
      <c r="E764" s="2">
        <v>2387</v>
      </c>
      <c r="F764" s="2">
        <v>4060</v>
      </c>
      <c r="G764" s="3">
        <f>+dataMercanciaGeneral[[#This Row],[Mercancía general embarcada en cabotaje]]+dataMercanciaGeneral[[#This Row],[Mercancía general desembarcada en cabotaje]]</f>
        <v>6447</v>
      </c>
      <c r="H764" s="2">
        <v>88052</v>
      </c>
      <c r="I764" s="2">
        <v>1052</v>
      </c>
      <c r="J764" s="3">
        <f>+dataMercanciaGeneral[[#This Row],[Mercancía general embarcada en exterior]]+dataMercanciaGeneral[[#This Row],[Mercancía general desembarcada en exterior]]</f>
        <v>89104</v>
      </c>
      <c r="K764" s="3">
        <f>+dataMercanciaGeneral[[#This Row],[Mercancía general embarcada en cabotaje]]+dataMercanciaGeneral[[#This Row],[Mercancía general embarcada en exterior]]</f>
        <v>90439</v>
      </c>
      <c r="L764" s="3">
        <f>+dataMercanciaGeneral[[#This Row],[Mercancía general desembarcada en cabotaje]]+dataMercanciaGeneral[[#This Row],[Mercancía general desembarcada en exterior]]</f>
        <v>5112</v>
      </c>
      <c r="M764" s="3">
        <f>+dataMercanciaGeneral[[#This Row],[TOTAL mercancía general embarcada en cabotaje y exterior]]+dataMercanciaGeneral[[#This Row],[TOTAL mercancía general desembarcada en cabotaje y exterior]]</f>
        <v>95551</v>
      </c>
    </row>
    <row r="765" spans="1:13" hidden="1" x14ac:dyDescent="0.25">
      <c r="A765" s="1">
        <v>1974</v>
      </c>
      <c r="B765" s="1" t="s">
        <v>36</v>
      </c>
      <c r="C765" s="1" t="s">
        <v>32</v>
      </c>
      <c r="D765" s="1" t="s">
        <v>42</v>
      </c>
      <c r="E765" s="2">
        <v>90836</v>
      </c>
      <c r="F765" s="2">
        <v>41049</v>
      </c>
      <c r="G765" s="3">
        <f>+dataMercanciaGeneral[[#This Row],[Mercancía general embarcada en cabotaje]]+dataMercanciaGeneral[[#This Row],[Mercancía general desembarcada en cabotaje]]</f>
        <v>131885</v>
      </c>
      <c r="H765" s="2">
        <v>0</v>
      </c>
      <c r="I765" s="2">
        <v>0</v>
      </c>
      <c r="J765" s="3">
        <f>+dataMercanciaGeneral[[#This Row],[Mercancía general embarcada en exterior]]+dataMercanciaGeneral[[#This Row],[Mercancía general desembarcada en exterior]]</f>
        <v>0</v>
      </c>
      <c r="K765" s="3">
        <f>+dataMercanciaGeneral[[#This Row],[Mercancía general embarcada en cabotaje]]+dataMercanciaGeneral[[#This Row],[Mercancía general embarcada en exterior]]</f>
        <v>90836</v>
      </c>
      <c r="L765" s="3">
        <f>+dataMercanciaGeneral[[#This Row],[Mercancía general desembarcada en cabotaje]]+dataMercanciaGeneral[[#This Row],[Mercancía general desembarcada en exterior]]</f>
        <v>41049</v>
      </c>
      <c r="M765" s="3">
        <f>+dataMercanciaGeneral[[#This Row],[TOTAL mercancía general embarcada en cabotaje y exterior]]+dataMercanciaGeneral[[#This Row],[TOTAL mercancía general desembarcada en cabotaje y exterior]]</f>
        <v>131885</v>
      </c>
    </row>
    <row r="766" spans="1:13" hidden="1" x14ac:dyDescent="0.25">
      <c r="A766" s="1">
        <v>1974</v>
      </c>
      <c r="B766" s="1" t="s">
        <v>37</v>
      </c>
      <c r="C766" s="1" t="s">
        <v>32</v>
      </c>
      <c r="D766" s="1" t="s">
        <v>33</v>
      </c>
      <c r="E766" s="2">
        <v>690</v>
      </c>
      <c r="F766" s="2">
        <v>0</v>
      </c>
      <c r="G766" s="3">
        <f>+dataMercanciaGeneral[[#This Row],[Mercancía general embarcada en cabotaje]]+dataMercanciaGeneral[[#This Row],[Mercancía general desembarcada en cabotaje]]</f>
        <v>690</v>
      </c>
      <c r="H766" s="2">
        <v>0</v>
      </c>
      <c r="I766" s="2">
        <v>824</v>
      </c>
      <c r="J766" s="3">
        <f>+dataMercanciaGeneral[[#This Row],[Mercancía general embarcada en exterior]]+dataMercanciaGeneral[[#This Row],[Mercancía general desembarcada en exterior]]</f>
        <v>824</v>
      </c>
      <c r="K766" s="3">
        <f>+dataMercanciaGeneral[[#This Row],[Mercancía general embarcada en cabotaje]]+dataMercanciaGeneral[[#This Row],[Mercancía general embarcada en exterior]]</f>
        <v>690</v>
      </c>
      <c r="L766" s="3">
        <f>+dataMercanciaGeneral[[#This Row],[Mercancía general desembarcada en cabotaje]]+dataMercanciaGeneral[[#This Row],[Mercancía general desembarcada en exterior]]</f>
        <v>824</v>
      </c>
      <c r="M766" s="3">
        <f>+dataMercanciaGeneral[[#This Row],[TOTAL mercancía general embarcada en cabotaje y exterior]]+dataMercanciaGeneral[[#This Row],[TOTAL mercancía general desembarcada en cabotaje y exterior]]</f>
        <v>1514</v>
      </c>
    </row>
    <row r="767" spans="1:13" hidden="1" x14ac:dyDescent="0.25">
      <c r="A767" s="1">
        <v>1974</v>
      </c>
      <c r="B767" s="1" t="s">
        <v>37</v>
      </c>
      <c r="C767" s="1" t="s">
        <v>32</v>
      </c>
      <c r="D767" s="1" t="s">
        <v>42</v>
      </c>
      <c r="E767" s="2">
        <v>0</v>
      </c>
      <c r="F767" s="2">
        <v>0</v>
      </c>
      <c r="G767" s="3">
        <f>+dataMercanciaGeneral[[#This Row],[Mercancía general embarcada en cabotaje]]+dataMercanciaGeneral[[#This Row],[Mercancía general desembarcada en cabotaje]]</f>
        <v>0</v>
      </c>
      <c r="H767" s="2">
        <v>0</v>
      </c>
      <c r="I767" s="2">
        <v>0</v>
      </c>
      <c r="J767" s="3">
        <f>+dataMercanciaGeneral[[#This Row],[Mercancía general embarcada en exterior]]+dataMercanciaGeneral[[#This Row],[Mercancía general desembarcada en exterior]]</f>
        <v>0</v>
      </c>
      <c r="K767" s="3">
        <f>+dataMercanciaGeneral[[#This Row],[Mercancía general embarcada en cabotaje]]+dataMercanciaGeneral[[#This Row],[Mercancía general embarcada en exterior]]</f>
        <v>0</v>
      </c>
      <c r="L767" s="3">
        <f>+dataMercanciaGeneral[[#This Row],[Mercancía general desembarcada en cabotaje]]+dataMercanciaGeneral[[#This Row],[Mercancía general desembarcada en exterior]]</f>
        <v>0</v>
      </c>
      <c r="M767" s="3">
        <f>+dataMercanciaGeneral[[#This Row],[TOTAL mercancía general embarcada en cabotaje y exterior]]+dataMercanciaGeneral[[#This Row],[TOTAL mercancía general desembarcada en cabotaje y exterior]]</f>
        <v>0</v>
      </c>
    </row>
    <row r="768" spans="1:13" hidden="1" x14ac:dyDescent="0.25">
      <c r="A768" s="1">
        <v>1974</v>
      </c>
      <c r="B768" s="1" t="s">
        <v>7</v>
      </c>
      <c r="C768" s="1" t="s">
        <v>32</v>
      </c>
      <c r="D768" s="1" t="s">
        <v>33</v>
      </c>
      <c r="E768" s="2">
        <v>312129</v>
      </c>
      <c r="F768" s="2">
        <v>301793</v>
      </c>
      <c r="G768" s="3">
        <f>+dataMercanciaGeneral[[#This Row],[Mercancía general embarcada en cabotaje]]+dataMercanciaGeneral[[#This Row],[Mercancía general desembarcada en cabotaje]]</f>
        <v>613922</v>
      </c>
      <c r="H768" s="2">
        <v>158632</v>
      </c>
      <c r="I768" s="2">
        <v>267044</v>
      </c>
      <c r="J768" s="3">
        <f>+dataMercanciaGeneral[[#This Row],[Mercancía general embarcada en exterior]]+dataMercanciaGeneral[[#This Row],[Mercancía general desembarcada en exterior]]</f>
        <v>425676</v>
      </c>
      <c r="K768" s="3">
        <f>+dataMercanciaGeneral[[#This Row],[Mercancía general embarcada en cabotaje]]+dataMercanciaGeneral[[#This Row],[Mercancía general embarcada en exterior]]</f>
        <v>470761</v>
      </c>
      <c r="L768" s="3">
        <f>+dataMercanciaGeneral[[#This Row],[Mercancía general desembarcada en cabotaje]]+dataMercanciaGeneral[[#This Row],[Mercancía general desembarcada en exterior]]</f>
        <v>568837</v>
      </c>
      <c r="M768" s="3">
        <f>+dataMercanciaGeneral[[#This Row],[TOTAL mercancía general embarcada en cabotaje y exterior]]+dataMercanciaGeneral[[#This Row],[TOTAL mercancía general desembarcada en cabotaje y exterior]]</f>
        <v>1039598</v>
      </c>
    </row>
    <row r="769" spans="1:13" hidden="1" x14ac:dyDescent="0.25">
      <c r="A769" s="1">
        <v>1974</v>
      </c>
      <c r="B769" s="1" t="s">
        <v>7</v>
      </c>
      <c r="C769" s="1" t="s">
        <v>32</v>
      </c>
      <c r="D769" s="1" t="s">
        <v>42</v>
      </c>
      <c r="E769" s="2">
        <v>112623</v>
      </c>
      <c r="F769" s="2">
        <v>160070</v>
      </c>
      <c r="G769" s="3">
        <f>+dataMercanciaGeneral[[#This Row],[Mercancía general embarcada en cabotaje]]+dataMercanciaGeneral[[#This Row],[Mercancía general desembarcada en cabotaje]]</f>
        <v>272693</v>
      </c>
      <c r="H769" s="2">
        <v>473</v>
      </c>
      <c r="I769" s="2">
        <v>495</v>
      </c>
      <c r="J769" s="3">
        <f>+dataMercanciaGeneral[[#This Row],[Mercancía general embarcada en exterior]]+dataMercanciaGeneral[[#This Row],[Mercancía general desembarcada en exterior]]</f>
        <v>968</v>
      </c>
      <c r="K769" s="3">
        <f>+dataMercanciaGeneral[[#This Row],[Mercancía general embarcada en cabotaje]]+dataMercanciaGeneral[[#This Row],[Mercancía general embarcada en exterior]]</f>
        <v>113096</v>
      </c>
      <c r="L769" s="3">
        <f>+dataMercanciaGeneral[[#This Row],[Mercancía general desembarcada en cabotaje]]+dataMercanciaGeneral[[#This Row],[Mercancía general desembarcada en exterior]]</f>
        <v>160565</v>
      </c>
      <c r="M769" s="3">
        <f>+dataMercanciaGeneral[[#This Row],[TOTAL mercancía general embarcada en cabotaje y exterior]]+dataMercanciaGeneral[[#This Row],[TOTAL mercancía general desembarcada en cabotaje y exterior]]</f>
        <v>273661</v>
      </c>
    </row>
    <row r="770" spans="1:13" hidden="1" x14ac:dyDescent="0.25">
      <c r="A770" s="1">
        <v>1974</v>
      </c>
      <c r="B770" s="1" t="s">
        <v>24</v>
      </c>
      <c r="C770" s="1" t="s">
        <v>32</v>
      </c>
      <c r="D770" s="1" t="s">
        <v>33</v>
      </c>
      <c r="E770" s="2">
        <v>27445</v>
      </c>
      <c r="F770" s="2">
        <v>164266</v>
      </c>
      <c r="G770" s="3">
        <f>+dataMercanciaGeneral[[#This Row],[Mercancía general embarcada en cabotaje]]+dataMercanciaGeneral[[#This Row],[Mercancía general desembarcada en cabotaje]]</f>
        <v>191711</v>
      </c>
      <c r="H770" s="2">
        <v>59307</v>
      </c>
      <c r="I770" s="2">
        <v>573594</v>
      </c>
      <c r="J770" s="3">
        <f>+dataMercanciaGeneral[[#This Row],[Mercancía general embarcada en exterior]]+dataMercanciaGeneral[[#This Row],[Mercancía general desembarcada en exterior]]</f>
        <v>632901</v>
      </c>
      <c r="K770" s="3">
        <f>+dataMercanciaGeneral[[#This Row],[Mercancía general embarcada en cabotaje]]+dataMercanciaGeneral[[#This Row],[Mercancía general embarcada en exterior]]</f>
        <v>86752</v>
      </c>
      <c r="L770" s="3">
        <f>+dataMercanciaGeneral[[#This Row],[Mercancía general desembarcada en cabotaje]]+dataMercanciaGeneral[[#This Row],[Mercancía general desembarcada en exterior]]</f>
        <v>737860</v>
      </c>
      <c r="M770" s="3">
        <f>+dataMercanciaGeneral[[#This Row],[TOTAL mercancía general embarcada en cabotaje y exterior]]+dataMercanciaGeneral[[#This Row],[TOTAL mercancía general desembarcada en cabotaje y exterior]]</f>
        <v>824612</v>
      </c>
    </row>
    <row r="771" spans="1:13" hidden="1" x14ac:dyDescent="0.25">
      <c r="A771" s="1">
        <v>1974</v>
      </c>
      <c r="B771" s="1" t="s">
        <v>24</v>
      </c>
      <c r="C771" s="1" t="s">
        <v>32</v>
      </c>
      <c r="D771" s="1" t="s">
        <v>42</v>
      </c>
      <c r="E771" s="2">
        <v>328</v>
      </c>
      <c r="F771" s="2">
        <v>980</v>
      </c>
      <c r="G771" s="3">
        <f>+dataMercanciaGeneral[[#This Row],[Mercancía general embarcada en cabotaje]]+dataMercanciaGeneral[[#This Row],[Mercancía general desembarcada en cabotaje]]</f>
        <v>1308</v>
      </c>
      <c r="H771" s="2">
        <v>0</v>
      </c>
      <c r="I771" s="2">
        <v>734</v>
      </c>
      <c r="J771" s="3">
        <f>+dataMercanciaGeneral[[#This Row],[Mercancía general embarcada en exterior]]+dataMercanciaGeneral[[#This Row],[Mercancía general desembarcada en exterior]]</f>
        <v>734</v>
      </c>
      <c r="K771" s="3">
        <f>+dataMercanciaGeneral[[#This Row],[Mercancía general embarcada en cabotaje]]+dataMercanciaGeneral[[#This Row],[Mercancía general embarcada en exterior]]</f>
        <v>328</v>
      </c>
      <c r="L771" s="3">
        <f>+dataMercanciaGeneral[[#This Row],[Mercancía general desembarcada en cabotaje]]+dataMercanciaGeneral[[#This Row],[Mercancía general desembarcada en exterior]]</f>
        <v>1714</v>
      </c>
      <c r="M771" s="3">
        <f>+dataMercanciaGeneral[[#This Row],[TOTAL mercancía general embarcada en cabotaje y exterior]]+dataMercanciaGeneral[[#This Row],[TOTAL mercancía general desembarcada en cabotaje y exterior]]</f>
        <v>2042</v>
      </c>
    </row>
    <row r="772" spans="1:13" hidden="1" x14ac:dyDescent="0.25">
      <c r="A772" s="1">
        <v>1974</v>
      </c>
      <c r="B772" s="1" t="s">
        <v>25</v>
      </c>
      <c r="C772" s="1" t="s">
        <v>32</v>
      </c>
      <c r="D772" s="1" t="s">
        <v>33</v>
      </c>
      <c r="E772" s="2">
        <v>115993</v>
      </c>
      <c r="F772" s="2">
        <v>206282</v>
      </c>
      <c r="G772" s="3">
        <f>+dataMercanciaGeneral[[#This Row],[Mercancía general embarcada en cabotaje]]+dataMercanciaGeneral[[#This Row],[Mercancía general desembarcada en cabotaje]]</f>
        <v>322275</v>
      </c>
      <c r="H772" s="2">
        <v>304974</v>
      </c>
      <c r="I772" s="2">
        <v>168074</v>
      </c>
      <c r="J772" s="3">
        <f>+dataMercanciaGeneral[[#This Row],[Mercancía general embarcada en exterior]]+dataMercanciaGeneral[[#This Row],[Mercancía general desembarcada en exterior]]</f>
        <v>473048</v>
      </c>
      <c r="K772" s="3">
        <f>+dataMercanciaGeneral[[#This Row],[Mercancía general embarcada en cabotaje]]+dataMercanciaGeneral[[#This Row],[Mercancía general embarcada en exterior]]</f>
        <v>420967</v>
      </c>
      <c r="L772" s="3">
        <f>+dataMercanciaGeneral[[#This Row],[Mercancía general desembarcada en cabotaje]]+dataMercanciaGeneral[[#This Row],[Mercancía general desembarcada en exterior]]</f>
        <v>374356</v>
      </c>
      <c r="M772" s="3">
        <f>+dataMercanciaGeneral[[#This Row],[TOTAL mercancía general embarcada en cabotaje y exterior]]+dataMercanciaGeneral[[#This Row],[TOTAL mercancía general desembarcada en cabotaje y exterior]]</f>
        <v>795323</v>
      </c>
    </row>
    <row r="773" spans="1:13" hidden="1" x14ac:dyDescent="0.25">
      <c r="A773" s="1">
        <v>1974</v>
      </c>
      <c r="B773" s="1" t="s">
        <v>25</v>
      </c>
      <c r="C773" s="1" t="s">
        <v>32</v>
      </c>
      <c r="D773" s="1" t="s">
        <v>42</v>
      </c>
      <c r="E773" s="2">
        <v>17964</v>
      </c>
      <c r="F773" s="2">
        <v>1275</v>
      </c>
      <c r="G773" s="3">
        <f>+dataMercanciaGeneral[[#This Row],[Mercancía general embarcada en cabotaje]]+dataMercanciaGeneral[[#This Row],[Mercancía general desembarcada en cabotaje]]</f>
        <v>19239</v>
      </c>
      <c r="H773" s="2">
        <v>130</v>
      </c>
      <c r="I773" s="2">
        <v>210</v>
      </c>
      <c r="J773" s="3">
        <f>+dataMercanciaGeneral[[#This Row],[Mercancía general embarcada en exterior]]+dataMercanciaGeneral[[#This Row],[Mercancía general desembarcada en exterior]]</f>
        <v>340</v>
      </c>
      <c r="K773" s="3">
        <f>+dataMercanciaGeneral[[#This Row],[Mercancía general embarcada en cabotaje]]+dataMercanciaGeneral[[#This Row],[Mercancía general embarcada en exterior]]</f>
        <v>18094</v>
      </c>
      <c r="L773" s="3">
        <f>+dataMercanciaGeneral[[#This Row],[Mercancía general desembarcada en cabotaje]]+dataMercanciaGeneral[[#This Row],[Mercancía general desembarcada en exterior]]</f>
        <v>1485</v>
      </c>
      <c r="M773" s="3">
        <f>+dataMercanciaGeneral[[#This Row],[TOTAL mercancía general embarcada en cabotaje y exterior]]+dataMercanciaGeneral[[#This Row],[TOTAL mercancía general desembarcada en cabotaje y exterior]]</f>
        <v>19579</v>
      </c>
    </row>
    <row r="774" spans="1:13" hidden="1" x14ac:dyDescent="0.25">
      <c r="A774" s="1">
        <v>1974</v>
      </c>
      <c r="B774" s="1" t="s">
        <v>26</v>
      </c>
      <c r="C774" s="1" t="s">
        <v>32</v>
      </c>
      <c r="D774" s="1" t="s">
        <v>33</v>
      </c>
      <c r="E774" s="2">
        <v>69687</v>
      </c>
      <c r="F774" s="2">
        <v>28844</v>
      </c>
      <c r="G774" s="3">
        <f>+dataMercanciaGeneral[[#This Row],[Mercancía general embarcada en cabotaje]]+dataMercanciaGeneral[[#This Row],[Mercancía general desembarcada en cabotaje]]</f>
        <v>98531</v>
      </c>
      <c r="H774" s="2">
        <v>206215</v>
      </c>
      <c r="I774" s="2">
        <v>144561</v>
      </c>
      <c r="J774" s="3">
        <f>+dataMercanciaGeneral[[#This Row],[Mercancía general embarcada en exterior]]+dataMercanciaGeneral[[#This Row],[Mercancía general desembarcada en exterior]]</f>
        <v>350776</v>
      </c>
      <c r="K774" s="3">
        <f>+dataMercanciaGeneral[[#This Row],[Mercancía general embarcada en cabotaje]]+dataMercanciaGeneral[[#This Row],[Mercancía general embarcada en exterior]]</f>
        <v>275902</v>
      </c>
      <c r="L774" s="3">
        <f>+dataMercanciaGeneral[[#This Row],[Mercancía general desembarcada en cabotaje]]+dataMercanciaGeneral[[#This Row],[Mercancía general desembarcada en exterior]]</f>
        <v>173405</v>
      </c>
      <c r="M774" s="3">
        <f>+dataMercanciaGeneral[[#This Row],[TOTAL mercancía general embarcada en cabotaje y exterior]]+dataMercanciaGeneral[[#This Row],[TOTAL mercancía general desembarcada en cabotaje y exterior]]</f>
        <v>449307</v>
      </c>
    </row>
    <row r="775" spans="1:13" hidden="1" x14ac:dyDescent="0.25">
      <c r="A775" s="1">
        <v>1974</v>
      </c>
      <c r="B775" s="1" t="s">
        <v>26</v>
      </c>
      <c r="C775" s="1" t="s">
        <v>32</v>
      </c>
      <c r="D775" s="1" t="s">
        <v>42</v>
      </c>
      <c r="E775" s="2">
        <v>124048</v>
      </c>
      <c r="F775" s="2">
        <v>64564</v>
      </c>
      <c r="G775" s="3">
        <f>+dataMercanciaGeneral[[#This Row],[Mercancía general embarcada en cabotaje]]+dataMercanciaGeneral[[#This Row],[Mercancía general desembarcada en cabotaje]]</f>
        <v>188612</v>
      </c>
      <c r="H775" s="2">
        <v>198</v>
      </c>
      <c r="I775" s="2">
        <v>2413</v>
      </c>
      <c r="J775" s="3">
        <f>+dataMercanciaGeneral[[#This Row],[Mercancía general embarcada en exterior]]+dataMercanciaGeneral[[#This Row],[Mercancía general desembarcada en exterior]]</f>
        <v>2611</v>
      </c>
      <c r="K775" s="3">
        <f>+dataMercanciaGeneral[[#This Row],[Mercancía general embarcada en cabotaje]]+dataMercanciaGeneral[[#This Row],[Mercancía general embarcada en exterior]]</f>
        <v>124246</v>
      </c>
      <c r="L775" s="3">
        <f>+dataMercanciaGeneral[[#This Row],[Mercancía general desembarcada en cabotaje]]+dataMercanciaGeneral[[#This Row],[Mercancía general desembarcada en exterior]]</f>
        <v>66977</v>
      </c>
      <c r="M775" s="3">
        <f>+dataMercanciaGeneral[[#This Row],[TOTAL mercancía general embarcada en cabotaje y exterior]]+dataMercanciaGeneral[[#This Row],[TOTAL mercancía general desembarcada en cabotaje y exterior]]</f>
        <v>191223</v>
      </c>
    </row>
    <row r="776" spans="1:13" hidden="1" x14ac:dyDescent="0.25">
      <c r="A776" s="1">
        <v>1974</v>
      </c>
      <c r="B776" s="1" t="s">
        <v>27</v>
      </c>
      <c r="C776" s="1" t="s">
        <v>32</v>
      </c>
      <c r="D776" s="1" t="s">
        <v>33</v>
      </c>
      <c r="E776" s="2">
        <v>360380</v>
      </c>
      <c r="F776" s="2">
        <v>119579</v>
      </c>
      <c r="G776" s="3">
        <f>+dataMercanciaGeneral[[#This Row],[Mercancía general embarcada en cabotaje]]+dataMercanciaGeneral[[#This Row],[Mercancía general desembarcada en cabotaje]]</f>
        <v>479959</v>
      </c>
      <c r="H776" s="2">
        <v>276403</v>
      </c>
      <c r="I776" s="2">
        <v>297818</v>
      </c>
      <c r="J776" s="3">
        <f>+dataMercanciaGeneral[[#This Row],[Mercancía general embarcada en exterior]]+dataMercanciaGeneral[[#This Row],[Mercancía general desembarcada en exterior]]</f>
        <v>574221</v>
      </c>
      <c r="K776" s="3">
        <f>+dataMercanciaGeneral[[#This Row],[Mercancía general embarcada en cabotaje]]+dataMercanciaGeneral[[#This Row],[Mercancía general embarcada en exterior]]</f>
        <v>636783</v>
      </c>
      <c r="L776" s="3">
        <f>+dataMercanciaGeneral[[#This Row],[Mercancía general desembarcada en cabotaje]]+dataMercanciaGeneral[[#This Row],[Mercancía general desembarcada en exterior]]</f>
        <v>417397</v>
      </c>
      <c r="M776" s="3">
        <f>+dataMercanciaGeneral[[#This Row],[TOTAL mercancía general embarcada en cabotaje y exterior]]+dataMercanciaGeneral[[#This Row],[TOTAL mercancía general desembarcada en cabotaje y exterior]]</f>
        <v>1054180</v>
      </c>
    </row>
    <row r="777" spans="1:13" hidden="1" x14ac:dyDescent="0.25">
      <c r="A777" s="1">
        <v>1974</v>
      </c>
      <c r="B777" s="1" t="s">
        <v>27</v>
      </c>
      <c r="C777" s="1" t="s">
        <v>32</v>
      </c>
      <c r="D777" s="1" t="s">
        <v>42</v>
      </c>
      <c r="E777" s="2">
        <v>29431</v>
      </c>
      <c r="F777" s="2">
        <v>5559</v>
      </c>
      <c r="G777" s="3">
        <f>+dataMercanciaGeneral[[#This Row],[Mercancía general embarcada en cabotaje]]+dataMercanciaGeneral[[#This Row],[Mercancía general desembarcada en cabotaje]]</f>
        <v>34990</v>
      </c>
      <c r="H777" s="2">
        <v>92175</v>
      </c>
      <c r="I777" s="2">
        <v>69324</v>
      </c>
      <c r="J777" s="3">
        <f>+dataMercanciaGeneral[[#This Row],[Mercancía general embarcada en exterior]]+dataMercanciaGeneral[[#This Row],[Mercancía general desembarcada en exterior]]</f>
        <v>161499</v>
      </c>
      <c r="K777" s="3">
        <f>+dataMercanciaGeneral[[#This Row],[Mercancía general embarcada en cabotaje]]+dataMercanciaGeneral[[#This Row],[Mercancía general embarcada en exterior]]</f>
        <v>121606</v>
      </c>
      <c r="L777" s="3">
        <f>+dataMercanciaGeneral[[#This Row],[Mercancía general desembarcada en cabotaje]]+dataMercanciaGeneral[[#This Row],[Mercancía general desembarcada en exterior]]</f>
        <v>74883</v>
      </c>
      <c r="M777" s="3">
        <f>+dataMercanciaGeneral[[#This Row],[TOTAL mercancía general embarcada en cabotaje y exterior]]+dataMercanciaGeneral[[#This Row],[TOTAL mercancía general desembarcada en cabotaje y exterior]]</f>
        <v>196489</v>
      </c>
    </row>
    <row r="778" spans="1:13" hidden="1" x14ac:dyDescent="0.25">
      <c r="A778" s="1">
        <v>1974</v>
      </c>
      <c r="B778" s="1" t="s">
        <v>28</v>
      </c>
      <c r="C778" s="1" t="s">
        <v>32</v>
      </c>
      <c r="D778" s="1" t="s">
        <v>33</v>
      </c>
      <c r="E778" s="2">
        <v>35042</v>
      </c>
      <c r="F778" s="2">
        <v>98337</v>
      </c>
      <c r="G778" s="3">
        <f>+dataMercanciaGeneral[[#This Row],[Mercancía general embarcada en cabotaje]]+dataMercanciaGeneral[[#This Row],[Mercancía general desembarcada en cabotaje]]</f>
        <v>133379</v>
      </c>
      <c r="H778" s="2">
        <v>75747</v>
      </c>
      <c r="I778" s="2">
        <v>72646</v>
      </c>
      <c r="J778" s="3">
        <f>+dataMercanciaGeneral[[#This Row],[Mercancía general embarcada en exterior]]+dataMercanciaGeneral[[#This Row],[Mercancía general desembarcada en exterior]]</f>
        <v>148393</v>
      </c>
      <c r="K778" s="3">
        <f>+dataMercanciaGeneral[[#This Row],[Mercancía general embarcada en cabotaje]]+dataMercanciaGeneral[[#This Row],[Mercancía general embarcada en exterior]]</f>
        <v>110789</v>
      </c>
      <c r="L778" s="3">
        <f>+dataMercanciaGeneral[[#This Row],[Mercancía general desembarcada en cabotaje]]+dataMercanciaGeneral[[#This Row],[Mercancía general desembarcada en exterior]]</f>
        <v>170983</v>
      </c>
      <c r="M778" s="3">
        <f>+dataMercanciaGeneral[[#This Row],[TOTAL mercancía general embarcada en cabotaje y exterior]]+dataMercanciaGeneral[[#This Row],[TOTAL mercancía general desembarcada en cabotaje y exterior]]</f>
        <v>281772</v>
      </c>
    </row>
    <row r="779" spans="1:13" hidden="1" x14ac:dyDescent="0.25">
      <c r="A779" s="1">
        <v>1974</v>
      </c>
      <c r="B779" s="1" t="s">
        <v>28</v>
      </c>
      <c r="C779" s="1" t="s">
        <v>32</v>
      </c>
      <c r="D779" s="1" t="s">
        <v>42</v>
      </c>
      <c r="E779" s="2">
        <v>12883</v>
      </c>
      <c r="F779" s="2">
        <v>14009</v>
      </c>
      <c r="G779" s="3">
        <f>+dataMercanciaGeneral[[#This Row],[Mercancía general embarcada en cabotaje]]+dataMercanciaGeneral[[#This Row],[Mercancía general desembarcada en cabotaje]]</f>
        <v>26892</v>
      </c>
      <c r="H779" s="2">
        <v>30865</v>
      </c>
      <c r="I779" s="2">
        <v>47712</v>
      </c>
      <c r="J779" s="3">
        <f>+dataMercanciaGeneral[[#This Row],[Mercancía general embarcada en exterior]]+dataMercanciaGeneral[[#This Row],[Mercancía general desembarcada en exterior]]</f>
        <v>78577</v>
      </c>
      <c r="K779" s="3">
        <f>+dataMercanciaGeneral[[#This Row],[Mercancía general embarcada en cabotaje]]+dataMercanciaGeneral[[#This Row],[Mercancía general embarcada en exterior]]</f>
        <v>43748</v>
      </c>
      <c r="L779" s="3">
        <f>+dataMercanciaGeneral[[#This Row],[Mercancía general desembarcada en cabotaje]]+dataMercanciaGeneral[[#This Row],[Mercancía general desembarcada en exterior]]</f>
        <v>61721</v>
      </c>
      <c r="M779" s="3">
        <f>+dataMercanciaGeneral[[#This Row],[TOTAL mercancía general embarcada en cabotaje y exterior]]+dataMercanciaGeneral[[#This Row],[TOTAL mercancía general desembarcada en cabotaje y exterior]]</f>
        <v>105469</v>
      </c>
    </row>
    <row r="780" spans="1:13" hidden="1" x14ac:dyDescent="0.25">
      <c r="A780" s="1">
        <v>1974</v>
      </c>
      <c r="B780" s="1" t="s">
        <v>29</v>
      </c>
      <c r="C780" s="1" t="s">
        <v>32</v>
      </c>
      <c r="D780" s="1" t="s">
        <v>33</v>
      </c>
      <c r="E780" s="2">
        <v>25102</v>
      </c>
      <c r="F780" s="2">
        <v>6641</v>
      </c>
      <c r="G780" s="3">
        <f>+dataMercanciaGeneral[[#This Row],[Mercancía general embarcada en cabotaje]]+dataMercanciaGeneral[[#This Row],[Mercancía general desembarcada en cabotaje]]</f>
        <v>31743</v>
      </c>
      <c r="H780" s="2">
        <v>42810</v>
      </c>
      <c r="I780" s="2">
        <v>44557</v>
      </c>
      <c r="J780" s="3">
        <f>+dataMercanciaGeneral[[#This Row],[Mercancía general embarcada en exterior]]+dataMercanciaGeneral[[#This Row],[Mercancía general desembarcada en exterior]]</f>
        <v>87367</v>
      </c>
      <c r="K780" s="3">
        <f>+dataMercanciaGeneral[[#This Row],[Mercancía general embarcada en cabotaje]]+dataMercanciaGeneral[[#This Row],[Mercancía general embarcada en exterior]]</f>
        <v>67912</v>
      </c>
      <c r="L780" s="3">
        <f>+dataMercanciaGeneral[[#This Row],[Mercancía general desembarcada en cabotaje]]+dataMercanciaGeneral[[#This Row],[Mercancía general desembarcada en exterior]]</f>
        <v>51198</v>
      </c>
      <c r="M780" s="3">
        <f>+dataMercanciaGeneral[[#This Row],[TOTAL mercancía general embarcada en cabotaje y exterior]]+dataMercanciaGeneral[[#This Row],[TOTAL mercancía general desembarcada en cabotaje y exterior]]</f>
        <v>119110</v>
      </c>
    </row>
    <row r="781" spans="1:13" hidden="1" x14ac:dyDescent="0.25">
      <c r="A781" s="1">
        <v>1974</v>
      </c>
      <c r="B781" s="1" t="s">
        <v>29</v>
      </c>
      <c r="C781" s="1" t="s">
        <v>32</v>
      </c>
      <c r="D781" s="1" t="s">
        <v>42</v>
      </c>
      <c r="E781" s="2">
        <v>0</v>
      </c>
      <c r="F781" s="2">
        <v>0</v>
      </c>
      <c r="G781" s="3">
        <f>+dataMercanciaGeneral[[#This Row],[Mercancía general embarcada en cabotaje]]+dataMercanciaGeneral[[#This Row],[Mercancía general desembarcada en cabotaje]]</f>
        <v>0</v>
      </c>
      <c r="H781" s="2">
        <v>0</v>
      </c>
      <c r="I781" s="2">
        <v>0</v>
      </c>
      <c r="J781" s="3">
        <f>+dataMercanciaGeneral[[#This Row],[Mercancía general embarcada en exterior]]+dataMercanciaGeneral[[#This Row],[Mercancía general desembarcada en exterior]]</f>
        <v>0</v>
      </c>
      <c r="K781" s="3">
        <f>+dataMercanciaGeneral[[#This Row],[Mercancía general embarcada en cabotaje]]+dataMercanciaGeneral[[#This Row],[Mercancía general embarcada en exterior]]</f>
        <v>0</v>
      </c>
      <c r="L781" s="3">
        <f>+dataMercanciaGeneral[[#This Row],[Mercancía general desembarcada en cabotaje]]+dataMercanciaGeneral[[#This Row],[Mercancía general desembarcada en exterior]]</f>
        <v>0</v>
      </c>
      <c r="M781" s="3">
        <f>+dataMercanciaGeneral[[#This Row],[TOTAL mercancía general embarcada en cabotaje y exterior]]+dataMercanciaGeneral[[#This Row],[TOTAL mercancía general desembarcada en cabotaje y exterior]]</f>
        <v>0</v>
      </c>
    </row>
    <row r="782" spans="1:13" hidden="1" x14ac:dyDescent="0.25">
      <c r="A782" s="1">
        <v>1975</v>
      </c>
      <c r="B782" s="1" t="s">
        <v>0</v>
      </c>
      <c r="C782" s="1" t="s">
        <v>32</v>
      </c>
      <c r="D782" s="1" t="s">
        <v>33</v>
      </c>
      <c r="E782" s="2">
        <v>4371</v>
      </c>
      <c r="F782" s="2">
        <v>8513</v>
      </c>
      <c r="G782" s="3">
        <f>+dataMercanciaGeneral[[#This Row],[Mercancía general embarcada en cabotaje]]+dataMercanciaGeneral[[#This Row],[Mercancía general desembarcada en cabotaje]]</f>
        <v>12884</v>
      </c>
      <c r="H782" s="2">
        <v>33351</v>
      </c>
      <c r="I782" s="2">
        <v>62642</v>
      </c>
      <c r="J782" s="3">
        <f>+dataMercanciaGeneral[[#This Row],[Mercancía general embarcada en exterior]]+dataMercanciaGeneral[[#This Row],[Mercancía general desembarcada en exterior]]</f>
        <v>95993</v>
      </c>
      <c r="K782" s="3">
        <f>+dataMercanciaGeneral[[#This Row],[Mercancía general embarcada en cabotaje]]+dataMercanciaGeneral[[#This Row],[Mercancía general embarcada en exterior]]</f>
        <v>37722</v>
      </c>
      <c r="L782" s="3">
        <f>+dataMercanciaGeneral[[#This Row],[Mercancía general desembarcada en cabotaje]]+dataMercanciaGeneral[[#This Row],[Mercancía general desembarcada en exterior]]</f>
        <v>71155</v>
      </c>
      <c r="M782" s="3">
        <f>+dataMercanciaGeneral[[#This Row],[TOTAL mercancía general embarcada en cabotaje y exterior]]+dataMercanciaGeneral[[#This Row],[TOTAL mercancía general desembarcada en cabotaje y exterior]]</f>
        <v>108877</v>
      </c>
    </row>
    <row r="783" spans="1:13" hidden="1" x14ac:dyDescent="0.25">
      <c r="A783" s="1">
        <v>1975</v>
      </c>
      <c r="B783" s="1" t="s">
        <v>0</v>
      </c>
      <c r="C783" s="1" t="s">
        <v>32</v>
      </c>
      <c r="D783" s="1" t="s">
        <v>42</v>
      </c>
      <c r="E783" s="2">
        <v>0</v>
      </c>
      <c r="F783" s="2">
        <v>0</v>
      </c>
      <c r="G783" s="3">
        <f>+dataMercanciaGeneral[[#This Row],[Mercancía general embarcada en cabotaje]]+dataMercanciaGeneral[[#This Row],[Mercancía general desembarcada en cabotaje]]</f>
        <v>0</v>
      </c>
      <c r="H783" s="2">
        <v>18</v>
      </c>
      <c r="I783" s="2">
        <v>632</v>
      </c>
      <c r="J783" s="3">
        <f>+dataMercanciaGeneral[[#This Row],[Mercancía general embarcada en exterior]]+dataMercanciaGeneral[[#This Row],[Mercancía general desembarcada en exterior]]</f>
        <v>650</v>
      </c>
      <c r="K783" s="3">
        <f>+dataMercanciaGeneral[[#This Row],[Mercancía general embarcada en cabotaje]]+dataMercanciaGeneral[[#This Row],[Mercancía general embarcada en exterior]]</f>
        <v>18</v>
      </c>
      <c r="L783" s="3">
        <f>+dataMercanciaGeneral[[#This Row],[Mercancía general desembarcada en cabotaje]]+dataMercanciaGeneral[[#This Row],[Mercancía general desembarcada en exterior]]</f>
        <v>632</v>
      </c>
      <c r="M783" s="3">
        <f>+dataMercanciaGeneral[[#This Row],[TOTAL mercancía general embarcada en cabotaje y exterior]]+dataMercanciaGeneral[[#This Row],[TOTAL mercancía general desembarcada en cabotaje y exterior]]</f>
        <v>650</v>
      </c>
    </row>
    <row r="784" spans="1:13" hidden="1" x14ac:dyDescent="0.25">
      <c r="A784" s="1">
        <v>1975</v>
      </c>
      <c r="B784" s="1" t="s">
        <v>1</v>
      </c>
      <c r="C784" s="1" t="s">
        <v>32</v>
      </c>
      <c r="D784" s="1" t="s">
        <v>33</v>
      </c>
      <c r="E784" s="2">
        <v>102810</v>
      </c>
      <c r="F784" s="2">
        <v>86509</v>
      </c>
      <c r="G784" s="3">
        <f>+dataMercanciaGeneral[[#This Row],[Mercancía general embarcada en cabotaje]]+dataMercanciaGeneral[[#This Row],[Mercancía general desembarcada en cabotaje]]</f>
        <v>189319</v>
      </c>
      <c r="H784" s="2">
        <v>387728</v>
      </c>
      <c r="I784" s="2">
        <v>90516</v>
      </c>
      <c r="J784" s="3">
        <f>+dataMercanciaGeneral[[#This Row],[Mercancía general embarcada en exterior]]+dataMercanciaGeneral[[#This Row],[Mercancía general desembarcada en exterior]]</f>
        <v>478244</v>
      </c>
      <c r="K784" s="3">
        <f>+dataMercanciaGeneral[[#This Row],[Mercancía general embarcada en cabotaje]]+dataMercanciaGeneral[[#This Row],[Mercancía general embarcada en exterior]]</f>
        <v>490538</v>
      </c>
      <c r="L784" s="3">
        <f>+dataMercanciaGeneral[[#This Row],[Mercancía general desembarcada en cabotaje]]+dataMercanciaGeneral[[#This Row],[Mercancía general desembarcada en exterior]]</f>
        <v>177025</v>
      </c>
      <c r="M784" s="3">
        <f>+dataMercanciaGeneral[[#This Row],[TOTAL mercancía general embarcada en cabotaje y exterior]]+dataMercanciaGeneral[[#This Row],[TOTAL mercancía general desembarcada en cabotaje y exterior]]</f>
        <v>667563</v>
      </c>
    </row>
    <row r="785" spans="1:13" hidden="1" x14ac:dyDescent="0.25">
      <c r="A785" s="1">
        <v>1975</v>
      </c>
      <c r="B785" s="1" t="s">
        <v>1</v>
      </c>
      <c r="C785" s="1" t="s">
        <v>32</v>
      </c>
      <c r="D785" s="1" t="s">
        <v>42</v>
      </c>
      <c r="E785" s="2">
        <v>114419</v>
      </c>
      <c r="F785" s="2">
        <v>108347</v>
      </c>
      <c r="G785" s="3">
        <f>+dataMercanciaGeneral[[#This Row],[Mercancía general embarcada en cabotaje]]+dataMercanciaGeneral[[#This Row],[Mercancía general desembarcada en cabotaje]]</f>
        <v>222766</v>
      </c>
      <c r="H785" s="2">
        <v>24952</v>
      </c>
      <c r="I785" s="2">
        <v>18868</v>
      </c>
      <c r="J785" s="3">
        <f>+dataMercanciaGeneral[[#This Row],[Mercancía general embarcada en exterior]]+dataMercanciaGeneral[[#This Row],[Mercancía general desembarcada en exterior]]</f>
        <v>43820</v>
      </c>
      <c r="K785" s="3">
        <f>+dataMercanciaGeneral[[#This Row],[Mercancía general embarcada en cabotaje]]+dataMercanciaGeneral[[#This Row],[Mercancía general embarcada en exterior]]</f>
        <v>139371</v>
      </c>
      <c r="L785" s="3">
        <f>+dataMercanciaGeneral[[#This Row],[Mercancía general desembarcada en cabotaje]]+dataMercanciaGeneral[[#This Row],[Mercancía general desembarcada en exterior]]</f>
        <v>127215</v>
      </c>
      <c r="M785" s="3">
        <f>+dataMercanciaGeneral[[#This Row],[TOTAL mercancía general embarcada en cabotaje y exterior]]+dataMercanciaGeneral[[#This Row],[TOTAL mercancía general desembarcada en cabotaje y exterior]]</f>
        <v>266586</v>
      </c>
    </row>
    <row r="786" spans="1:13" hidden="1" x14ac:dyDescent="0.25">
      <c r="A786" s="1">
        <v>1975</v>
      </c>
      <c r="B786" s="1" t="s">
        <v>2</v>
      </c>
      <c r="C786" s="1" t="s">
        <v>32</v>
      </c>
      <c r="D786" s="1" t="s">
        <v>33</v>
      </c>
      <c r="E786" s="2">
        <v>16407</v>
      </c>
      <c r="F786" s="2">
        <v>6889</v>
      </c>
      <c r="G786" s="3">
        <f>+dataMercanciaGeneral[[#This Row],[Mercancía general embarcada en cabotaje]]+dataMercanciaGeneral[[#This Row],[Mercancía general desembarcada en cabotaje]]</f>
        <v>23296</v>
      </c>
      <c r="H786" s="2">
        <v>21446</v>
      </c>
      <c r="I786" s="2">
        <v>23323</v>
      </c>
      <c r="J786" s="3">
        <f>+dataMercanciaGeneral[[#This Row],[Mercancía general embarcada en exterior]]+dataMercanciaGeneral[[#This Row],[Mercancía general desembarcada en exterior]]</f>
        <v>44769</v>
      </c>
      <c r="K786" s="3">
        <f>+dataMercanciaGeneral[[#This Row],[Mercancía general embarcada en cabotaje]]+dataMercanciaGeneral[[#This Row],[Mercancía general embarcada en exterior]]</f>
        <v>37853</v>
      </c>
      <c r="L786" s="3">
        <f>+dataMercanciaGeneral[[#This Row],[Mercancía general desembarcada en cabotaje]]+dataMercanciaGeneral[[#This Row],[Mercancía general desembarcada en exterior]]</f>
        <v>30212</v>
      </c>
      <c r="M786" s="3">
        <f>+dataMercanciaGeneral[[#This Row],[TOTAL mercancía general embarcada en cabotaje y exterior]]+dataMercanciaGeneral[[#This Row],[TOTAL mercancía general desembarcada en cabotaje y exterior]]</f>
        <v>68065</v>
      </c>
    </row>
    <row r="787" spans="1:13" hidden="1" x14ac:dyDescent="0.25">
      <c r="A787" s="1">
        <v>1975</v>
      </c>
      <c r="B787" s="1" t="s">
        <v>2</v>
      </c>
      <c r="C787" s="1" t="s">
        <v>32</v>
      </c>
      <c r="D787" s="1" t="s">
        <v>42</v>
      </c>
      <c r="E787" s="2">
        <v>0</v>
      </c>
      <c r="F787" s="2">
        <v>0</v>
      </c>
      <c r="G787" s="3">
        <f>+dataMercanciaGeneral[[#This Row],[Mercancía general embarcada en cabotaje]]+dataMercanciaGeneral[[#This Row],[Mercancía general desembarcada en cabotaje]]</f>
        <v>0</v>
      </c>
      <c r="H787" s="2">
        <v>0</v>
      </c>
      <c r="I787" s="2">
        <v>0</v>
      </c>
      <c r="J787" s="3">
        <f>+dataMercanciaGeneral[[#This Row],[Mercancía general embarcada en exterior]]+dataMercanciaGeneral[[#This Row],[Mercancía general desembarcada en exterior]]</f>
        <v>0</v>
      </c>
      <c r="K787" s="3">
        <f>+dataMercanciaGeneral[[#This Row],[Mercancía general embarcada en cabotaje]]+dataMercanciaGeneral[[#This Row],[Mercancía general embarcada en exterior]]</f>
        <v>0</v>
      </c>
      <c r="L787" s="3">
        <f>+dataMercanciaGeneral[[#This Row],[Mercancía general desembarcada en cabotaje]]+dataMercanciaGeneral[[#This Row],[Mercancía general desembarcada en exterior]]</f>
        <v>0</v>
      </c>
      <c r="M787" s="3">
        <f>+dataMercanciaGeneral[[#This Row],[TOTAL mercancía general embarcada en cabotaje y exterior]]+dataMercanciaGeneral[[#This Row],[TOTAL mercancía general desembarcada en cabotaje y exterior]]</f>
        <v>0</v>
      </c>
    </row>
    <row r="788" spans="1:13" hidden="1" x14ac:dyDescent="0.25">
      <c r="A788" s="1">
        <v>1975</v>
      </c>
      <c r="B788" s="1" t="s">
        <v>3</v>
      </c>
      <c r="C788" s="1" t="s">
        <v>32</v>
      </c>
      <c r="D788" s="1" t="s">
        <v>33</v>
      </c>
      <c r="E788" s="2">
        <v>1100018</v>
      </c>
      <c r="F788" s="2">
        <v>57851</v>
      </c>
      <c r="G788" s="3">
        <f>+dataMercanciaGeneral[[#This Row],[Mercancía general embarcada en cabotaje]]+dataMercanciaGeneral[[#This Row],[Mercancía general desembarcada en cabotaje]]</f>
        <v>1157869</v>
      </c>
      <c r="H788" s="2">
        <v>415736</v>
      </c>
      <c r="I788" s="2">
        <v>520065</v>
      </c>
      <c r="J788" s="3">
        <f>+dataMercanciaGeneral[[#This Row],[Mercancía general embarcada en exterior]]+dataMercanciaGeneral[[#This Row],[Mercancía general desembarcada en exterior]]</f>
        <v>935801</v>
      </c>
      <c r="K788" s="3">
        <f>+dataMercanciaGeneral[[#This Row],[Mercancía general embarcada en cabotaje]]+dataMercanciaGeneral[[#This Row],[Mercancía general embarcada en exterior]]</f>
        <v>1515754</v>
      </c>
      <c r="L788" s="3">
        <f>+dataMercanciaGeneral[[#This Row],[Mercancía general desembarcada en cabotaje]]+dataMercanciaGeneral[[#This Row],[Mercancía general desembarcada en exterior]]</f>
        <v>577916</v>
      </c>
      <c r="M788" s="3">
        <f>+dataMercanciaGeneral[[#This Row],[TOTAL mercancía general embarcada en cabotaje y exterior]]+dataMercanciaGeneral[[#This Row],[TOTAL mercancía general desembarcada en cabotaje y exterior]]</f>
        <v>2093670</v>
      </c>
    </row>
    <row r="789" spans="1:13" hidden="1" x14ac:dyDescent="0.25">
      <c r="A789" s="1">
        <v>1975</v>
      </c>
      <c r="B789" s="1" t="s">
        <v>3</v>
      </c>
      <c r="C789" s="1" t="s">
        <v>32</v>
      </c>
      <c r="D789" s="1" t="s">
        <v>42</v>
      </c>
      <c r="E789" s="2">
        <v>0</v>
      </c>
      <c r="F789" s="2">
        <v>0</v>
      </c>
      <c r="G789" s="3">
        <f>+dataMercanciaGeneral[[#This Row],[Mercancía general embarcada en cabotaje]]+dataMercanciaGeneral[[#This Row],[Mercancía general desembarcada en cabotaje]]</f>
        <v>0</v>
      </c>
      <c r="H789" s="2">
        <v>0</v>
      </c>
      <c r="I789" s="2">
        <v>0</v>
      </c>
      <c r="J789" s="3">
        <f>+dataMercanciaGeneral[[#This Row],[Mercancía general embarcada en exterior]]+dataMercanciaGeneral[[#This Row],[Mercancía general desembarcada en exterior]]</f>
        <v>0</v>
      </c>
      <c r="K789" s="3">
        <f>+dataMercanciaGeneral[[#This Row],[Mercancía general embarcada en cabotaje]]+dataMercanciaGeneral[[#This Row],[Mercancía general embarcada en exterior]]</f>
        <v>0</v>
      </c>
      <c r="L789" s="3">
        <f>+dataMercanciaGeneral[[#This Row],[Mercancía general desembarcada en cabotaje]]+dataMercanciaGeneral[[#This Row],[Mercancía general desembarcada en exterior]]</f>
        <v>0</v>
      </c>
      <c r="M789" s="3">
        <f>+dataMercanciaGeneral[[#This Row],[TOTAL mercancía general embarcada en cabotaje y exterior]]+dataMercanciaGeneral[[#This Row],[TOTAL mercancía general desembarcada en cabotaje y exterior]]</f>
        <v>0</v>
      </c>
    </row>
    <row r="790" spans="1:13" hidden="1" x14ac:dyDescent="0.25">
      <c r="A790" s="1">
        <v>1975</v>
      </c>
      <c r="B790" s="1" t="s">
        <v>4</v>
      </c>
      <c r="C790" s="1" t="s">
        <v>32</v>
      </c>
      <c r="D790" s="1" t="s">
        <v>33</v>
      </c>
      <c r="E790" s="2">
        <v>138844</v>
      </c>
      <c r="F790" s="2">
        <v>99888</v>
      </c>
      <c r="G790" s="3">
        <f>+dataMercanciaGeneral[[#This Row],[Mercancía general embarcada en cabotaje]]+dataMercanciaGeneral[[#This Row],[Mercancía general desembarcada en cabotaje]]</f>
        <v>238732</v>
      </c>
      <c r="H790" s="2">
        <v>7389</v>
      </c>
      <c r="I790" s="2">
        <v>38568</v>
      </c>
      <c r="J790" s="3">
        <f>+dataMercanciaGeneral[[#This Row],[Mercancía general embarcada en exterior]]+dataMercanciaGeneral[[#This Row],[Mercancía general desembarcada en exterior]]</f>
        <v>45957</v>
      </c>
      <c r="K790" s="3">
        <f>+dataMercanciaGeneral[[#This Row],[Mercancía general embarcada en cabotaje]]+dataMercanciaGeneral[[#This Row],[Mercancía general embarcada en exterior]]</f>
        <v>146233</v>
      </c>
      <c r="L790" s="3">
        <f>+dataMercanciaGeneral[[#This Row],[Mercancía general desembarcada en cabotaje]]+dataMercanciaGeneral[[#This Row],[Mercancía general desembarcada en exterior]]</f>
        <v>138456</v>
      </c>
      <c r="M790" s="3">
        <f>+dataMercanciaGeneral[[#This Row],[TOTAL mercancía general embarcada en cabotaje y exterior]]+dataMercanciaGeneral[[#This Row],[TOTAL mercancía general desembarcada en cabotaje y exterior]]</f>
        <v>284689</v>
      </c>
    </row>
    <row r="791" spans="1:13" hidden="1" x14ac:dyDescent="0.25">
      <c r="A791" s="1">
        <v>1975</v>
      </c>
      <c r="B791" s="1" t="s">
        <v>4</v>
      </c>
      <c r="C791" s="1" t="s">
        <v>32</v>
      </c>
      <c r="D791" s="1" t="s">
        <v>42</v>
      </c>
      <c r="E791" s="2">
        <v>0</v>
      </c>
      <c r="F791" s="2">
        <v>0</v>
      </c>
      <c r="G791" s="3">
        <f>+dataMercanciaGeneral[[#This Row],[Mercancía general embarcada en cabotaje]]+dataMercanciaGeneral[[#This Row],[Mercancía general desembarcada en cabotaje]]</f>
        <v>0</v>
      </c>
      <c r="H791" s="2">
        <v>137110</v>
      </c>
      <c r="I791" s="2">
        <v>105560</v>
      </c>
      <c r="J791" s="3">
        <f>+dataMercanciaGeneral[[#This Row],[Mercancía general embarcada en exterior]]+dataMercanciaGeneral[[#This Row],[Mercancía general desembarcada en exterior]]</f>
        <v>242670</v>
      </c>
      <c r="K791" s="3">
        <f>+dataMercanciaGeneral[[#This Row],[Mercancía general embarcada en cabotaje]]+dataMercanciaGeneral[[#This Row],[Mercancía general embarcada en exterior]]</f>
        <v>137110</v>
      </c>
      <c r="L791" s="3">
        <f>+dataMercanciaGeneral[[#This Row],[Mercancía general desembarcada en cabotaje]]+dataMercanciaGeneral[[#This Row],[Mercancía general desembarcada en exterior]]</f>
        <v>105560</v>
      </c>
      <c r="M791" s="3">
        <f>+dataMercanciaGeneral[[#This Row],[TOTAL mercancía general embarcada en cabotaje y exterior]]+dataMercanciaGeneral[[#This Row],[TOTAL mercancía general desembarcada en cabotaje y exterior]]</f>
        <v>242670</v>
      </c>
    </row>
    <row r="792" spans="1:13" hidden="1" x14ac:dyDescent="0.25">
      <c r="A792" s="1">
        <v>1975</v>
      </c>
      <c r="B792" s="1" t="s">
        <v>5</v>
      </c>
      <c r="C792" s="1" t="s">
        <v>32</v>
      </c>
      <c r="D792" s="1" t="s">
        <v>33</v>
      </c>
      <c r="E792" s="2">
        <v>7438</v>
      </c>
      <c r="F792" s="2">
        <v>136614</v>
      </c>
      <c r="G792" s="3">
        <f>+dataMercanciaGeneral[[#This Row],[Mercancía general embarcada en cabotaje]]+dataMercanciaGeneral[[#This Row],[Mercancía general desembarcada en cabotaje]]</f>
        <v>144052</v>
      </c>
      <c r="H792" s="2">
        <v>24878</v>
      </c>
      <c r="I792" s="2">
        <v>22970</v>
      </c>
      <c r="J792" s="3">
        <f>+dataMercanciaGeneral[[#This Row],[Mercancía general embarcada en exterior]]+dataMercanciaGeneral[[#This Row],[Mercancía general desembarcada en exterior]]</f>
        <v>47848</v>
      </c>
      <c r="K792" s="3">
        <f>+dataMercanciaGeneral[[#This Row],[Mercancía general embarcada en cabotaje]]+dataMercanciaGeneral[[#This Row],[Mercancía general embarcada en exterior]]</f>
        <v>32316</v>
      </c>
      <c r="L792" s="3">
        <f>+dataMercanciaGeneral[[#This Row],[Mercancía general desembarcada en cabotaje]]+dataMercanciaGeneral[[#This Row],[Mercancía general desembarcada en exterior]]</f>
        <v>159584</v>
      </c>
      <c r="M792" s="3">
        <f>+dataMercanciaGeneral[[#This Row],[TOTAL mercancía general embarcada en cabotaje y exterior]]+dataMercanciaGeneral[[#This Row],[TOTAL mercancía general desembarcada en cabotaje y exterior]]</f>
        <v>191900</v>
      </c>
    </row>
    <row r="793" spans="1:13" hidden="1" x14ac:dyDescent="0.25">
      <c r="A793" s="1">
        <v>1975</v>
      </c>
      <c r="B793" s="1" t="s">
        <v>5</v>
      </c>
      <c r="C793" s="1" t="s">
        <v>32</v>
      </c>
      <c r="D793" s="1" t="s">
        <v>42</v>
      </c>
      <c r="E793" s="2">
        <v>20725</v>
      </c>
      <c r="F793" s="2">
        <v>36365</v>
      </c>
      <c r="G793" s="3">
        <f>+dataMercanciaGeneral[[#This Row],[Mercancía general embarcada en cabotaje]]+dataMercanciaGeneral[[#This Row],[Mercancía general desembarcada en cabotaje]]</f>
        <v>57090</v>
      </c>
      <c r="H793" s="2">
        <v>178640</v>
      </c>
      <c r="I793" s="2">
        <v>135914</v>
      </c>
      <c r="J793" s="3">
        <f>+dataMercanciaGeneral[[#This Row],[Mercancía general embarcada en exterior]]+dataMercanciaGeneral[[#This Row],[Mercancía general desembarcada en exterior]]</f>
        <v>314554</v>
      </c>
      <c r="K793" s="3">
        <f>+dataMercanciaGeneral[[#This Row],[Mercancía general embarcada en cabotaje]]+dataMercanciaGeneral[[#This Row],[Mercancía general embarcada en exterior]]</f>
        <v>199365</v>
      </c>
      <c r="L793" s="3">
        <f>+dataMercanciaGeneral[[#This Row],[Mercancía general desembarcada en cabotaje]]+dataMercanciaGeneral[[#This Row],[Mercancía general desembarcada en exterior]]</f>
        <v>172279</v>
      </c>
      <c r="M793" s="3">
        <f>+dataMercanciaGeneral[[#This Row],[TOTAL mercancía general embarcada en cabotaje y exterior]]+dataMercanciaGeneral[[#This Row],[TOTAL mercancía general desembarcada en cabotaje y exterior]]</f>
        <v>371644</v>
      </c>
    </row>
    <row r="794" spans="1:13" hidden="1" x14ac:dyDescent="0.25">
      <c r="A794" s="1">
        <v>1975</v>
      </c>
      <c r="B794" s="1" t="s">
        <v>10</v>
      </c>
      <c r="C794" s="1" t="s">
        <v>32</v>
      </c>
      <c r="D794" s="1" t="s">
        <v>33</v>
      </c>
      <c r="E794" s="2">
        <v>257261</v>
      </c>
      <c r="F794" s="2">
        <v>720554</v>
      </c>
      <c r="G794" s="3">
        <f>+dataMercanciaGeneral[[#This Row],[Mercancía general embarcada en cabotaje]]+dataMercanciaGeneral[[#This Row],[Mercancía general desembarcada en cabotaje]]</f>
        <v>977815</v>
      </c>
      <c r="H794" s="2">
        <v>10118</v>
      </c>
      <c r="I794" s="2">
        <v>22995</v>
      </c>
      <c r="J794" s="3">
        <f>+dataMercanciaGeneral[[#This Row],[Mercancía general embarcada en exterior]]+dataMercanciaGeneral[[#This Row],[Mercancía general desembarcada en exterior]]</f>
        <v>33113</v>
      </c>
      <c r="K794" s="3">
        <f>+dataMercanciaGeneral[[#This Row],[Mercancía general embarcada en cabotaje]]+dataMercanciaGeneral[[#This Row],[Mercancía general embarcada en exterior]]</f>
        <v>267379</v>
      </c>
      <c r="L794" s="3">
        <f>+dataMercanciaGeneral[[#This Row],[Mercancía general desembarcada en cabotaje]]+dataMercanciaGeneral[[#This Row],[Mercancía general desembarcada en exterior]]</f>
        <v>743549</v>
      </c>
      <c r="M794" s="3">
        <f>+dataMercanciaGeneral[[#This Row],[TOTAL mercancía general embarcada en cabotaje y exterior]]+dataMercanciaGeneral[[#This Row],[TOTAL mercancía general desembarcada en cabotaje y exterior]]</f>
        <v>1010928</v>
      </c>
    </row>
    <row r="795" spans="1:13" hidden="1" x14ac:dyDescent="0.25">
      <c r="A795" s="1">
        <v>1975</v>
      </c>
      <c r="B795" s="1" t="s">
        <v>10</v>
      </c>
      <c r="C795" s="1" t="s">
        <v>32</v>
      </c>
      <c r="D795" s="1" t="s">
        <v>42</v>
      </c>
      <c r="E795" s="2">
        <v>36024</v>
      </c>
      <c r="F795" s="2">
        <v>35565</v>
      </c>
      <c r="G795" s="3">
        <f>+dataMercanciaGeneral[[#This Row],[Mercancía general embarcada en cabotaje]]+dataMercanciaGeneral[[#This Row],[Mercancía general desembarcada en cabotaje]]</f>
        <v>71589</v>
      </c>
      <c r="H795" s="2">
        <v>0</v>
      </c>
      <c r="I795" s="2">
        <v>0</v>
      </c>
      <c r="J795" s="3">
        <f>+dataMercanciaGeneral[[#This Row],[Mercancía general embarcada en exterior]]+dataMercanciaGeneral[[#This Row],[Mercancía general desembarcada en exterior]]</f>
        <v>0</v>
      </c>
      <c r="K795" s="3">
        <f>+dataMercanciaGeneral[[#This Row],[Mercancía general embarcada en cabotaje]]+dataMercanciaGeneral[[#This Row],[Mercancía general embarcada en exterior]]</f>
        <v>36024</v>
      </c>
      <c r="L795" s="3">
        <f>+dataMercanciaGeneral[[#This Row],[Mercancía general desembarcada en cabotaje]]+dataMercanciaGeneral[[#This Row],[Mercancía general desembarcada en exterior]]</f>
        <v>35565</v>
      </c>
      <c r="M795" s="3">
        <f>+dataMercanciaGeneral[[#This Row],[TOTAL mercancía general embarcada en cabotaje y exterior]]+dataMercanciaGeneral[[#This Row],[TOTAL mercancía general desembarcada en cabotaje y exterior]]</f>
        <v>71589</v>
      </c>
    </row>
    <row r="796" spans="1:13" hidden="1" x14ac:dyDescent="0.25">
      <c r="A796" s="1">
        <v>1975</v>
      </c>
      <c r="B796" s="1" t="s">
        <v>11</v>
      </c>
      <c r="C796" s="1" t="s">
        <v>32</v>
      </c>
      <c r="D796" s="1" t="s">
        <v>33</v>
      </c>
      <c r="E796" s="2">
        <v>617464</v>
      </c>
      <c r="F796" s="2">
        <v>509437</v>
      </c>
      <c r="G796" s="3">
        <f>+dataMercanciaGeneral[[#This Row],[Mercancía general embarcada en cabotaje]]+dataMercanciaGeneral[[#This Row],[Mercancía general desembarcada en cabotaje]]</f>
        <v>1126901</v>
      </c>
      <c r="H796" s="2">
        <v>1345310</v>
      </c>
      <c r="I796" s="2">
        <v>1064277</v>
      </c>
      <c r="J796" s="3">
        <f>+dataMercanciaGeneral[[#This Row],[Mercancía general embarcada en exterior]]+dataMercanciaGeneral[[#This Row],[Mercancía general desembarcada en exterior]]</f>
        <v>2409587</v>
      </c>
      <c r="K796" s="3">
        <f>+dataMercanciaGeneral[[#This Row],[Mercancía general embarcada en cabotaje]]+dataMercanciaGeneral[[#This Row],[Mercancía general embarcada en exterior]]</f>
        <v>1962774</v>
      </c>
      <c r="L796" s="3">
        <f>+dataMercanciaGeneral[[#This Row],[Mercancía general desembarcada en cabotaje]]+dataMercanciaGeneral[[#This Row],[Mercancía general desembarcada en exterior]]</f>
        <v>1573714</v>
      </c>
      <c r="M796" s="3">
        <f>+dataMercanciaGeneral[[#This Row],[TOTAL mercancía general embarcada en cabotaje y exterior]]+dataMercanciaGeneral[[#This Row],[TOTAL mercancía general desembarcada en cabotaje y exterior]]</f>
        <v>3536488</v>
      </c>
    </row>
    <row r="797" spans="1:13" hidden="1" x14ac:dyDescent="0.25">
      <c r="A797" s="1">
        <v>1975</v>
      </c>
      <c r="B797" s="1" t="s">
        <v>11</v>
      </c>
      <c r="C797" s="1" t="s">
        <v>32</v>
      </c>
      <c r="D797" s="1" t="s">
        <v>42</v>
      </c>
      <c r="E797" s="2">
        <v>128291</v>
      </c>
      <c r="F797" s="2">
        <v>38681</v>
      </c>
      <c r="G797" s="3">
        <f>+dataMercanciaGeneral[[#This Row],[Mercancía general embarcada en cabotaje]]+dataMercanciaGeneral[[#This Row],[Mercancía general desembarcada en cabotaje]]</f>
        <v>166972</v>
      </c>
      <c r="H797" s="2">
        <v>113014</v>
      </c>
      <c r="I797" s="2">
        <v>255244</v>
      </c>
      <c r="J797" s="3">
        <f>+dataMercanciaGeneral[[#This Row],[Mercancía general embarcada en exterior]]+dataMercanciaGeneral[[#This Row],[Mercancía general desembarcada en exterior]]</f>
        <v>368258</v>
      </c>
      <c r="K797" s="3">
        <f>+dataMercanciaGeneral[[#This Row],[Mercancía general embarcada en cabotaje]]+dataMercanciaGeneral[[#This Row],[Mercancía general embarcada en exterior]]</f>
        <v>241305</v>
      </c>
      <c r="L797" s="3">
        <f>+dataMercanciaGeneral[[#This Row],[Mercancía general desembarcada en cabotaje]]+dataMercanciaGeneral[[#This Row],[Mercancía general desembarcada en exterior]]</f>
        <v>293925</v>
      </c>
      <c r="M797" s="3">
        <f>+dataMercanciaGeneral[[#This Row],[TOTAL mercancía general embarcada en cabotaje y exterior]]+dataMercanciaGeneral[[#This Row],[TOTAL mercancía general desembarcada en cabotaje y exterior]]</f>
        <v>535230</v>
      </c>
    </row>
    <row r="798" spans="1:13" hidden="1" x14ac:dyDescent="0.25">
      <c r="A798" s="1">
        <v>1975</v>
      </c>
      <c r="B798" s="1" t="s">
        <v>12</v>
      </c>
      <c r="C798" s="1" t="s">
        <v>32</v>
      </c>
      <c r="D798" s="1" t="s">
        <v>33</v>
      </c>
      <c r="E798" s="2">
        <v>228311</v>
      </c>
      <c r="F798" s="2">
        <v>614877</v>
      </c>
      <c r="G798" s="3">
        <f>+dataMercanciaGeneral[[#This Row],[Mercancía general embarcada en cabotaje]]+dataMercanciaGeneral[[#This Row],[Mercancía general desembarcada en cabotaje]]</f>
        <v>843188</v>
      </c>
      <c r="H798" s="2">
        <v>1035512</v>
      </c>
      <c r="I798" s="2">
        <v>1538630</v>
      </c>
      <c r="J798" s="3">
        <f>+dataMercanciaGeneral[[#This Row],[Mercancía general embarcada en exterior]]+dataMercanciaGeneral[[#This Row],[Mercancía general desembarcada en exterior]]</f>
        <v>2574142</v>
      </c>
      <c r="K798" s="3">
        <f>+dataMercanciaGeneral[[#This Row],[Mercancía general embarcada en cabotaje]]+dataMercanciaGeneral[[#This Row],[Mercancía general embarcada en exterior]]</f>
        <v>1263823</v>
      </c>
      <c r="L798" s="3">
        <f>+dataMercanciaGeneral[[#This Row],[Mercancía general desembarcada en cabotaje]]+dataMercanciaGeneral[[#This Row],[Mercancía general desembarcada en exterior]]</f>
        <v>2153507</v>
      </c>
      <c r="M798" s="3">
        <f>+dataMercanciaGeneral[[#This Row],[TOTAL mercancía general embarcada en cabotaje y exterior]]+dataMercanciaGeneral[[#This Row],[TOTAL mercancía general desembarcada en cabotaje y exterior]]</f>
        <v>3417330</v>
      </c>
    </row>
    <row r="799" spans="1:13" hidden="1" x14ac:dyDescent="0.25">
      <c r="A799" s="1">
        <v>1975</v>
      </c>
      <c r="B799" s="1" t="s">
        <v>12</v>
      </c>
      <c r="C799" s="1" t="s">
        <v>32</v>
      </c>
      <c r="D799" s="1" t="s">
        <v>42</v>
      </c>
      <c r="E799" s="2">
        <v>53515</v>
      </c>
      <c r="F799" s="2">
        <v>24347</v>
      </c>
      <c r="G799" s="3">
        <f>+dataMercanciaGeneral[[#This Row],[Mercancía general embarcada en cabotaje]]+dataMercanciaGeneral[[#This Row],[Mercancía general desembarcada en cabotaje]]</f>
        <v>77862</v>
      </c>
      <c r="H799" s="2">
        <v>378190</v>
      </c>
      <c r="I799" s="2">
        <v>232147</v>
      </c>
      <c r="J799" s="3">
        <f>+dataMercanciaGeneral[[#This Row],[Mercancía general embarcada en exterior]]+dataMercanciaGeneral[[#This Row],[Mercancía general desembarcada en exterior]]</f>
        <v>610337</v>
      </c>
      <c r="K799" s="3">
        <f>+dataMercanciaGeneral[[#This Row],[Mercancía general embarcada en cabotaje]]+dataMercanciaGeneral[[#This Row],[Mercancía general embarcada en exterior]]</f>
        <v>431705</v>
      </c>
      <c r="L799" s="3">
        <f>+dataMercanciaGeneral[[#This Row],[Mercancía general desembarcada en cabotaje]]+dataMercanciaGeneral[[#This Row],[Mercancía general desembarcada en exterior]]</f>
        <v>256494</v>
      </c>
      <c r="M799" s="3">
        <f>+dataMercanciaGeneral[[#This Row],[TOTAL mercancía general embarcada en cabotaje y exterior]]+dataMercanciaGeneral[[#This Row],[TOTAL mercancía general desembarcada en cabotaje y exterior]]</f>
        <v>688199</v>
      </c>
    </row>
    <row r="800" spans="1:13" hidden="1" x14ac:dyDescent="0.25">
      <c r="A800" s="1">
        <v>1975</v>
      </c>
      <c r="B800" s="1" t="s">
        <v>34</v>
      </c>
      <c r="C800" s="1" t="s">
        <v>32</v>
      </c>
      <c r="D800" s="1" t="s">
        <v>33</v>
      </c>
      <c r="E800" s="2">
        <v>396503</v>
      </c>
      <c r="F800" s="2">
        <v>625285</v>
      </c>
      <c r="G800" s="3">
        <f>+dataMercanciaGeneral[[#This Row],[Mercancía general embarcada en cabotaje]]+dataMercanciaGeneral[[#This Row],[Mercancía general desembarcada en cabotaje]]</f>
        <v>1021788</v>
      </c>
      <c r="H800" s="2">
        <v>293339</v>
      </c>
      <c r="I800" s="2">
        <v>260209</v>
      </c>
      <c r="J800" s="3">
        <f>+dataMercanciaGeneral[[#This Row],[Mercancía general embarcada en exterior]]+dataMercanciaGeneral[[#This Row],[Mercancía general desembarcada en exterior]]</f>
        <v>553548</v>
      </c>
      <c r="K800" s="3">
        <f>+dataMercanciaGeneral[[#This Row],[Mercancía general embarcada en cabotaje]]+dataMercanciaGeneral[[#This Row],[Mercancía general embarcada en exterior]]</f>
        <v>689842</v>
      </c>
      <c r="L800" s="3">
        <f>+dataMercanciaGeneral[[#This Row],[Mercancía general desembarcada en cabotaje]]+dataMercanciaGeneral[[#This Row],[Mercancía general desembarcada en exterior]]</f>
        <v>885494</v>
      </c>
      <c r="M800" s="3">
        <f>+dataMercanciaGeneral[[#This Row],[TOTAL mercancía general embarcada en cabotaje y exterior]]+dataMercanciaGeneral[[#This Row],[TOTAL mercancía general desembarcada en cabotaje y exterior]]</f>
        <v>1575336</v>
      </c>
    </row>
    <row r="801" spans="1:13" hidden="1" x14ac:dyDescent="0.25">
      <c r="A801" s="1">
        <v>1975</v>
      </c>
      <c r="B801" s="1" t="s">
        <v>34</v>
      </c>
      <c r="C801" s="1" t="s">
        <v>32</v>
      </c>
      <c r="D801" s="1" t="s">
        <v>42</v>
      </c>
      <c r="E801" s="2">
        <v>46094</v>
      </c>
      <c r="F801" s="2">
        <v>196079</v>
      </c>
      <c r="G801" s="3">
        <f>+dataMercanciaGeneral[[#This Row],[Mercancía general embarcada en cabotaje]]+dataMercanciaGeneral[[#This Row],[Mercancía general desembarcada en cabotaje]]</f>
        <v>242173</v>
      </c>
      <c r="H801" s="2">
        <v>0</v>
      </c>
      <c r="I801" s="2">
        <v>0</v>
      </c>
      <c r="J801" s="3">
        <f>+dataMercanciaGeneral[[#This Row],[Mercancía general embarcada en exterior]]+dataMercanciaGeneral[[#This Row],[Mercancía general desembarcada en exterior]]</f>
        <v>0</v>
      </c>
      <c r="K801" s="3">
        <f>+dataMercanciaGeneral[[#This Row],[Mercancía general embarcada en cabotaje]]+dataMercanciaGeneral[[#This Row],[Mercancía general embarcada en exterior]]</f>
        <v>46094</v>
      </c>
      <c r="L801" s="3">
        <f>+dataMercanciaGeneral[[#This Row],[Mercancía general desembarcada en cabotaje]]+dataMercanciaGeneral[[#This Row],[Mercancía general desembarcada en exterior]]</f>
        <v>196079</v>
      </c>
      <c r="M801" s="3">
        <f>+dataMercanciaGeneral[[#This Row],[TOTAL mercancía general embarcada en cabotaje y exterior]]+dataMercanciaGeneral[[#This Row],[TOTAL mercancía general desembarcada en cabotaje y exterior]]</f>
        <v>242173</v>
      </c>
    </row>
    <row r="802" spans="1:13" hidden="1" x14ac:dyDescent="0.25">
      <c r="A802" s="1">
        <v>1975</v>
      </c>
      <c r="B802" s="1" t="s">
        <v>13</v>
      </c>
      <c r="C802" s="1" t="s">
        <v>32</v>
      </c>
      <c r="D802" s="1" t="s">
        <v>33</v>
      </c>
      <c r="E802" s="2">
        <v>41562</v>
      </c>
      <c r="F802" s="2">
        <v>1023</v>
      </c>
      <c r="G802" s="3">
        <f>+dataMercanciaGeneral[[#This Row],[Mercancía general embarcada en cabotaje]]+dataMercanciaGeneral[[#This Row],[Mercancía general desembarcada en cabotaje]]</f>
        <v>42585</v>
      </c>
      <c r="H802" s="2">
        <v>84110</v>
      </c>
      <c r="I802" s="2">
        <v>53176</v>
      </c>
      <c r="J802" s="3">
        <f>+dataMercanciaGeneral[[#This Row],[Mercancía general embarcada en exterior]]+dataMercanciaGeneral[[#This Row],[Mercancía general desembarcada en exterior]]</f>
        <v>137286</v>
      </c>
      <c r="K802" s="3">
        <f>+dataMercanciaGeneral[[#This Row],[Mercancía general embarcada en cabotaje]]+dataMercanciaGeneral[[#This Row],[Mercancía general embarcada en exterior]]</f>
        <v>125672</v>
      </c>
      <c r="L802" s="3">
        <f>+dataMercanciaGeneral[[#This Row],[Mercancía general desembarcada en cabotaje]]+dataMercanciaGeneral[[#This Row],[Mercancía general desembarcada en exterior]]</f>
        <v>54199</v>
      </c>
      <c r="M802" s="3">
        <f>+dataMercanciaGeneral[[#This Row],[TOTAL mercancía general embarcada en cabotaje y exterior]]+dataMercanciaGeneral[[#This Row],[TOTAL mercancía general desembarcada en cabotaje y exterior]]</f>
        <v>179871</v>
      </c>
    </row>
    <row r="803" spans="1:13" hidden="1" x14ac:dyDescent="0.25">
      <c r="A803" s="1">
        <v>1975</v>
      </c>
      <c r="B803" s="1" t="s">
        <v>13</v>
      </c>
      <c r="C803" s="1" t="s">
        <v>32</v>
      </c>
      <c r="D803" s="1" t="s">
        <v>42</v>
      </c>
      <c r="E803" s="2">
        <v>0</v>
      </c>
      <c r="F803" s="2">
        <v>0</v>
      </c>
      <c r="G803" s="3">
        <f>+dataMercanciaGeneral[[#This Row],[Mercancía general embarcada en cabotaje]]+dataMercanciaGeneral[[#This Row],[Mercancía general desembarcada en cabotaje]]</f>
        <v>0</v>
      </c>
      <c r="H803" s="2">
        <v>60335</v>
      </c>
      <c r="I803" s="2">
        <v>12715</v>
      </c>
      <c r="J803" s="3">
        <f>+dataMercanciaGeneral[[#This Row],[Mercancía general embarcada en exterior]]+dataMercanciaGeneral[[#This Row],[Mercancía general desembarcada en exterior]]</f>
        <v>73050</v>
      </c>
      <c r="K803" s="3">
        <f>+dataMercanciaGeneral[[#This Row],[Mercancía general embarcada en cabotaje]]+dataMercanciaGeneral[[#This Row],[Mercancía general embarcada en exterior]]</f>
        <v>60335</v>
      </c>
      <c r="L803" s="3">
        <f>+dataMercanciaGeneral[[#This Row],[Mercancía general desembarcada en cabotaje]]+dataMercanciaGeneral[[#This Row],[Mercancía general desembarcada en exterior]]</f>
        <v>12715</v>
      </c>
      <c r="M803" s="3">
        <f>+dataMercanciaGeneral[[#This Row],[TOTAL mercancía general embarcada en cabotaje y exterior]]+dataMercanciaGeneral[[#This Row],[TOTAL mercancía general desembarcada en cabotaje y exterior]]</f>
        <v>73050</v>
      </c>
    </row>
    <row r="804" spans="1:13" hidden="1" x14ac:dyDescent="0.25">
      <c r="A804" s="1">
        <v>1975</v>
      </c>
      <c r="B804" s="1" t="s">
        <v>14</v>
      </c>
      <c r="C804" s="1" t="s">
        <v>32</v>
      </c>
      <c r="D804" s="1" t="s">
        <v>33</v>
      </c>
      <c r="E804" s="2">
        <v>14913</v>
      </c>
      <c r="F804" s="2">
        <v>10752</v>
      </c>
      <c r="G804" s="3">
        <f>+dataMercanciaGeneral[[#This Row],[Mercancía general embarcada en cabotaje]]+dataMercanciaGeneral[[#This Row],[Mercancía general desembarcada en cabotaje]]</f>
        <v>25665</v>
      </c>
      <c r="H804" s="2">
        <v>123432</v>
      </c>
      <c r="I804" s="2">
        <v>118029</v>
      </c>
      <c r="J804" s="3">
        <f>+dataMercanciaGeneral[[#This Row],[Mercancía general embarcada en exterior]]+dataMercanciaGeneral[[#This Row],[Mercancía general desembarcada en exterior]]</f>
        <v>241461</v>
      </c>
      <c r="K804" s="3">
        <f>+dataMercanciaGeneral[[#This Row],[Mercancía general embarcada en cabotaje]]+dataMercanciaGeneral[[#This Row],[Mercancía general embarcada en exterior]]</f>
        <v>138345</v>
      </c>
      <c r="L804" s="3">
        <f>+dataMercanciaGeneral[[#This Row],[Mercancía general desembarcada en cabotaje]]+dataMercanciaGeneral[[#This Row],[Mercancía general desembarcada en exterior]]</f>
        <v>128781</v>
      </c>
      <c r="M804" s="3">
        <f>+dataMercanciaGeneral[[#This Row],[TOTAL mercancía general embarcada en cabotaje y exterior]]+dataMercanciaGeneral[[#This Row],[TOTAL mercancía general desembarcada en cabotaje y exterior]]</f>
        <v>267126</v>
      </c>
    </row>
    <row r="805" spans="1:13" hidden="1" x14ac:dyDescent="0.25">
      <c r="A805" s="1">
        <v>1975</v>
      </c>
      <c r="B805" s="1" t="s">
        <v>14</v>
      </c>
      <c r="C805" s="1" t="s">
        <v>32</v>
      </c>
      <c r="D805" s="1" t="s">
        <v>42</v>
      </c>
      <c r="E805" s="2">
        <v>86433</v>
      </c>
      <c r="F805" s="2">
        <v>19428</v>
      </c>
      <c r="G805" s="3">
        <f>+dataMercanciaGeneral[[#This Row],[Mercancía general embarcada en cabotaje]]+dataMercanciaGeneral[[#This Row],[Mercancía general desembarcada en cabotaje]]</f>
        <v>105861</v>
      </c>
      <c r="H805" s="2">
        <v>0</v>
      </c>
      <c r="I805" s="2">
        <v>0</v>
      </c>
      <c r="J805" s="3">
        <f>+dataMercanciaGeneral[[#This Row],[Mercancía general embarcada en exterior]]+dataMercanciaGeneral[[#This Row],[Mercancía general desembarcada en exterior]]</f>
        <v>0</v>
      </c>
      <c r="K805" s="3">
        <f>+dataMercanciaGeneral[[#This Row],[Mercancía general embarcada en cabotaje]]+dataMercanciaGeneral[[#This Row],[Mercancía general embarcada en exterior]]</f>
        <v>86433</v>
      </c>
      <c r="L805" s="3">
        <f>+dataMercanciaGeneral[[#This Row],[Mercancía general desembarcada en cabotaje]]+dataMercanciaGeneral[[#This Row],[Mercancía general desembarcada en exterior]]</f>
        <v>19428</v>
      </c>
      <c r="M805" s="3">
        <f>+dataMercanciaGeneral[[#This Row],[TOTAL mercancía general embarcada en cabotaje y exterior]]+dataMercanciaGeneral[[#This Row],[TOTAL mercancía general desembarcada en cabotaje y exterior]]</f>
        <v>105861</v>
      </c>
    </row>
    <row r="806" spans="1:13" hidden="1" x14ac:dyDescent="0.25">
      <c r="A806" s="1">
        <v>1975</v>
      </c>
      <c r="B806" s="1" t="s">
        <v>15</v>
      </c>
      <c r="C806" s="1" t="s">
        <v>32</v>
      </c>
      <c r="D806" s="1" t="s">
        <v>33</v>
      </c>
      <c r="E806" s="2">
        <v>99758</v>
      </c>
      <c r="F806" s="2">
        <v>155998</v>
      </c>
      <c r="G806" s="3">
        <f>+dataMercanciaGeneral[[#This Row],[Mercancía general embarcada en cabotaje]]+dataMercanciaGeneral[[#This Row],[Mercancía general desembarcada en cabotaje]]</f>
        <v>255756</v>
      </c>
      <c r="H806" s="2">
        <v>0</v>
      </c>
      <c r="I806" s="2">
        <v>14696</v>
      </c>
      <c r="J806" s="3">
        <f>+dataMercanciaGeneral[[#This Row],[Mercancía general embarcada en exterior]]+dataMercanciaGeneral[[#This Row],[Mercancía general desembarcada en exterior]]</f>
        <v>14696</v>
      </c>
      <c r="K806" s="3">
        <f>+dataMercanciaGeneral[[#This Row],[Mercancía general embarcada en cabotaje]]+dataMercanciaGeneral[[#This Row],[Mercancía general embarcada en exterior]]</f>
        <v>99758</v>
      </c>
      <c r="L806" s="3">
        <f>+dataMercanciaGeneral[[#This Row],[Mercancía general desembarcada en cabotaje]]+dataMercanciaGeneral[[#This Row],[Mercancía general desembarcada en exterior]]</f>
        <v>170694</v>
      </c>
      <c r="M806" s="3">
        <f>+dataMercanciaGeneral[[#This Row],[TOTAL mercancía general embarcada en cabotaje y exterior]]+dataMercanciaGeneral[[#This Row],[TOTAL mercancía general desembarcada en cabotaje y exterior]]</f>
        <v>270452</v>
      </c>
    </row>
    <row r="807" spans="1:13" hidden="1" x14ac:dyDescent="0.25">
      <c r="A807" s="1">
        <v>1975</v>
      </c>
      <c r="B807" s="1" t="s">
        <v>15</v>
      </c>
      <c r="C807" s="1" t="s">
        <v>32</v>
      </c>
      <c r="D807" s="1" t="s">
        <v>42</v>
      </c>
      <c r="E807" s="2">
        <v>0</v>
      </c>
      <c r="F807" s="2">
        <v>0</v>
      </c>
      <c r="G807" s="3">
        <f>+dataMercanciaGeneral[[#This Row],[Mercancía general embarcada en cabotaje]]+dataMercanciaGeneral[[#This Row],[Mercancía general desembarcada en cabotaje]]</f>
        <v>0</v>
      </c>
      <c r="H807" s="2">
        <v>5</v>
      </c>
      <c r="I807" s="2">
        <v>106</v>
      </c>
      <c r="J807" s="3">
        <f>+dataMercanciaGeneral[[#This Row],[Mercancía general embarcada en exterior]]+dataMercanciaGeneral[[#This Row],[Mercancía general desembarcada en exterior]]</f>
        <v>111</v>
      </c>
      <c r="K807" s="3">
        <f>+dataMercanciaGeneral[[#This Row],[Mercancía general embarcada en cabotaje]]+dataMercanciaGeneral[[#This Row],[Mercancía general embarcada en exterior]]</f>
        <v>5</v>
      </c>
      <c r="L807" s="3">
        <f>+dataMercanciaGeneral[[#This Row],[Mercancía general desembarcada en cabotaje]]+dataMercanciaGeneral[[#This Row],[Mercancía general desembarcada en exterior]]</f>
        <v>106</v>
      </c>
      <c r="M807" s="3">
        <f>+dataMercanciaGeneral[[#This Row],[TOTAL mercancía general embarcada en cabotaje y exterior]]+dataMercanciaGeneral[[#This Row],[TOTAL mercancía general desembarcada en cabotaje y exterior]]</f>
        <v>111</v>
      </c>
    </row>
    <row r="808" spans="1:13" hidden="1" x14ac:dyDescent="0.25">
      <c r="A808" s="1">
        <v>1975</v>
      </c>
      <c r="B808" s="1" t="s">
        <v>35</v>
      </c>
      <c r="C808" s="1" t="s">
        <v>32</v>
      </c>
      <c r="D808" s="1" t="s">
        <v>33</v>
      </c>
      <c r="E808" s="2">
        <v>8761</v>
      </c>
      <c r="F808" s="2">
        <v>198551</v>
      </c>
      <c r="G808" s="3">
        <f>+dataMercanciaGeneral[[#This Row],[Mercancía general embarcada en cabotaje]]+dataMercanciaGeneral[[#This Row],[Mercancía general desembarcada en cabotaje]]</f>
        <v>207312</v>
      </c>
      <c r="H808" s="2">
        <v>16812</v>
      </c>
      <c r="I808" s="2">
        <v>41408</v>
      </c>
      <c r="J808" s="3">
        <f>+dataMercanciaGeneral[[#This Row],[Mercancía general embarcada en exterior]]+dataMercanciaGeneral[[#This Row],[Mercancía general desembarcada en exterior]]</f>
        <v>58220</v>
      </c>
      <c r="K808" s="3">
        <f>+dataMercanciaGeneral[[#This Row],[Mercancía general embarcada en cabotaje]]+dataMercanciaGeneral[[#This Row],[Mercancía general embarcada en exterior]]</f>
        <v>25573</v>
      </c>
      <c r="L808" s="3">
        <f>+dataMercanciaGeneral[[#This Row],[Mercancía general desembarcada en cabotaje]]+dataMercanciaGeneral[[#This Row],[Mercancía general desembarcada en exterior]]</f>
        <v>239959</v>
      </c>
      <c r="M808" s="3">
        <f>+dataMercanciaGeneral[[#This Row],[TOTAL mercancía general embarcada en cabotaje y exterior]]+dataMercanciaGeneral[[#This Row],[TOTAL mercancía general desembarcada en cabotaje y exterior]]</f>
        <v>265532</v>
      </c>
    </row>
    <row r="809" spans="1:13" hidden="1" x14ac:dyDescent="0.25">
      <c r="A809" s="1">
        <v>1975</v>
      </c>
      <c r="B809" s="1" t="s">
        <v>35</v>
      </c>
      <c r="C809" s="1" t="s">
        <v>32</v>
      </c>
      <c r="D809" s="1" t="s">
        <v>42</v>
      </c>
      <c r="E809" s="2">
        <v>0</v>
      </c>
      <c r="F809" s="2">
        <v>0</v>
      </c>
      <c r="G809" s="3">
        <f>+dataMercanciaGeneral[[#This Row],[Mercancía general embarcada en cabotaje]]+dataMercanciaGeneral[[#This Row],[Mercancía general desembarcada en cabotaje]]</f>
        <v>0</v>
      </c>
      <c r="H809" s="2">
        <v>0</v>
      </c>
      <c r="I809" s="2">
        <v>7</v>
      </c>
      <c r="J809" s="3">
        <f>+dataMercanciaGeneral[[#This Row],[Mercancía general embarcada en exterior]]+dataMercanciaGeneral[[#This Row],[Mercancía general desembarcada en exterior]]</f>
        <v>7</v>
      </c>
      <c r="K809" s="3">
        <f>+dataMercanciaGeneral[[#This Row],[Mercancía general embarcada en cabotaje]]+dataMercanciaGeneral[[#This Row],[Mercancía general embarcada en exterior]]</f>
        <v>0</v>
      </c>
      <c r="L809" s="3">
        <f>+dataMercanciaGeneral[[#This Row],[Mercancía general desembarcada en cabotaje]]+dataMercanciaGeneral[[#This Row],[Mercancía general desembarcada en exterior]]</f>
        <v>7</v>
      </c>
      <c r="M809" s="3">
        <f>+dataMercanciaGeneral[[#This Row],[TOTAL mercancía general embarcada en cabotaje y exterior]]+dataMercanciaGeneral[[#This Row],[TOTAL mercancía general desembarcada en cabotaje y exterior]]</f>
        <v>7</v>
      </c>
    </row>
    <row r="810" spans="1:13" hidden="1" x14ac:dyDescent="0.25">
      <c r="A810" s="1">
        <v>1975</v>
      </c>
      <c r="B810" s="1" t="s">
        <v>17</v>
      </c>
      <c r="C810" s="1" t="s">
        <v>32</v>
      </c>
      <c r="D810" s="1" t="s">
        <v>33</v>
      </c>
      <c r="E810" s="2">
        <v>359403</v>
      </c>
      <c r="F810" s="2">
        <v>23599</v>
      </c>
      <c r="G810" s="3">
        <f>+dataMercanciaGeneral[[#This Row],[Mercancía general embarcada en cabotaje]]+dataMercanciaGeneral[[#This Row],[Mercancía general desembarcada en cabotaje]]</f>
        <v>383002</v>
      </c>
      <c r="H810" s="2">
        <v>372883</v>
      </c>
      <c r="I810" s="2">
        <v>366734</v>
      </c>
      <c r="J810" s="3">
        <f>+dataMercanciaGeneral[[#This Row],[Mercancía general embarcada en exterior]]+dataMercanciaGeneral[[#This Row],[Mercancía general desembarcada en exterior]]</f>
        <v>739617</v>
      </c>
      <c r="K810" s="3">
        <f>+dataMercanciaGeneral[[#This Row],[Mercancía general embarcada en cabotaje]]+dataMercanciaGeneral[[#This Row],[Mercancía general embarcada en exterior]]</f>
        <v>732286</v>
      </c>
      <c r="L810" s="3">
        <f>+dataMercanciaGeneral[[#This Row],[Mercancía general desembarcada en cabotaje]]+dataMercanciaGeneral[[#This Row],[Mercancía general desembarcada en exterior]]</f>
        <v>390333</v>
      </c>
      <c r="M810" s="3">
        <f>+dataMercanciaGeneral[[#This Row],[TOTAL mercancía general embarcada en cabotaje y exterior]]+dataMercanciaGeneral[[#This Row],[TOTAL mercancía general desembarcada en cabotaje y exterior]]</f>
        <v>1122619</v>
      </c>
    </row>
    <row r="811" spans="1:13" hidden="1" x14ac:dyDescent="0.25">
      <c r="A811" s="1">
        <v>1975</v>
      </c>
      <c r="B811" s="1" t="s">
        <v>17</v>
      </c>
      <c r="C811" s="1" t="s">
        <v>32</v>
      </c>
      <c r="D811" s="1" t="s">
        <v>42</v>
      </c>
      <c r="E811" s="2">
        <v>17300</v>
      </c>
      <c r="F811" s="2">
        <v>4713</v>
      </c>
      <c r="G811" s="3">
        <f>+dataMercanciaGeneral[[#This Row],[Mercancía general embarcada en cabotaje]]+dataMercanciaGeneral[[#This Row],[Mercancía general desembarcada en cabotaje]]</f>
        <v>22013</v>
      </c>
      <c r="H811" s="2">
        <v>202</v>
      </c>
      <c r="I811" s="2">
        <v>0</v>
      </c>
      <c r="J811" s="3">
        <f>+dataMercanciaGeneral[[#This Row],[Mercancía general embarcada en exterior]]+dataMercanciaGeneral[[#This Row],[Mercancía general desembarcada en exterior]]</f>
        <v>202</v>
      </c>
      <c r="K811" s="3">
        <f>+dataMercanciaGeneral[[#This Row],[Mercancía general embarcada en cabotaje]]+dataMercanciaGeneral[[#This Row],[Mercancía general embarcada en exterior]]</f>
        <v>17502</v>
      </c>
      <c r="L811" s="3">
        <f>+dataMercanciaGeneral[[#This Row],[Mercancía general desembarcada en cabotaje]]+dataMercanciaGeneral[[#This Row],[Mercancía general desembarcada en exterior]]</f>
        <v>4713</v>
      </c>
      <c r="M811" s="3">
        <f>+dataMercanciaGeneral[[#This Row],[TOTAL mercancía general embarcada en cabotaje y exterior]]+dataMercanciaGeneral[[#This Row],[TOTAL mercancía general desembarcada en cabotaje y exterior]]</f>
        <v>22215</v>
      </c>
    </row>
    <row r="812" spans="1:13" hidden="1" x14ac:dyDescent="0.25">
      <c r="A812" s="1">
        <v>1975</v>
      </c>
      <c r="B812" s="1" t="s">
        <v>18</v>
      </c>
      <c r="C812" s="1" t="s">
        <v>32</v>
      </c>
      <c r="D812" s="1" t="s">
        <v>33</v>
      </c>
      <c r="E812" s="2">
        <v>2435</v>
      </c>
      <c r="F812" s="2">
        <v>432</v>
      </c>
      <c r="G812" s="3">
        <f>+dataMercanciaGeneral[[#This Row],[Mercancía general embarcada en cabotaje]]+dataMercanciaGeneral[[#This Row],[Mercancía general desembarcada en cabotaje]]</f>
        <v>2867</v>
      </c>
      <c r="H812" s="2">
        <v>246602</v>
      </c>
      <c r="I812" s="2">
        <v>48001</v>
      </c>
      <c r="J812" s="3">
        <f>+dataMercanciaGeneral[[#This Row],[Mercancía general embarcada en exterior]]+dataMercanciaGeneral[[#This Row],[Mercancía general desembarcada en exterior]]</f>
        <v>294603</v>
      </c>
      <c r="K812" s="3">
        <f>+dataMercanciaGeneral[[#This Row],[Mercancía general embarcada en cabotaje]]+dataMercanciaGeneral[[#This Row],[Mercancía general embarcada en exterior]]</f>
        <v>249037</v>
      </c>
      <c r="L812" s="3">
        <f>+dataMercanciaGeneral[[#This Row],[Mercancía general desembarcada en cabotaje]]+dataMercanciaGeneral[[#This Row],[Mercancía general desembarcada en exterior]]</f>
        <v>48433</v>
      </c>
      <c r="M812" s="3">
        <f>+dataMercanciaGeneral[[#This Row],[TOTAL mercancía general embarcada en cabotaje y exterior]]+dataMercanciaGeneral[[#This Row],[TOTAL mercancía general desembarcada en cabotaje y exterior]]</f>
        <v>297470</v>
      </c>
    </row>
    <row r="813" spans="1:13" hidden="1" x14ac:dyDescent="0.25">
      <c r="A813" s="1">
        <v>1975</v>
      </c>
      <c r="B813" s="1" t="s">
        <v>18</v>
      </c>
      <c r="C813" s="1" t="s">
        <v>32</v>
      </c>
      <c r="D813" s="1" t="s">
        <v>42</v>
      </c>
      <c r="E813" s="2">
        <v>0</v>
      </c>
      <c r="F813" s="2">
        <v>0</v>
      </c>
      <c r="G813" s="3">
        <f>+dataMercanciaGeneral[[#This Row],[Mercancía general embarcada en cabotaje]]+dataMercanciaGeneral[[#This Row],[Mercancía general desembarcada en cabotaje]]</f>
        <v>0</v>
      </c>
      <c r="H813" s="2">
        <v>0</v>
      </c>
      <c r="I813" s="2">
        <v>0</v>
      </c>
      <c r="J813" s="3">
        <f>+dataMercanciaGeneral[[#This Row],[Mercancía general embarcada en exterior]]+dataMercanciaGeneral[[#This Row],[Mercancía general desembarcada en exterior]]</f>
        <v>0</v>
      </c>
      <c r="K813" s="3">
        <f>+dataMercanciaGeneral[[#This Row],[Mercancía general embarcada en cabotaje]]+dataMercanciaGeneral[[#This Row],[Mercancía general embarcada en exterior]]</f>
        <v>0</v>
      </c>
      <c r="L813" s="3">
        <f>+dataMercanciaGeneral[[#This Row],[Mercancía general desembarcada en cabotaje]]+dataMercanciaGeneral[[#This Row],[Mercancía general desembarcada en exterior]]</f>
        <v>0</v>
      </c>
      <c r="M813" s="3">
        <f>+dataMercanciaGeneral[[#This Row],[TOTAL mercancía general embarcada en cabotaje y exterior]]+dataMercanciaGeneral[[#This Row],[TOTAL mercancía general desembarcada en cabotaje y exterior]]</f>
        <v>0</v>
      </c>
    </row>
    <row r="814" spans="1:13" hidden="1" x14ac:dyDescent="0.25">
      <c r="A814" s="1">
        <v>1975</v>
      </c>
      <c r="B814" s="1" t="s">
        <v>19</v>
      </c>
      <c r="C814" s="1" t="s">
        <v>32</v>
      </c>
      <c r="D814" s="1" t="s">
        <v>33</v>
      </c>
      <c r="E814" s="2">
        <v>265403</v>
      </c>
      <c r="F814" s="2">
        <v>429188</v>
      </c>
      <c r="G814" s="3">
        <f>+dataMercanciaGeneral[[#This Row],[Mercancía general embarcada en cabotaje]]+dataMercanciaGeneral[[#This Row],[Mercancía general desembarcada en cabotaje]]</f>
        <v>694591</v>
      </c>
      <c r="H814" s="2">
        <v>258196</v>
      </c>
      <c r="I814" s="2">
        <v>321049</v>
      </c>
      <c r="J814" s="3">
        <f>+dataMercanciaGeneral[[#This Row],[Mercancía general embarcada en exterior]]+dataMercanciaGeneral[[#This Row],[Mercancía general desembarcada en exterior]]</f>
        <v>579245</v>
      </c>
      <c r="K814" s="3">
        <f>+dataMercanciaGeneral[[#This Row],[Mercancía general embarcada en cabotaje]]+dataMercanciaGeneral[[#This Row],[Mercancía general embarcada en exterior]]</f>
        <v>523599</v>
      </c>
      <c r="L814" s="3">
        <f>+dataMercanciaGeneral[[#This Row],[Mercancía general desembarcada en cabotaje]]+dataMercanciaGeneral[[#This Row],[Mercancía general desembarcada en exterior]]</f>
        <v>750237</v>
      </c>
      <c r="M814" s="3">
        <f>+dataMercanciaGeneral[[#This Row],[TOTAL mercancía general embarcada en cabotaje y exterior]]+dataMercanciaGeneral[[#This Row],[TOTAL mercancía general desembarcada en cabotaje y exterior]]</f>
        <v>1273836</v>
      </c>
    </row>
    <row r="815" spans="1:13" hidden="1" x14ac:dyDescent="0.25">
      <c r="A815" s="1">
        <v>1975</v>
      </c>
      <c r="B815" s="1" t="s">
        <v>19</v>
      </c>
      <c r="C815" s="1" t="s">
        <v>32</v>
      </c>
      <c r="D815" s="1" t="s">
        <v>42</v>
      </c>
      <c r="E815" s="2">
        <v>144497</v>
      </c>
      <c r="F815" s="2">
        <v>185439</v>
      </c>
      <c r="G815" s="3">
        <f>+dataMercanciaGeneral[[#This Row],[Mercancía general embarcada en cabotaje]]+dataMercanciaGeneral[[#This Row],[Mercancía general desembarcada en cabotaje]]</f>
        <v>329936</v>
      </c>
      <c r="H815" s="2">
        <v>995</v>
      </c>
      <c r="I815" s="2">
        <v>4238</v>
      </c>
      <c r="J815" s="3">
        <f>+dataMercanciaGeneral[[#This Row],[Mercancía general embarcada en exterior]]+dataMercanciaGeneral[[#This Row],[Mercancía general desembarcada en exterior]]</f>
        <v>5233</v>
      </c>
      <c r="K815" s="3">
        <f>+dataMercanciaGeneral[[#This Row],[Mercancía general embarcada en cabotaje]]+dataMercanciaGeneral[[#This Row],[Mercancía general embarcada en exterior]]</f>
        <v>145492</v>
      </c>
      <c r="L815" s="3">
        <f>+dataMercanciaGeneral[[#This Row],[Mercancía general desembarcada en cabotaje]]+dataMercanciaGeneral[[#This Row],[Mercancía general desembarcada en exterior]]</f>
        <v>189677</v>
      </c>
      <c r="M815" s="3">
        <f>+dataMercanciaGeneral[[#This Row],[TOTAL mercancía general embarcada en cabotaje y exterior]]+dataMercanciaGeneral[[#This Row],[TOTAL mercancía general desembarcada en cabotaje y exterior]]</f>
        <v>335169</v>
      </c>
    </row>
    <row r="816" spans="1:13" hidden="1" x14ac:dyDescent="0.25">
      <c r="A816" s="1">
        <v>1975</v>
      </c>
      <c r="B816" s="1" t="s">
        <v>20</v>
      </c>
      <c r="C816" s="1" t="s">
        <v>32</v>
      </c>
      <c r="D816" s="1" t="s">
        <v>33</v>
      </c>
      <c r="E816" s="2">
        <v>82025</v>
      </c>
      <c r="F816" s="2">
        <v>50765</v>
      </c>
      <c r="G816" s="3">
        <f>+dataMercanciaGeneral[[#This Row],[Mercancía general embarcada en cabotaje]]+dataMercanciaGeneral[[#This Row],[Mercancía general desembarcada en cabotaje]]</f>
        <v>132790</v>
      </c>
      <c r="H816" s="2">
        <v>335312</v>
      </c>
      <c r="I816" s="2">
        <v>81341</v>
      </c>
      <c r="J816" s="3">
        <f>+dataMercanciaGeneral[[#This Row],[Mercancía general embarcada en exterior]]+dataMercanciaGeneral[[#This Row],[Mercancía general desembarcada en exterior]]</f>
        <v>416653</v>
      </c>
      <c r="K816" s="3">
        <f>+dataMercanciaGeneral[[#This Row],[Mercancía general embarcada en cabotaje]]+dataMercanciaGeneral[[#This Row],[Mercancía general embarcada en exterior]]</f>
        <v>417337</v>
      </c>
      <c r="L816" s="3">
        <f>+dataMercanciaGeneral[[#This Row],[Mercancía general desembarcada en cabotaje]]+dataMercanciaGeneral[[#This Row],[Mercancía general desembarcada en exterior]]</f>
        <v>132106</v>
      </c>
      <c r="M816" s="3">
        <f>+dataMercanciaGeneral[[#This Row],[TOTAL mercancía general embarcada en cabotaje y exterior]]+dataMercanciaGeneral[[#This Row],[TOTAL mercancía general desembarcada en cabotaje y exterior]]</f>
        <v>549443</v>
      </c>
    </row>
    <row r="817" spans="1:13" hidden="1" x14ac:dyDescent="0.25">
      <c r="A817" s="1">
        <v>1975</v>
      </c>
      <c r="B817" s="1" t="s">
        <v>20</v>
      </c>
      <c r="C817" s="1" t="s">
        <v>32</v>
      </c>
      <c r="D817" s="1" t="s">
        <v>42</v>
      </c>
      <c r="E817" s="2">
        <v>300</v>
      </c>
      <c r="F817" s="2">
        <v>300</v>
      </c>
      <c r="G817" s="3">
        <f>+dataMercanciaGeneral[[#This Row],[Mercancía general embarcada en cabotaje]]+dataMercanciaGeneral[[#This Row],[Mercancía general desembarcada en cabotaje]]</f>
        <v>600</v>
      </c>
      <c r="H817" s="2">
        <v>500</v>
      </c>
      <c r="I817" s="2">
        <v>200</v>
      </c>
      <c r="J817" s="3">
        <f>+dataMercanciaGeneral[[#This Row],[Mercancía general embarcada en exterior]]+dataMercanciaGeneral[[#This Row],[Mercancía general desembarcada en exterior]]</f>
        <v>700</v>
      </c>
      <c r="K817" s="3">
        <f>+dataMercanciaGeneral[[#This Row],[Mercancía general embarcada en cabotaje]]+dataMercanciaGeneral[[#This Row],[Mercancía general embarcada en exterior]]</f>
        <v>800</v>
      </c>
      <c r="L817" s="3">
        <f>+dataMercanciaGeneral[[#This Row],[Mercancía general desembarcada en cabotaje]]+dataMercanciaGeneral[[#This Row],[Mercancía general desembarcada en exterior]]</f>
        <v>500</v>
      </c>
      <c r="M817" s="3">
        <f>+dataMercanciaGeneral[[#This Row],[TOTAL mercancía general embarcada en cabotaje y exterior]]+dataMercanciaGeneral[[#This Row],[TOTAL mercancía general desembarcada en cabotaje y exterior]]</f>
        <v>1300</v>
      </c>
    </row>
    <row r="818" spans="1:13" hidden="1" x14ac:dyDescent="0.25">
      <c r="A818" s="1">
        <v>1975</v>
      </c>
      <c r="B818" s="1" t="s">
        <v>21</v>
      </c>
      <c r="C818" s="1" t="s">
        <v>32</v>
      </c>
      <c r="D818" s="1" t="s">
        <v>33</v>
      </c>
      <c r="E818" s="2">
        <v>14914</v>
      </c>
      <c r="F818" s="2">
        <v>144</v>
      </c>
      <c r="G818" s="3">
        <f>+dataMercanciaGeneral[[#This Row],[Mercancía general embarcada en cabotaje]]+dataMercanciaGeneral[[#This Row],[Mercancía general desembarcada en cabotaje]]</f>
        <v>15058</v>
      </c>
      <c r="H818" s="2">
        <v>77197</v>
      </c>
      <c r="I818" s="2">
        <v>13269</v>
      </c>
      <c r="J818" s="3">
        <f>+dataMercanciaGeneral[[#This Row],[Mercancía general embarcada en exterior]]+dataMercanciaGeneral[[#This Row],[Mercancía general desembarcada en exterior]]</f>
        <v>90466</v>
      </c>
      <c r="K818" s="3">
        <f>+dataMercanciaGeneral[[#This Row],[Mercancía general embarcada en cabotaje]]+dataMercanciaGeneral[[#This Row],[Mercancía general embarcada en exterior]]</f>
        <v>92111</v>
      </c>
      <c r="L818" s="3">
        <f>+dataMercanciaGeneral[[#This Row],[Mercancía general desembarcada en cabotaje]]+dataMercanciaGeneral[[#This Row],[Mercancía general desembarcada en exterior]]</f>
        <v>13413</v>
      </c>
      <c r="M818" s="3">
        <f>+dataMercanciaGeneral[[#This Row],[TOTAL mercancía general embarcada en cabotaje y exterior]]+dataMercanciaGeneral[[#This Row],[TOTAL mercancía general desembarcada en cabotaje y exterior]]</f>
        <v>105524</v>
      </c>
    </row>
    <row r="819" spans="1:13" hidden="1" x14ac:dyDescent="0.25">
      <c r="A819" s="1">
        <v>1975</v>
      </c>
      <c r="B819" s="1" t="s">
        <v>21</v>
      </c>
      <c r="C819" s="1" t="s">
        <v>32</v>
      </c>
      <c r="D819" s="1" t="s">
        <v>42</v>
      </c>
      <c r="E819" s="2">
        <v>0</v>
      </c>
      <c r="F819" s="2">
        <v>0</v>
      </c>
      <c r="G819" s="3">
        <f>+dataMercanciaGeneral[[#This Row],[Mercancía general embarcada en cabotaje]]+dataMercanciaGeneral[[#This Row],[Mercancía general desembarcada en cabotaje]]</f>
        <v>0</v>
      </c>
      <c r="H819" s="2">
        <v>0</v>
      </c>
      <c r="I819" s="2">
        <v>0</v>
      </c>
      <c r="J819" s="3">
        <f>+dataMercanciaGeneral[[#This Row],[Mercancía general embarcada en exterior]]+dataMercanciaGeneral[[#This Row],[Mercancía general desembarcada en exterior]]</f>
        <v>0</v>
      </c>
      <c r="K819" s="3">
        <f>+dataMercanciaGeneral[[#This Row],[Mercancía general embarcada en cabotaje]]+dataMercanciaGeneral[[#This Row],[Mercancía general embarcada en exterior]]</f>
        <v>0</v>
      </c>
      <c r="L819" s="3">
        <f>+dataMercanciaGeneral[[#This Row],[Mercancía general desembarcada en cabotaje]]+dataMercanciaGeneral[[#This Row],[Mercancía general desembarcada en exterior]]</f>
        <v>0</v>
      </c>
      <c r="M819" s="3">
        <f>+dataMercanciaGeneral[[#This Row],[TOTAL mercancía general embarcada en cabotaje y exterior]]+dataMercanciaGeneral[[#This Row],[TOTAL mercancía general desembarcada en cabotaje y exterior]]</f>
        <v>0</v>
      </c>
    </row>
    <row r="820" spans="1:13" hidden="1" x14ac:dyDescent="0.25">
      <c r="A820" s="1">
        <v>1975</v>
      </c>
      <c r="B820" s="1" t="s">
        <v>22</v>
      </c>
      <c r="C820" s="1" t="s">
        <v>32</v>
      </c>
      <c r="D820" s="1" t="s">
        <v>33</v>
      </c>
      <c r="E820" s="2">
        <v>30068</v>
      </c>
      <c r="F820" s="2">
        <v>102163</v>
      </c>
      <c r="G820" s="3">
        <f>+dataMercanciaGeneral[[#This Row],[Mercancía general embarcada en cabotaje]]+dataMercanciaGeneral[[#This Row],[Mercancía general desembarcada en cabotaje]]</f>
        <v>132231</v>
      </c>
      <c r="H820" s="2">
        <v>9650</v>
      </c>
      <c r="I820" s="2">
        <v>13790</v>
      </c>
      <c r="J820" s="3">
        <f>+dataMercanciaGeneral[[#This Row],[Mercancía general embarcada en exterior]]+dataMercanciaGeneral[[#This Row],[Mercancía general desembarcada en exterior]]</f>
        <v>23440</v>
      </c>
      <c r="K820" s="3">
        <f>+dataMercanciaGeneral[[#This Row],[Mercancía general embarcada en cabotaje]]+dataMercanciaGeneral[[#This Row],[Mercancía general embarcada en exterior]]</f>
        <v>39718</v>
      </c>
      <c r="L820" s="3">
        <f>+dataMercanciaGeneral[[#This Row],[Mercancía general desembarcada en cabotaje]]+dataMercanciaGeneral[[#This Row],[Mercancía general desembarcada en exterior]]</f>
        <v>115953</v>
      </c>
      <c r="M820" s="3">
        <f>+dataMercanciaGeneral[[#This Row],[TOTAL mercancía general embarcada en cabotaje y exterior]]+dataMercanciaGeneral[[#This Row],[TOTAL mercancía general desembarcada en cabotaje y exterior]]</f>
        <v>155671</v>
      </c>
    </row>
    <row r="821" spans="1:13" hidden="1" x14ac:dyDescent="0.25">
      <c r="A821" s="1">
        <v>1975</v>
      </c>
      <c r="B821" s="1" t="s">
        <v>22</v>
      </c>
      <c r="C821" s="1" t="s">
        <v>32</v>
      </c>
      <c r="D821" s="1" t="s">
        <v>42</v>
      </c>
      <c r="E821" s="2">
        <v>0</v>
      </c>
      <c r="F821" s="2">
        <v>0</v>
      </c>
      <c r="G821" s="3">
        <f>+dataMercanciaGeneral[[#This Row],[Mercancía general embarcada en cabotaje]]+dataMercanciaGeneral[[#This Row],[Mercancía general desembarcada en cabotaje]]</f>
        <v>0</v>
      </c>
      <c r="H821" s="2">
        <v>0</v>
      </c>
      <c r="I821" s="2">
        <v>0</v>
      </c>
      <c r="J821" s="3">
        <f>+dataMercanciaGeneral[[#This Row],[Mercancía general embarcada en exterior]]+dataMercanciaGeneral[[#This Row],[Mercancía general desembarcada en exterior]]</f>
        <v>0</v>
      </c>
      <c r="K821" s="3">
        <f>+dataMercanciaGeneral[[#This Row],[Mercancía general embarcada en cabotaje]]+dataMercanciaGeneral[[#This Row],[Mercancía general embarcada en exterior]]</f>
        <v>0</v>
      </c>
      <c r="L821" s="3">
        <f>+dataMercanciaGeneral[[#This Row],[Mercancía general desembarcada en cabotaje]]+dataMercanciaGeneral[[#This Row],[Mercancía general desembarcada en exterior]]</f>
        <v>0</v>
      </c>
      <c r="M821" s="3">
        <f>+dataMercanciaGeneral[[#This Row],[TOTAL mercancía general embarcada en cabotaje y exterior]]+dataMercanciaGeneral[[#This Row],[TOTAL mercancía general desembarcada en cabotaje y exterior]]</f>
        <v>0</v>
      </c>
    </row>
    <row r="822" spans="1:13" hidden="1" x14ac:dyDescent="0.25">
      <c r="A822" s="1">
        <v>1975</v>
      </c>
      <c r="B822" s="1" t="s">
        <v>23</v>
      </c>
      <c r="C822" s="1" t="s">
        <v>32</v>
      </c>
      <c r="D822" s="1" t="s">
        <v>33</v>
      </c>
      <c r="E822" s="2">
        <v>16115</v>
      </c>
      <c r="F822" s="2">
        <v>122173</v>
      </c>
      <c r="G822" s="3">
        <f>+dataMercanciaGeneral[[#This Row],[Mercancía general embarcada en cabotaje]]+dataMercanciaGeneral[[#This Row],[Mercancía general desembarcada en cabotaje]]</f>
        <v>138288</v>
      </c>
      <c r="H822" s="2">
        <v>188320</v>
      </c>
      <c r="I822" s="2">
        <v>942883</v>
      </c>
      <c r="J822" s="3">
        <f>+dataMercanciaGeneral[[#This Row],[Mercancía general embarcada en exterior]]+dataMercanciaGeneral[[#This Row],[Mercancía general desembarcada en exterior]]</f>
        <v>1131203</v>
      </c>
      <c r="K822" s="3">
        <f>+dataMercanciaGeneral[[#This Row],[Mercancía general embarcada en cabotaje]]+dataMercanciaGeneral[[#This Row],[Mercancía general embarcada en exterior]]</f>
        <v>204435</v>
      </c>
      <c r="L822" s="3">
        <f>+dataMercanciaGeneral[[#This Row],[Mercancía general desembarcada en cabotaje]]+dataMercanciaGeneral[[#This Row],[Mercancía general desembarcada en exterior]]</f>
        <v>1065056</v>
      </c>
      <c r="M822" s="3">
        <f>+dataMercanciaGeneral[[#This Row],[TOTAL mercancía general embarcada en cabotaje y exterior]]+dataMercanciaGeneral[[#This Row],[TOTAL mercancía general desembarcada en cabotaje y exterior]]</f>
        <v>1269491</v>
      </c>
    </row>
    <row r="823" spans="1:13" hidden="1" x14ac:dyDescent="0.25">
      <c r="A823" s="1">
        <v>1975</v>
      </c>
      <c r="B823" s="1" t="s">
        <v>23</v>
      </c>
      <c r="C823" s="1" t="s">
        <v>32</v>
      </c>
      <c r="D823" s="1" t="s">
        <v>42</v>
      </c>
      <c r="E823" s="2">
        <v>44</v>
      </c>
      <c r="F823" s="2">
        <v>106</v>
      </c>
      <c r="G823" s="3">
        <f>+dataMercanciaGeneral[[#This Row],[Mercancía general embarcada en cabotaje]]+dataMercanciaGeneral[[#This Row],[Mercancía general desembarcada en cabotaje]]</f>
        <v>150</v>
      </c>
      <c r="H823" s="2">
        <v>15870</v>
      </c>
      <c r="I823" s="2">
        <v>12099</v>
      </c>
      <c r="J823" s="3">
        <f>+dataMercanciaGeneral[[#This Row],[Mercancía general embarcada en exterior]]+dataMercanciaGeneral[[#This Row],[Mercancía general desembarcada en exterior]]</f>
        <v>27969</v>
      </c>
      <c r="K823" s="3">
        <f>+dataMercanciaGeneral[[#This Row],[Mercancía general embarcada en cabotaje]]+dataMercanciaGeneral[[#This Row],[Mercancía general embarcada en exterior]]</f>
        <v>15914</v>
      </c>
      <c r="L823" s="3">
        <f>+dataMercanciaGeneral[[#This Row],[Mercancía general desembarcada en cabotaje]]+dataMercanciaGeneral[[#This Row],[Mercancía general desembarcada en exterior]]</f>
        <v>12205</v>
      </c>
      <c r="M823" s="3">
        <f>+dataMercanciaGeneral[[#This Row],[TOTAL mercancía general embarcada en cabotaje y exterior]]+dataMercanciaGeneral[[#This Row],[TOTAL mercancía general desembarcada en cabotaje y exterior]]</f>
        <v>28119</v>
      </c>
    </row>
    <row r="824" spans="1:13" hidden="1" x14ac:dyDescent="0.25">
      <c r="A824" s="1">
        <v>1975</v>
      </c>
      <c r="B824" s="1" t="s">
        <v>36</v>
      </c>
      <c r="C824" s="1" t="s">
        <v>32</v>
      </c>
      <c r="D824" s="1" t="s">
        <v>33</v>
      </c>
      <c r="E824" s="2">
        <v>0</v>
      </c>
      <c r="F824" s="2">
        <v>887</v>
      </c>
      <c r="G824" s="3">
        <f>+dataMercanciaGeneral[[#This Row],[Mercancía general embarcada en cabotaje]]+dataMercanciaGeneral[[#This Row],[Mercancía general desembarcada en cabotaje]]</f>
        <v>887</v>
      </c>
      <c r="H824" s="2">
        <v>114523</v>
      </c>
      <c r="I824" s="2">
        <v>16219</v>
      </c>
      <c r="J824" s="3">
        <f>+dataMercanciaGeneral[[#This Row],[Mercancía general embarcada en exterior]]+dataMercanciaGeneral[[#This Row],[Mercancía general desembarcada en exterior]]</f>
        <v>130742</v>
      </c>
      <c r="K824" s="3">
        <f>+dataMercanciaGeneral[[#This Row],[Mercancía general embarcada en cabotaje]]+dataMercanciaGeneral[[#This Row],[Mercancía general embarcada en exterior]]</f>
        <v>114523</v>
      </c>
      <c r="L824" s="3">
        <f>+dataMercanciaGeneral[[#This Row],[Mercancía general desembarcada en cabotaje]]+dataMercanciaGeneral[[#This Row],[Mercancía general desembarcada en exterior]]</f>
        <v>17106</v>
      </c>
      <c r="M824" s="3">
        <f>+dataMercanciaGeneral[[#This Row],[TOTAL mercancía general embarcada en cabotaje y exterior]]+dataMercanciaGeneral[[#This Row],[TOTAL mercancía general desembarcada en cabotaje y exterior]]</f>
        <v>131629</v>
      </c>
    </row>
    <row r="825" spans="1:13" hidden="1" x14ac:dyDescent="0.25">
      <c r="A825" s="1">
        <v>1975</v>
      </c>
      <c r="B825" s="1" t="s">
        <v>36</v>
      </c>
      <c r="C825" s="1" t="s">
        <v>32</v>
      </c>
      <c r="D825" s="1" t="s">
        <v>42</v>
      </c>
      <c r="E825" s="2">
        <v>78134</v>
      </c>
      <c r="F825" s="2">
        <v>44206</v>
      </c>
      <c r="G825" s="3">
        <f>+dataMercanciaGeneral[[#This Row],[Mercancía general embarcada en cabotaje]]+dataMercanciaGeneral[[#This Row],[Mercancía general desembarcada en cabotaje]]</f>
        <v>122340</v>
      </c>
      <c r="H825" s="2">
        <v>0</v>
      </c>
      <c r="I825" s="2">
        <v>0</v>
      </c>
      <c r="J825" s="3">
        <f>+dataMercanciaGeneral[[#This Row],[Mercancía general embarcada en exterior]]+dataMercanciaGeneral[[#This Row],[Mercancía general desembarcada en exterior]]</f>
        <v>0</v>
      </c>
      <c r="K825" s="3">
        <f>+dataMercanciaGeneral[[#This Row],[Mercancía general embarcada en cabotaje]]+dataMercanciaGeneral[[#This Row],[Mercancía general embarcada en exterior]]</f>
        <v>78134</v>
      </c>
      <c r="L825" s="3">
        <f>+dataMercanciaGeneral[[#This Row],[Mercancía general desembarcada en cabotaje]]+dataMercanciaGeneral[[#This Row],[Mercancía general desembarcada en exterior]]</f>
        <v>44206</v>
      </c>
      <c r="M825" s="3">
        <f>+dataMercanciaGeneral[[#This Row],[TOTAL mercancía general embarcada en cabotaje y exterior]]+dataMercanciaGeneral[[#This Row],[TOTAL mercancía general desembarcada en cabotaje y exterior]]</f>
        <v>122340</v>
      </c>
    </row>
    <row r="826" spans="1:13" hidden="1" x14ac:dyDescent="0.25">
      <c r="A826" s="1">
        <v>1975</v>
      </c>
      <c r="B826" s="1" t="s">
        <v>37</v>
      </c>
      <c r="C826" s="1" t="s">
        <v>32</v>
      </c>
      <c r="D826" s="1" t="s">
        <v>33</v>
      </c>
      <c r="E826" s="2">
        <v>0</v>
      </c>
      <c r="F826" s="2">
        <v>6790</v>
      </c>
      <c r="G826" s="3">
        <f>+dataMercanciaGeneral[[#This Row],[Mercancía general embarcada en cabotaje]]+dataMercanciaGeneral[[#This Row],[Mercancía general desembarcada en cabotaje]]</f>
        <v>6790</v>
      </c>
      <c r="H826" s="2">
        <v>0</v>
      </c>
      <c r="I826" s="2">
        <v>24912</v>
      </c>
      <c r="J826" s="3">
        <f>+dataMercanciaGeneral[[#This Row],[Mercancía general embarcada en exterior]]+dataMercanciaGeneral[[#This Row],[Mercancía general desembarcada en exterior]]</f>
        <v>24912</v>
      </c>
      <c r="K826" s="3">
        <f>+dataMercanciaGeneral[[#This Row],[Mercancía general embarcada en cabotaje]]+dataMercanciaGeneral[[#This Row],[Mercancía general embarcada en exterior]]</f>
        <v>0</v>
      </c>
      <c r="L826" s="3">
        <f>+dataMercanciaGeneral[[#This Row],[Mercancía general desembarcada en cabotaje]]+dataMercanciaGeneral[[#This Row],[Mercancía general desembarcada en exterior]]</f>
        <v>31702</v>
      </c>
      <c r="M826" s="3">
        <f>+dataMercanciaGeneral[[#This Row],[TOTAL mercancía general embarcada en cabotaje y exterior]]+dataMercanciaGeneral[[#This Row],[TOTAL mercancía general desembarcada en cabotaje y exterior]]</f>
        <v>31702</v>
      </c>
    </row>
    <row r="827" spans="1:13" hidden="1" x14ac:dyDescent="0.25">
      <c r="A827" s="1">
        <v>1975</v>
      </c>
      <c r="B827" s="1" t="s">
        <v>37</v>
      </c>
      <c r="C827" s="1" t="s">
        <v>32</v>
      </c>
      <c r="D827" s="1" t="s">
        <v>42</v>
      </c>
      <c r="E827" s="2">
        <v>0</v>
      </c>
      <c r="F827" s="2">
        <v>0</v>
      </c>
      <c r="G827" s="3">
        <f>+dataMercanciaGeneral[[#This Row],[Mercancía general embarcada en cabotaje]]+dataMercanciaGeneral[[#This Row],[Mercancía general desembarcada en cabotaje]]</f>
        <v>0</v>
      </c>
      <c r="H827" s="2">
        <v>0</v>
      </c>
      <c r="I827" s="2">
        <v>0</v>
      </c>
      <c r="J827" s="3">
        <f>+dataMercanciaGeneral[[#This Row],[Mercancía general embarcada en exterior]]+dataMercanciaGeneral[[#This Row],[Mercancía general desembarcada en exterior]]</f>
        <v>0</v>
      </c>
      <c r="K827" s="3">
        <f>+dataMercanciaGeneral[[#This Row],[Mercancía general embarcada en cabotaje]]+dataMercanciaGeneral[[#This Row],[Mercancía general embarcada en exterior]]</f>
        <v>0</v>
      </c>
      <c r="L827" s="3">
        <f>+dataMercanciaGeneral[[#This Row],[Mercancía general desembarcada en cabotaje]]+dataMercanciaGeneral[[#This Row],[Mercancía general desembarcada en exterior]]</f>
        <v>0</v>
      </c>
      <c r="M827" s="3">
        <f>+dataMercanciaGeneral[[#This Row],[TOTAL mercancía general embarcada en cabotaje y exterior]]+dataMercanciaGeneral[[#This Row],[TOTAL mercancía general desembarcada en cabotaje y exterior]]</f>
        <v>0</v>
      </c>
    </row>
    <row r="828" spans="1:13" hidden="1" x14ac:dyDescent="0.25">
      <c r="A828" s="1">
        <v>1975</v>
      </c>
      <c r="B828" s="1" t="s">
        <v>7</v>
      </c>
      <c r="C828" s="1" t="s">
        <v>32</v>
      </c>
      <c r="D828" s="1" t="s">
        <v>33</v>
      </c>
      <c r="E828" s="2">
        <v>424646</v>
      </c>
      <c r="F828" s="2">
        <v>324580</v>
      </c>
      <c r="G828" s="3">
        <f>+dataMercanciaGeneral[[#This Row],[Mercancía general embarcada en cabotaje]]+dataMercanciaGeneral[[#This Row],[Mercancía general desembarcada en cabotaje]]</f>
        <v>749226</v>
      </c>
      <c r="H828" s="2">
        <v>140605</v>
      </c>
      <c r="I828" s="2">
        <v>233500</v>
      </c>
      <c r="J828" s="3">
        <f>+dataMercanciaGeneral[[#This Row],[Mercancía general embarcada en exterior]]+dataMercanciaGeneral[[#This Row],[Mercancía general desembarcada en exterior]]</f>
        <v>374105</v>
      </c>
      <c r="K828" s="3">
        <f>+dataMercanciaGeneral[[#This Row],[Mercancía general embarcada en cabotaje]]+dataMercanciaGeneral[[#This Row],[Mercancía general embarcada en exterior]]</f>
        <v>565251</v>
      </c>
      <c r="L828" s="3">
        <f>+dataMercanciaGeneral[[#This Row],[Mercancía general desembarcada en cabotaje]]+dataMercanciaGeneral[[#This Row],[Mercancía general desembarcada en exterior]]</f>
        <v>558080</v>
      </c>
      <c r="M828" s="3">
        <f>+dataMercanciaGeneral[[#This Row],[TOTAL mercancía general embarcada en cabotaje y exterior]]+dataMercanciaGeneral[[#This Row],[TOTAL mercancía general desembarcada en cabotaje y exterior]]</f>
        <v>1123331</v>
      </c>
    </row>
    <row r="829" spans="1:13" hidden="1" x14ac:dyDescent="0.25">
      <c r="A829" s="1">
        <v>1975</v>
      </c>
      <c r="B829" s="1" t="s">
        <v>7</v>
      </c>
      <c r="C829" s="1" t="s">
        <v>32</v>
      </c>
      <c r="D829" s="1" t="s">
        <v>42</v>
      </c>
      <c r="E829" s="2">
        <v>128908</v>
      </c>
      <c r="F829" s="2">
        <v>193248</v>
      </c>
      <c r="G829" s="3">
        <f>+dataMercanciaGeneral[[#This Row],[Mercancía general embarcada en cabotaje]]+dataMercanciaGeneral[[#This Row],[Mercancía general desembarcada en cabotaje]]</f>
        <v>322156</v>
      </c>
      <c r="H829" s="2">
        <v>1388</v>
      </c>
      <c r="I829" s="2">
        <v>6660</v>
      </c>
      <c r="J829" s="3">
        <f>+dataMercanciaGeneral[[#This Row],[Mercancía general embarcada en exterior]]+dataMercanciaGeneral[[#This Row],[Mercancía general desembarcada en exterior]]</f>
        <v>8048</v>
      </c>
      <c r="K829" s="3">
        <f>+dataMercanciaGeneral[[#This Row],[Mercancía general embarcada en cabotaje]]+dataMercanciaGeneral[[#This Row],[Mercancía general embarcada en exterior]]</f>
        <v>130296</v>
      </c>
      <c r="L829" s="3">
        <f>+dataMercanciaGeneral[[#This Row],[Mercancía general desembarcada en cabotaje]]+dataMercanciaGeneral[[#This Row],[Mercancía general desembarcada en exterior]]</f>
        <v>199908</v>
      </c>
      <c r="M829" s="3">
        <f>+dataMercanciaGeneral[[#This Row],[TOTAL mercancía general embarcada en cabotaje y exterior]]+dataMercanciaGeneral[[#This Row],[TOTAL mercancía general desembarcada en cabotaje y exterior]]</f>
        <v>330204</v>
      </c>
    </row>
    <row r="830" spans="1:13" hidden="1" x14ac:dyDescent="0.25">
      <c r="A830" s="1">
        <v>1975</v>
      </c>
      <c r="B830" s="1" t="s">
        <v>24</v>
      </c>
      <c r="C830" s="1" t="s">
        <v>32</v>
      </c>
      <c r="D830" s="1" t="s">
        <v>33</v>
      </c>
      <c r="E830" s="2">
        <v>15681</v>
      </c>
      <c r="F830" s="2">
        <v>206661</v>
      </c>
      <c r="G830" s="3">
        <f>+dataMercanciaGeneral[[#This Row],[Mercancía general embarcada en cabotaje]]+dataMercanciaGeneral[[#This Row],[Mercancía general desembarcada en cabotaje]]</f>
        <v>222342</v>
      </c>
      <c r="H830" s="2">
        <v>140009</v>
      </c>
      <c r="I830" s="2">
        <v>378830</v>
      </c>
      <c r="J830" s="3">
        <f>+dataMercanciaGeneral[[#This Row],[Mercancía general embarcada en exterior]]+dataMercanciaGeneral[[#This Row],[Mercancía general desembarcada en exterior]]</f>
        <v>518839</v>
      </c>
      <c r="K830" s="3">
        <f>+dataMercanciaGeneral[[#This Row],[Mercancía general embarcada en cabotaje]]+dataMercanciaGeneral[[#This Row],[Mercancía general embarcada en exterior]]</f>
        <v>155690</v>
      </c>
      <c r="L830" s="3">
        <f>+dataMercanciaGeneral[[#This Row],[Mercancía general desembarcada en cabotaje]]+dataMercanciaGeneral[[#This Row],[Mercancía general desembarcada en exterior]]</f>
        <v>585491</v>
      </c>
      <c r="M830" s="3">
        <f>+dataMercanciaGeneral[[#This Row],[TOTAL mercancía general embarcada en cabotaje y exterior]]+dataMercanciaGeneral[[#This Row],[TOTAL mercancía general desembarcada en cabotaje y exterior]]</f>
        <v>741181</v>
      </c>
    </row>
    <row r="831" spans="1:13" hidden="1" x14ac:dyDescent="0.25">
      <c r="A831" s="1">
        <v>1975</v>
      </c>
      <c r="B831" s="1" t="s">
        <v>24</v>
      </c>
      <c r="C831" s="1" t="s">
        <v>32</v>
      </c>
      <c r="D831" s="1" t="s">
        <v>42</v>
      </c>
      <c r="E831" s="2">
        <v>1470</v>
      </c>
      <c r="F831" s="2">
        <v>853</v>
      </c>
      <c r="G831" s="3">
        <f>+dataMercanciaGeneral[[#This Row],[Mercancía general embarcada en cabotaje]]+dataMercanciaGeneral[[#This Row],[Mercancía general desembarcada en cabotaje]]</f>
        <v>2323</v>
      </c>
      <c r="H831" s="2">
        <v>502</v>
      </c>
      <c r="I831" s="2">
        <v>1240</v>
      </c>
      <c r="J831" s="3">
        <f>+dataMercanciaGeneral[[#This Row],[Mercancía general embarcada en exterior]]+dataMercanciaGeneral[[#This Row],[Mercancía general desembarcada en exterior]]</f>
        <v>1742</v>
      </c>
      <c r="K831" s="3">
        <f>+dataMercanciaGeneral[[#This Row],[Mercancía general embarcada en cabotaje]]+dataMercanciaGeneral[[#This Row],[Mercancía general embarcada en exterior]]</f>
        <v>1972</v>
      </c>
      <c r="L831" s="3">
        <f>+dataMercanciaGeneral[[#This Row],[Mercancía general desembarcada en cabotaje]]+dataMercanciaGeneral[[#This Row],[Mercancía general desembarcada en exterior]]</f>
        <v>2093</v>
      </c>
      <c r="M831" s="3">
        <f>+dataMercanciaGeneral[[#This Row],[TOTAL mercancía general embarcada en cabotaje y exterior]]+dataMercanciaGeneral[[#This Row],[TOTAL mercancía general desembarcada en cabotaje y exterior]]</f>
        <v>4065</v>
      </c>
    </row>
    <row r="832" spans="1:13" hidden="1" x14ac:dyDescent="0.25">
      <c r="A832" s="1">
        <v>1975</v>
      </c>
      <c r="B832" s="1" t="s">
        <v>25</v>
      </c>
      <c r="C832" s="1" t="s">
        <v>32</v>
      </c>
      <c r="D832" s="1" t="s">
        <v>33</v>
      </c>
      <c r="E832" s="2">
        <v>109789</v>
      </c>
      <c r="F832" s="2">
        <v>148616</v>
      </c>
      <c r="G832" s="3">
        <f>+dataMercanciaGeneral[[#This Row],[Mercancía general embarcada en cabotaje]]+dataMercanciaGeneral[[#This Row],[Mercancía general desembarcada en cabotaje]]</f>
        <v>258405</v>
      </c>
      <c r="H832" s="2">
        <v>276403</v>
      </c>
      <c r="I832" s="2">
        <v>190318</v>
      </c>
      <c r="J832" s="3">
        <f>+dataMercanciaGeneral[[#This Row],[Mercancía general embarcada en exterior]]+dataMercanciaGeneral[[#This Row],[Mercancía general desembarcada en exterior]]</f>
        <v>466721</v>
      </c>
      <c r="K832" s="3">
        <f>+dataMercanciaGeneral[[#This Row],[Mercancía general embarcada en cabotaje]]+dataMercanciaGeneral[[#This Row],[Mercancía general embarcada en exterior]]</f>
        <v>386192</v>
      </c>
      <c r="L832" s="3">
        <f>+dataMercanciaGeneral[[#This Row],[Mercancía general desembarcada en cabotaje]]+dataMercanciaGeneral[[#This Row],[Mercancía general desembarcada en exterior]]</f>
        <v>338934</v>
      </c>
      <c r="M832" s="3">
        <f>+dataMercanciaGeneral[[#This Row],[TOTAL mercancía general embarcada en cabotaje y exterior]]+dataMercanciaGeneral[[#This Row],[TOTAL mercancía general desembarcada en cabotaje y exterior]]</f>
        <v>725126</v>
      </c>
    </row>
    <row r="833" spans="1:13" hidden="1" x14ac:dyDescent="0.25">
      <c r="A833" s="1">
        <v>1975</v>
      </c>
      <c r="B833" s="1" t="s">
        <v>25</v>
      </c>
      <c r="C833" s="1" t="s">
        <v>32</v>
      </c>
      <c r="D833" s="1" t="s">
        <v>42</v>
      </c>
      <c r="E833" s="2">
        <v>24140</v>
      </c>
      <c r="F833" s="2">
        <v>5329</v>
      </c>
      <c r="G833" s="3">
        <f>+dataMercanciaGeneral[[#This Row],[Mercancía general embarcada en cabotaje]]+dataMercanciaGeneral[[#This Row],[Mercancía general desembarcada en cabotaje]]</f>
        <v>29469</v>
      </c>
      <c r="H833" s="2">
        <v>340</v>
      </c>
      <c r="I833" s="2">
        <v>56</v>
      </c>
      <c r="J833" s="3">
        <f>+dataMercanciaGeneral[[#This Row],[Mercancía general embarcada en exterior]]+dataMercanciaGeneral[[#This Row],[Mercancía general desembarcada en exterior]]</f>
        <v>396</v>
      </c>
      <c r="K833" s="3">
        <f>+dataMercanciaGeneral[[#This Row],[Mercancía general embarcada en cabotaje]]+dataMercanciaGeneral[[#This Row],[Mercancía general embarcada en exterior]]</f>
        <v>24480</v>
      </c>
      <c r="L833" s="3">
        <f>+dataMercanciaGeneral[[#This Row],[Mercancía general desembarcada en cabotaje]]+dataMercanciaGeneral[[#This Row],[Mercancía general desembarcada en exterior]]</f>
        <v>5385</v>
      </c>
      <c r="M833" s="3">
        <f>+dataMercanciaGeneral[[#This Row],[TOTAL mercancía general embarcada en cabotaje y exterior]]+dataMercanciaGeneral[[#This Row],[TOTAL mercancía general desembarcada en cabotaje y exterior]]</f>
        <v>29865</v>
      </c>
    </row>
    <row r="834" spans="1:13" hidden="1" x14ac:dyDescent="0.25">
      <c r="A834" s="1">
        <v>1975</v>
      </c>
      <c r="B834" s="1" t="s">
        <v>26</v>
      </c>
      <c r="C834" s="1" t="s">
        <v>32</v>
      </c>
      <c r="D834" s="1" t="s">
        <v>33</v>
      </c>
      <c r="E834" s="2">
        <v>51977</v>
      </c>
      <c r="F834" s="2">
        <v>38237</v>
      </c>
      <c r="G834" s="3">
        <f>+dataMercanciaGeneral[[#This Row],[Mercancía general embarcada en cabotaje]]+dataMercanciaGeneral[[#This Row],[Mercancía general desembarcada en cabotaje]]</f>
        <v>90214</v>
      </c>
      <c r="H834" s="2">
        <v>421057</v>
      </c>
      <c r="I834" s="2">
        <v>104222</v>
      </c>
      <c r="J834" s="3">
        <f>+dataMercanciaGeneral[[#This Row],[Mercancía general embarcada en exterior]]+dataMercanciaGeneral[[#This Row],[Mercancía general desembarcada en exterior]]</f>
        <v>525279</v>
      </c>
      <c r="K834" s="3">
        <f>+dataMercanciaGeneral[[#This Row],[Mercancía general embarcada en cabotaje]]+dataMercanciaGeneral[[#This Row],[Mercancía general embarcada en exterior]]</f>
        <v>473034</v>
      </c>
      <c r="L834" s="3">
        <f>+dataMercanciaGeneral[[#This Row],[Mercancía general desembarcada en cabotaje]]+dataMercanciaGeneral[[#This Row],[Mercancía general desembarcada en exterior]]</f>
        <v>142459</v>
      </c>
      <c r="M834" s="3">
        <f>+dataMercanciaGeneral[[#This Row],[TOTAL mercancía general embarcada en cabotaje y exterior]]+dataMercanciaGeneral[[#This Row],[TOTAL mercancía general desembarcada en cabotaje y exterior]]</f>
        <v>615493</v>
      </c>
    </row>
    <row r="835" spans="1:13" hidden="1" x14ac:dyDescent="0.25">
      <c r="A835" s="1">
        <v>1975</v>
      </c>
      <c r="B835" s="1" t="s">
        <v>26</v>
      </c>
      <c r="C835" s="1" t="s">
        <v>32</v>
      </c>
      <c r="D835" s="1" t="s">
        <v>42</v>
      </c>
      <c r="E835" s="2">
        <v>88096</v>
      </c>
      <c r="F835" s="2">
        <v>33363</v>
      </c>
      <c r="G835" s="3">
        <f>+dataMercanciaGeneral[[#This Row],[Mercancía general embarcada en cabotaje]]+dataMercanciaGeneral[[#This Row],[Mercancía general desembarcada en cabotaje]]</f>
        <v>121459</v>
      </c>
      <c r="H835" s="2">
        <v>2124</v>
      </c>
      <c r="I835" s="2">
        <v>34</v>
      </c>
      <c r="J835" s="3">
        <f>+dataMercanciaGeneral[[#This Row],[Mercancía general embarcada en exterior]]+dataMercanciaGeneral[[#This Row],[Mercancía general desembarcada en exterior]]</f>
        <v>2158</v>
      </c>
      <c r="K835" s="3">
        <f>+dataMercanciaGeneral[[#This Row],[Mercancía general embarcada en cabotaje]]+dataMercanciaGeneral[[#This Row],[Mercancía general embarcada en exterior]]</f>
        <v>90220</v>
      </c>
      <c r="L835" s="3">
        <f>+dataMercanciaGeneral[[#This Row],[Mercancía general desembarcada en cabotaje]]+dataMercanciaGeneral[[#This Row],[Mercancía general desembarcada en exterior]]</f>
        <v>33397</v>
      </c>
      <c r="M835" s="3">
        <f>+dataMercanciaGeneral[[#This Row],[TOTAL mercancía general embarcada en cabotaje y exterior]]+dataMercanciaGeneral[[#This Row],[TOTAL mercancía general desembarcada en cabotaje y exterior]]</f>
        <v>123617</v>
      </c>
    </row>
    <row r="836" spans="1:13" hidden="1" x14ac:dyDescent="0.25">
      <c r="A836" s="1">
        <v>1975</v>
      </c>
      <c r="B836" s="1" t="s">
        <v>27</v>
      </c>
      <c r="C836" s="1" t="s">
        <v>32</v>
      </c>
      <c r="D836" s="1" t="s">
        <v>33</v>
      </c>
      <c r="E836" s="2">
        <v>302510</v>
      </c>
      <c r="F836" s="2">
        <v>137676</v>
      </c>
      <c r="G836" s="3">
        <f>+dataMercanciaGeneral[[#This Row],[Mercancía general embarcada en cabotaje]]+dataMercanciaGeneral[[#This Row],[Mercancía general desembarcada en cabotaje]]</f>
        <v>440186</v>
      </c>
      <c r="H836" s="2">
        <v>310835</v>
      </c>
      <c r="I836" s="2">
        <v>252603</v>
      </c>
      <c r="J836" s="3">
        <f>+dataMercanciaGeneral[[#This Row],[Mercancía general embarcada en exterior]]+dataMercanciaGeneral[[#This Row],[Mercancía general desembarcada en exterior]]</f>
        <v>563438</v>
      </c>
      <c r="K836" s="3">
        <f>+dataMercanciaGeneral[[#This Row],[Mercancía general embarcada en cabotaje]]+dataMercanciaGeneral[[#This Row],[Mercancía general embarcada en exterior]]</f>
        <v>613345</v>
      </c>
      <c r="L836" s="3">
        <f>+dataMercanciaGeneral[[#This Row],[Mercancía general desembarcada en cabotaje]]+dataMercanciaGeneral[[#This Row],[Mercancía general desembarcada en exterior]]</f>
        <v>390279</v>
      </c>
      <c r="M836" s="3">
        <f>+dataMercanciaGeneral[[#This Row],[TOTAL mercancía general embarcada en cabotaje y exterior]]+dataMercanciaGeneral[[#This Row],[TOTAL mercancía general desembarcada en cabotaje y exterior]]</f>
        <v>1003624</v>
      </c>
    </row>
    <row r="837" spans="1:13" hidden="1" x14ac:dyDescent="0.25">
      <c r="A837" s="1">
        <v>1975</v>
      </c>
      <c r="B837" s="1" t="s">
        <v>27</v>
      </c>
      <c r="C837" s="1" t="s">
        <v>32</v>
      </c>
      <c r="D837" s="1" t="s">
        <v>42</v>
      </c>
      <c r="E837" s="2">
        <v>34803</v>
      </c>
      <c r="F837" s="2">
        <v>12416</v>
      </c>
      <c r="G837" s="3">
        <f>+dataMercanciaGeneral[[#This Row],[Mercancía general embarcada en cabotaje]]+dataMercanciaGeneral[[#This Row],[Mercancía general desembarcada en cabotaje]]</f>
        <v>47219</v>
      </c>
      <c r="H837" s="2">
        <v>85457</v>
      </c>
      <c r="I837" s="2">
        <v>91220</v>
      </c>
      <c r="J837" s="3">
        <f>+dataMercanciaGeneral[[#This Row],[Mercancía general embarcada en exterior]]+dataMercanciaGeneral[[#This Row],[Mercancía general desembarcada en exterior]]</f>
        <v>176677</v>
      </c>
      <c r="K837" s="3">
        <f>+dataMercanciaGeneral[[#This Row],[Mercancía general embarcada en cabotaje]]+dataMercanciaGeneral[[#This Row],[Mercancía general embarcada en exterior]]</f>
        <v>120260</v>
      </c>
      <c r="L837" s="3">
        <f>+dataMercanciaGeneral[[#This Row],[Mercancía general desembarcada en cabotaje]]+dataMercanciaGeneral[[#This Row],[Mercancía general desembarcada en exterior]]</f>
        <v>103636</v>
      </c>
      <c r="M837" s="3">
        <f>+dataMercanciaGeneral[[#This Row],[TOTAL mercancía general embarcada en cabotaje y exterior]]+dataMercanciaGeneral[[#This Row],[TOTAL mercancía general desembarcada en cabotaje y exterior]]</f>
        <v>223896</v>
      </c>
    </row>
    <row r="838" spans="1:13" hidden="1" x14ac:dyDescent="0.25">
      <c r="A838" s="1">
        <v>1975</v>
      </c>
      <c r="B838" s="1" t="s">
        <v>28</v>
      </c>
      <c r="C838" s="1" t="s">
        <v>32</v>
      </c>
      <c r="D838" s="1" t="s">
        <v>33</v>
      </c>
      <c r="E838" s="2">
        <v>27028</v>
      </c>
      <c r="F838" s="2">
        <v>85240</v>
      </c>
      <c r="G838" s="3">
        <f>+dataMercanciaGeneral[[#This Row],[Mercancía general embarcada en cabotaje]]+dataMercanciaGeneral[[#This Row],[Mercancía general desembarcada en cabotaje]]</f>
        <v>112268</v>
      </c>
      <c r="H838" s="2">
        <v>48161</v>
      </c>
      <c r="I838" s="2">
        <v>45242</v>
      </c>
      <c r="J838" s="3">
        <f>+dataMercanciaGeneral[[#This Row],[Mercancía general embarcada en exterior]]+dataMercanciaGeneral[[#This Row],[Mercancía general desembarcada en exterior]]</f>
        <v>93403</v>
      </c>
      <c r="K838" s="3">
        <f>+dataMercanciaGeneral[[#This Row],[Mercancía general embarcada en cabotaje]]+dataMercanciaGeneral[[#This Row],[Mercancía general embarcada en exterior]]</f>
        <v>75189</v>
      </c>
      <c r="L838" s="3">
        <f>+dataMercanciaGeneral[[#This Row],[Mercancía general desembarcada en cabotaje]]+dataMercanciaGeneral[[#This Row],[Mercancía general desembarcada en exterior]]</f>
        <v>130482</v>
      </c>
      <c r="M838" s="3">
        <f>+dataMercanciaGeneral[[#This Row],[TOTAL mercancía general embarcada en cabotaje y exterior]]+dataMercanciaGeneral[[#This Row],[TOTAL mercancía general desembarcada en cabotaje y exterior]]</f>
        <v>205671</v>
      </c>
    </row>
    <row r="839" spans="1:13" hidden="1" x14ac:dyDescent="0.25">
      <c r="A839" s="1">
        <v>1975</v>
      </c>
      <c r="B839" s="1" t="s">
        <v>28</v>
      </c>
      <c r="C839" s="1" t="s">
        <v>32</v>
      </c>
      <c r="D839" s="1" t="s">
        <v>42</v>
      </c>
      <c r="E839" s="2">
        <v>17044</v>
      </c>
      <c r="F839" s="2">
        <v>24547</v>
      </c>
      <c r="G839" s="3">
        <f>+dataMercanciaGeneral[[#This Row],[Mercancía general embarcada en cabotaje]]+dataMercanciaGeneral[[#This Row],[Mercancía general desembarcada en cabotaje]]</f>
        <v>41591</v>
      </c>
      <c r="H839" s="2">
        <v>50225</v>
      </c>
      <c r="I839" s="2">
        <v>65404</v>
      </c>
      <c r="J839" s="3">
        <f>+dataMercanciaGeneral[[#This Row],[Mercancía general embarcada en exterior]]+dataMercanciaGeneral[[#This Row],[Mercancía general desembarcada en exterior]]</f>
        <v>115629</v>
      </c>
      <c r="K839" s="3">
        <f>+dataMercanciaGeneral[[#This Row],[Mercancía general embarcada en cabotaje]]+dataMercanciaGeneral[[#This Row],[Mercancía general embarcada en exterior]]</f>
        <v>67269</v>
      </c>
      <c r="L839" s="3">
        <f>+dataMercanciaGeneral[[#This Row],[Mercancía general desembarcada en cabotaje]]+dataMercanciaGeneral[[#This Row],[Mercancía general desembarcada en exterior]]</f>
        <v>89951</v>
      </c>
      <c r="M839" s="3">
        <f>+dataMercanciaGeneral[[#This Row],[TOTAL mercancía general embarcada en cabotaje y exterior]]+dataMercanciaGeneral[[#This Row],[TOTAL mercancía general desembarcada en cabotaje y exterior]]</f>
        <v>157220</v>
      </c>
    </row>
    <row r="840" spans="1:13" hidden="1" x14ac:dyDescent="0.25">
      <c r="A840" s="1">
        <v>1975</v>
      </c>
      <c r="B840" s="1" t="s">
        <v>29</v>
      </c>
      <c r="C840" s="1" t="s">
        <v>32</v>
      </c>
      <c r="D840" s="1" t="s">
        <v>33</v>
      </c>
      <c r="E840" s="2">
        <v>23462</v>
      </c>
      <c r="F840" s="2">
        <v>7472</v>
      </c>
      <c r="G840" s="3">
        <f>+dataMercanciaGeneral[[#This Row],[Mercancía general embarcada en cabotaje]]+dataMercanciaGeneral[[#This Row],[Mercancía general desembarcada en cabotaje]]</f>
        <v>30934</v>
      </c>
      <c r="H840" s="2">
        <v>41218</v>
      </c>
      <c r="I840" s="2">
        <v>15536</v>
      </c>
      <c r="J840" s="3">
        <f>+dataMercanciaGeneral[[#This Row],[Mercancía general embarcada en exterior]]+dataMercanciaGeneral[[#This Row],[Mercancía general desembarcada en exterior]]</f>
        <v>56754</v>
      </c>
      <c r="K840" s="3">
        <f>+dataMercanciaGeneral[[#This Row],[Mercancía general embarcada en cabotaje]]+dataMercanciaGeneral[[#This Row],[Mercancía general embarcada en exterior]]</f>
        <v>64680</v>
      </c>
      <c r="L840" s="3">
        <f>+dataMercanciaGeneral[[#This Row],[Mercancía general desembarcada en cabotaje]]+dataMercanciaGeneral[[#This Row],[Mercancía general desembarcada en exterior]]</f>
        <v>23008</v>
      </c>
      <c r="M840" s="3">
        <f>+dataMercanciaGeneral[[#This Row],[TOTAL mercancía general embarcada en cabotaje y exterior]]+dataMercanciaGeneral[[#This Row],[TOTAL mercancía general desembarcada en cabotaje y exterior]]</f>
        <v>87688</v>
      </c>
    </row>
    <row r="841" spans="1:13" hidden="1" x14ac:dyDescent="0.25">
      <c r="A841" s="1">
        <v>1975</v>
      </c>
      <c r="B841" s="1" t="s">
        <v>29</v>
      </c>
      <c r="C841" s="1" t="s">
        <v>32</v>
      </c>
      <c r="D841" s="1" t="s">
        <v>42</v>
      </c>
      <c r="E841" s="2">
        <v>0</v>
      </c>
      <c r="F841" s="2">
        <v>0</v>
      </c>
      <c r="G841" s="3">
        <f>+dataMercanciaGeneral[[#This Row],[Mercancía general embarcada en cabotaje]]+dataMercanciaGeneral[[#This Row],[Mercancía general desembarcada en cabotaje]]</f>
        <v>0</v>
      </c>
      <c r="H841" s="2">
        <v>0</v>
      </c>
      <c r="I841" s="2">
        <v>0</v>
      </c>
      <c r="J841" s="3">
        <f>+dataMercanciaGeneral[[#This Row],[Mercancía general embarcada en exterior]]+dataMercanciaGeneral[[#This Row],[Mercancía general desembarcada en exterior]]</f>
        <v>0</v>
      </c>
      <c r="K841" s="3">
        <f>+dataMercanciaGeneral[[#This Row],[Mercancía general embarcada en cabotaje]]+dataMercanciaGeneral[[#This Row],[Mercancía general embarcada en exterior]]</f>
        <v>0</v>
      </c>
      <c r="L841" s="3">
        <f>+dataMercanciaGeneral[[#This Row],[Mercancía general desembarcada en cabotaje]]+dataMercanciaGeneral[[#This Row],[Mercancía general desembarcada en exterior]]</f>
        <v>0</v>
      </c>
      <c r="M841" s="3">
        <f>+dataMercanciaGeneral[[#This Row],[TOTAL mercancía general embarcada en cabotaje y exterior]]+dataMercanciaGeneral[[#This Row],[TOTAL mercancía general desembarcada en cabotaje y exterior]]</f>
        <v>0</v>
      </c>
    </row>
    <row r="842" spans="1:13" hidden="1" x14ac:dyDescent="0.25">
      <c r="A842" s="1">
        <v>1976</v>
      </c>
      <c r="B842" s="1" t="s">
        <v>0</v>
      </c>
      <c r="C842" s="1" t="s">
        <v>32</v>
      </c>
      <c r="D842" s="1" t="s">
        <v>33</v>
      </c>
      <c r="E842" s="2">
        <v>3068</v>
      </c>
      <c r="F842" s="2">
        <v>13769</v>
      </c>
      <c r="G842" s="3">
        <f>+dataMercanciaGeneral[[#This Row],[Mercancía general embarcada en cabotaje]]+dataMercanciaGeneral[[#This Row],[Mercancía general desembarcada en cabotaje]]</f>
        <v>16837</v>
      </c>
      <c r="H842" s="2">
        <v>40115</v>
      </c>
      <c r="I842" s="2">
        <v>83844</v>
      </c>
      <c r="J842" s="3">
        <f>+dataMercanciaGeneral[[#This Row],[Mercancía general embarcada en exterior]]+dataMercanciaGeneral[[#This Row],[Mercancía general desembarcada en exterior]]</f>
        <v>123959</v>
      </c>
      <c r="K842" s="3">
        <f>+dataMercanciaGeneral[[#This Row],[Mercancía general embarcada en cabotaje]]+dataMercanciaGeneral[[#This Row],[Mercancía general embarcada en exterior]]</f>
        <v>43183</v>
      </c>
      <c r="L842" s="3">
        <f>+dataMercanciaGeneral[[#This Row],[Mercancía general desembarcada en cabotaje]]+dataMercanciaGeneral[[#This Row],[Mercancía general desembarcada en exterior]]</f>
        <v>97613</v>
      </c>
      <c r="M842" s="3">
        <f>+dataMercanciaGeneral[[#This Row],[TOTAL mercancía general embarcada en cabotaje y exterior]]+dataMercanciaGeneral[[#This Row],[TOTAL mercancía general desembarcada en cabotaje y exterior]]</f>
        <v>140796</v>
      </c>
    </row>
    <row r="843" spans="1:13" hidden="1" x14ac:dyDescent="0.25">
      <c r="A843" s="1">
        <v>1976</v>
      </c>
      <c r="B843" s="1" t="s">
        <v>0</v>
      </c>
      <c r="C843" s="1" t="s">
        <v>32</v>
      </c>
      <c r="D843" s="1" t="s">
        <v>42</v>
      </c>
      <c r="E843" s="2">
        <v>0</v>
      </c>
      <c r="F843" s="2">
        <v>0</v>
      </c>
      <c r="G843" s="3">
        <f>+dataMercanciaGeneral[[#This Row],[Mercancía general embarcada en cabotaje]]+dataMercanciaGeneral[[#This Row],[Mercancía general desembarcada en cabotaje]]</f>
        <v>0</v>
      </c>
      <c r="H843" s="2">
        <v>0</v>
      </c>
      <c r="I843" s="2">
        <v>206</v>
      </c>
      <c r="J843" s="3">
        <f>+dataMercanciaGeneral[[#This Row],[Mercancía general embarcada en exterior]]+dataMercanciaGeneral[[#This Row],[Mercancía general desembarcada en exterior]]</f>
        <v>206</v>
      </c>
      <c r="K843" s="3">
        <f>+dataMercanciaGeneral[[#This Row],[Mercancía general embarcada en cabotaje]]+dataMercanciaGeneral[[#This Row],[Mercancía general embarcada en exterior]]</f>
        <v>0</v>
      </c>
      <c r="L843" s="3">
        <f>+dataMercanciaGeneral[[#This Row],[Mercancía general desembarcada en cabotaje]]+dataMercanciaGeneral[[#This Row],[Mercancía general desembarcada en exterior]]</f>
        <v>206</v>
      </c>
      <c r="M843" s="3">
        <f>+dataMercanciaGeneral[[#This Row],[TOTAL mercancía general embarcada en cabotaje y exterior]]+dataMercanciaGeneral[[#This Row],[TOTAL mercancía general desembarcada en cabotaje y exterior]]</f>
        <v>206</v>
      </c>
    </row>
    <row r="844" spans="1:13" hidden="1" x14ac:dyDescent="0.25">
      <c r="A844" s="1">
        <v>1976</v>
      </c>
      <c r="B844" s="1" t="s">
        <v>1</v>
      </c>
      <c r="C844" s="1" t="s">
        <v>32</v>
      </c>
      <c r="D844" s="1" t="s">
        <v>33</v>
      </c>
      <c r="E844" s="2">
        <v>109295</v>
      </c>
      <c r="F844" s="2">
        <v>85909</v>
      </c>
      <c r="G844" s="3">
        <f>+dataMercanciaGeneral[[#This Row],[Mercancía general embarcada en cabotaje]]+dataMercanciaGeneral[[#This Row],[Mercancía general desembarcada en cabotaje]]</f>
        <v>195204</v>
      </c>
      <c r="H844" s="2">
        <v>251775</v>
      </c>
      <c r="I844" s="2">
        <v>83203</v>
      </c>
      <c r="J844" s="3">
        <f>+dataMercanciaGeneral[[#This Row],[Mercancía general embarcada en exterior]]+dataMercanciaGeneral[[#This Row],[Mercancía general desembarcada en exterior]]</f>
        <v>334978</v>
      </c>
      <c r="K844" s="3">
        <f>+dataMercanciaGeneral[[#This Row],[Mercancía general embarcada en cabotaje]]+dataMercanciaGeneral[[#This Row],[Mercancía general embarcada en exterior]]</f>
        <v>361070</v>
      </c>
      <c r="L844" s="3">
        <f>+dataMercanciaGeneral[[#This Row],[Mercancía general desembarcada en cabotaje]]+dataMercanciaGeneral[[#This Row],[Mercancía general desembarcada en exterior]]</f>
        <v>169112</v>
      </c>
      <c r="M844" s="3">
        <f>+dataMercanciaGeneral[[#This Row],[TOTAL mercancía general embarcada en cabotaje y exterior]]+dataMercanciaGeneral[[#This Row],[TOTAL mercancía general desembarcada en cabotaje y exterior]]</f>
        <v>530182</v>
      </c>
    </row>
    <row r="845" spans="1:13" hidden="1" x14ac:dyDescent="0.25">
      <c r="A845" s="1">
        <v>1976</v>
      </c>
      <c r="B845" s="1" t="s">
        <v>1</v>
      </c>
      <c r="C845" s="1" t="s">
        <v>32</v>
      </c>
      <c r="D845" s="1" t="s">
        <v>42</v>
      </c>
      <c r="E845" s="2">
        <v>125277</v>
      </c>
      <c r="F845" s="2">
        <v>110557</v>
      </c>
      <c r="G845" s="3">
        <f>+dataMercanciaGeneral[[#This Row],[Mercancía general embarcada en cabotaje]]+dataMercanciaGeneral[[#This Row],[Mercancía general desembarcada en cabotaje]]</f>
        <v>235834</v>
      </c>
      <c r="H845" s="2">
        <v>28753</v>
      </c>
      <c r="I845" s="2">
        <v>24606</v>
      </c>
      <c r="J845" s="3">
        <f>+dataMercanciaGeneral[[#This Row],[Mercancía general embarcada en exterior]]+dataMercanciaGeneral[[#This Row],[Mercancía general desembarcada en exterior]]</f>
        <v>53359</v>
      </c>
      <c r="K845" s="3">
        <f>+dataMercanciaGeneral[[#This Row],[Mercancía general embarcada en cabotaje]]+dataMercanciaGeneral[[#This Row],[Mercancía general embarcada en exterior]]</f>
        <v>154030</v>
      </c>
      <c r="L845" s="3">
        <f>+dataMercanciaGeneral[[#This Row],[Mercancía general desembarcada en cabotaje]]+dataMercanciaGeneral[[#This Row],[Mercancía general desembarcada en exterior]]</f>
        <v>135163</v>
      </c>
      <c r="M845" s="3">
        <f>+dataMercanciaGeneral[[#This Row],[TOTAL mercancía general embarcada en cabotaje y exterior]]+dataMercanciaGeneral[[#This Row],[TOTAL mercancía general desembarcada en cabotaje y exterior]]</f>
        <v>289193</v>
      </c>
    </row>
    <row r="846" spans="1:13" hidden="1" x14ac:dyDescent="0.25">
      <c r="A846" s="1">
        <v>1976</v>
      </c>
      <c r="B846" s="1" t="s">
        <v>2</v>
      </c>
      <c r="C846" s="1" t="s">
        <v>32</v>
      </c>
      <c r="D846" s="1" t="s">
        <v>33</v>
      </c>
      <c r="E846" s="2">
        <v>19130</v>
      </c>
      <c r="F846" s="2">
        <v>23460</v>
      </c>
      <c r="G846" s="3">
        <f>+dataMercanciaGeneral[[#This Row],[Mercancía general embarcada en cabotaje]]+dataMercanciaGeneral[[#This Row],[Mercancía general desembarcada en cabotaje]]</f>
        <v>42590</v>
      </c>
      <c r="H846" s="2">
        <v>27983</v>
      </c>
      <c r="I846" s="2">
        <v>10393</v>
      </c>
      <c r="J846" s="3">
        <f>+dataMercanciaGeneral[[#This Row],[Mercancía general embarcada en exterior]]+dataMercanciaGeneral[[#This Row],[Mercancía general desembarcada en exterior]]</f>
        <v>38376</v>
      </c>
      <c r="K846" s="3">
        <f>+dataMercanciaGeneral[[#This Row],[Mercancía general embarcada en cabotaje]]+dataMercanciaGeneral[[#This Row],[Mercancía general embarcada en exterior]]</f>
        <v>47113</v>
      </c>
      <c r="L846" s="3">
        <f>+dataMercanciaGeneral[[#This Row],[Mercancía general desembarcada en cabotaje]]+dataMercanciaGeneral[[#This Row],[Mercancía general desembarcada en exterior]]</f>
        <v>33853</v>
      </c>
      <c r="M846" s="3">
        <f>+dataMercanciaGeneral[[#This Row],[TOTAL mercancía general embarcada en cabotaje y exterior]]+dataMercanciaGeneral[[#This Row],[TOTAL mercancía general desembarcada en cabotaje y exterior]]</f>
        <v>80966</v>
      </c>
    </row>
    <row r="847" spans="1:13" hidden="1" x14ac:dyDescent="0.25">
      <c r="A847" s="1">
        <v>1976</v>
      </c>
      <c r="B847" s="1" t="s">
        <v>2</v>
      </c>
      <c r="C847" s="1" t="s">
        <v>32</v>
      </c>
      <c r="D847" s="1" t="s">
        <v>42</v>
      </c>
      <c r="E847" s="2">
        <v>0</v>
      </c>
      <c r="F847" s="2">
        <v>0</v>
      </c>
      <c r="G847" s="3">
        <f>+dataMercanciaGeneral[[#This Row],[Mercancía general embarcada en cabotaje]]+dataMercanciaGeneral[[#This Row],[Mercancía general desembarcada en cabotaje]]</f>
        <v>0</v>
      </c>
      <c r="H847" s="2">
        <v>0</v>
      </c>
      <c r="I847" s="2">
        <v>0</v>
      </c>
      <c r="J847" s="3">
        <f>+dataMercanciaGeneral[[#This Row],[Mercancía general embarcada en exterior]]+dataMercanciaGeneral[[#This Row],[Mercancía general desembarcada en exterior]]</f>
        <v>0</v>
      </c>
      <c r="K847" s="3">
        <f>+dataMercanciaGeneral[[#This Row],[Mercancía general embarcada en cabotaje]]+dataMercanciaGeneral[[#This Row],[Mercancía general embarcada en exterior]]</f>
        <v>0</v>
      </c>
      <c r="L847" s="3">
        <f>+dataMercanciaGeneral[[#This Row],[Mercancía general desembarcada en cabotaje]]+dataMercanciaGeneral[[#This Row],[Mercancía general desembarcada en exterior]]</f>
        <v>0</v>
      </c>
      <c r="M847" s="3">
        <f>+dataMercanciaGeneral[[#This Row],[TOTAL mercancía general embarcada en cabotaje y exterior]]+dataMercanciaGeneral[[#This Row],[TOTAL mercancía general desembarcada en cabotaje y exterior]]</f>
        <v>0</v>
      </c>
    </row>
    <row r="848" spans="1:13" hidden="1" x14ac:dyDescent="0.25">
      <c r="A848" s="1">
        <v>1976</v>
      </c>
      <c r="B848" s="1" t="s">
        <v>3</v>
      </c>
      <c r="C848" s="1" t="s">
        <v>32</v>
      </c>
      <c r="D848" s="1" t="s">
        <v>33</v>
      </c>
      <c r="E848" s="2">
        <v>850904</v>
      </c>
      <c r="F848" s="2">
        <v>18981</v>
      </c>
      <c r="G848" s="3">
        <f>+dataMercanciaGeneral[[#This Row],[Mercancía general embarcada en cabotaje]]+dataMercanciaGeneral[[#This Row],[Mercancía general desembarcada en cabotaje]]</f>
        <v>869885</v>
      </c>
      <c r="H848" s="2">
        <v>618000</v>
      </c>
      <c r="I848" s="2">
        <v>198905</v>
      </c>
      <c r="J848" s="3">
        <f>+dataMercanciaGeneral[[#This Row],[Mercancía general embarcada en exterior]]+dataMercanciaGeneral[[#This Row],[Mercancía general desembarcada en exterior]]</f>
        <v>816905</v>
      </c>
      <c r="K848" s="3">
        <f>+dataMercanciaGeneral[[#This Row],[Mercancía general embarcada en cabotaje]]+dataMercanciaGeneral[[#This Row],[Mercancía general embarcada en exterior]]</f>
        <v>1468904</v>
      </c>
      <c r="L848" s="3">
        <f>+dataMercanciaGeneral[[#This Row],[Mercancía general desembarcada en cabotaje]]+dataMercanciaGeneral[[#This Row],[Mercancía general desembarcada en exterior]]</f>
        <v>217886</v>
      </c>
      <c r="M848" s="3">
        <f>+dataMercanciaGeneral[[#This Row],[TOTAL mercancía general embarcada en cabotaje y exterior]]+dataMercanciaGeneral[[#This Row],[TOTAL mercancía general desembarcada en cabotaje y exterior]]</f>
        <v>1686790</v>
      </c>
    </row>
    <row r="849" spans="1:13" hidden="1" x14ac:dyDescent="0.25">
      <c r="A849" s="1">
        <v>1976</v>
      </c>
      <c r="B849" s="1" t="s">
        <v>3</v>
      </c>
      <c r="C849" s="1" t="s">
        <v>32</v>
      </c>
      <c r="D849" s="1" t="s">
        <v>42</v>
      </c>
      <c r="E849" s="2">
        <v>0</v>
      </c>
      <c r="F849" s="2">
        <v>0</v>
      </c>
      <c r="G849" s="3">
        <f>+dataMercanciaGeneral[[#This Row],[Mercancía general embarcada en cabotaje]]+dataMercanciaGeneral[[#This Row],[Mercancía general desembarcada en cabotaje]]</f>
        <v>0</v>
      </c>
      <c r="H849" s="2">
        <v>0</v>
      </c>
      <c r="I849" s="2">
        <v>0</v>
      </c>
      <c r="J849" s="3">
        <f>+dataMercanciaGeneral[[#This Row],[Mercancía general embarcada en exterior]]+dataMercanciaGeneral[[#This Row],[Mercancía general desembarcada en exterior]]</f>
        <v>0</v>
      </c>
      <c r="K849" s="3">
        <f>+dataMercanciaGeneral[[#This Row],[Mercancía general embarcada en cabotaje]]+dataMercanciaGeneral[[#This Row],[Mercancía general embarcada en exterior]]</f>
        <v>0</v>
      </c>
      <c r="L849" s="3">
        <f>+dataMercanciaGeneral[[#This Row],[Mercancía general desembarcada en cabotaje]]+dataMercanciaGeneral[[#This Row],[Mercancía general desembarcada en exterior]]</f>
        <v>0</v>
      </c>
      <c r="M849" s="3">
        <f>+dataMercanciaGeneral[[#This Row],[TOTAL mercancía general embarcada en cabotaje y exterior]]+dataMercanciaGeneral[[#This Row],[TOTAL mercancía general desembarcada en cabotaje y exterior]]</f>
        <v>0</v>
      </c>
    </row>
    <row r="850" spans="1:13" hidden="1" x14ac:dyDescent="0.25">
      <c r="A850" s="1">
        <v>1976</v>
      </c>
      <c r="B850" s="1" t="s">
        <v>4</v>
      </c>
      <c r="C850" s="1" t="s">
        <v>32</v>
      </c>
      <c r="D850" s="1" t="s">
        <v>33</v>
      </c>
      <c r="E850" s="2">
        <v>162994</v>
      </c>
      <c r="F850" s="2">
        <v>117039</v>
      </c>
      <c r="G850" s="3">
        <f>+dataMercanciaGeneral[[#This Row],[Mercancía general embarcada en cabotaje]]+dataMercanciaGeneral[[#This Row],[Mercancía general desembarcada en cabotaje]]</f>
        <v>280033</v>
      </c>
      <c r="H850" s="2">
        <v>108078</v>
      </c>
      <c r="I850" s="2">
        <v>143435</v>
      </c>
      <c r="J850" s="3">
        <f>+dataMercanciaGeneral[[#This Row],[Mercancía general embarcada en exterior]]+dataMercanciaGeneral[[#This Row],[Mercancía general desembarcada en exterior]]</f>
        <v>251513</v>
      </c>
      <c r="K850" s="3">
        <f>+dataMercanciaGeneral[[#This Row],[Mercancía general embarcada en cabotaje]]+dataMercanciaGeneral[[#This Row],[Mercancía general embarcada en exterior]]</f>
        <v>271072</v>
      </c>
      <c r="L850" s="3">
        <f>+dataMercanciaGeneral[[#This Row],[Mercancía general desembarcada en cabotaje]]+dataMercanciaGeneral[[#This Row],[Mercancía general desembarcada en exterior]]</f>
        <v>260474</v>
      </c>
      <c r="M850" s="3">
        <f>+dataMercanciaGeneral[[#This Row],[TOTAL mercancía general embarcada en cabotaje y exterior]]+dataMercanciaGeneral[[#This Row],[TOTAL mercancía general desembarcada en cabotaje y exterior]]</f>
        <v>531546</v>
      </c>
    </row>
    <row r="851" spans="1:13" hidden="1" x14ac:dyDescent="0.25">
      <c r="A851" s="1">
        <v>1976</v>
      </c>
      <c r="B851" s="1" t="s">
        <v>4</v>
      </c>
      <c r="C851" s="1" t="s">
        <v>32</v>
      </c>
      <c r="D851" s="1" t="s">
        <v>42</v>
      </c>
      <c r="E851" s="2">
        <v>0</v>
      </c>
      <c r="F851" s="2">
        <v>0</v>
      </c>
      <c r="G851" s="3">
        <f>+dataMercanciaGeneral[[#This Row],[Mercancía general embarcada en cabotaje]]+dataMercanciaGeneral[[#This Row],[Mercancía general desembarcada en cabotaje]]</f>
        <v>0</v>
      </c>
      <c r="H851" s="2">
        <v>334614</v>
      </c>
      <c r="I851" s="2">
        <v>281503</v>
      </c>
      <c r="J851" s="3">
        <f>+dataMercanciaGeneral[[#This Row],[Mercancía general embarcada en exterior]]+dataMercanciaGeneral[[#This Row],[Mercancía general desembarcada en exterior]]</f>
        <v>616117</v>
      </c>
      <c r="K851" s="3">
        <f>+dataMercanciaGeneral[[#This Row],[Mercancía general embarcada en cabotaje]]+dataMercanciaGeneral[[#This Row],[Mercancía general embarcada en exterior]]</f>
        <v>334614</v>
      </c>
      <c r="L851" s="3">
        <f>+dataMercanciaGeneral[[#This Row],[Mercancía general desembarcada en cabotaje]]+dataMercanciaGeneral[[#This Row],[Mercancía general desembarcada en exterior]]</f>
        <v>281503</v>
      </c>
      <c r="M851" s="3">
        <f>+dataMercanciaGeneral[[#This Row],[TOTAL mercancía general embarcada en cabotaje y exterior]]+dataMercanciaGeneral[[#This Row],[TOTAL mercancía general desembarcada en cabotaje y exterior]]</f>
        <v>616117</v>
      </c>
    </row>
    <row r="852" spans="1:13" hidden="1" x14ac:dyDescent="0.25">
      <c r="A852" s="1">
        <v>1976</v>
      </c>
      <c r="B852" s="1" t="s">
        <v>5</v>
      </c>
      <c r="C852" s="1" t="s">
        <v>32</v>
      </c>
      <c r="D852" s="1" t="s">
        <v>33</v>
      </c>
      <c r="E852" s="2">
        <v>15633</v>
      </c>
      <c r="F852" s="2">
        <v>58751</v>
      </c>
      <c r="G852" s="3">
        <f>+dataMercanciaGeneral[[#This Row],[Mercancía general embarcada en cabotaje]]+dataMercanciaGeneral[[#This Row],[Mercancía general desembarcada en cabotaje]]</f>
        <v>74384</v>
      </c>
      <c r="H852" s="2">
        <v>23085</v>
      </c>
      <c r="I852" s="2">
        <v>0</v>
      </c>
      <c r="J852" s="3">
        <f>+dataMercanciaGeneral[[#This Row],[Mercancía general embarcada en exterior]]+dataMercanciaGeneral[[#This Row],[Mercancía general desembarcada en exterior]]</f>
        <v>23085</v>
      </c>
      <c r="K852" s="3">
        <f>+dataMercanciaGeneral[[#This Row],[Mercancía general embarcada en cabotaje]]+dataMercanciaGeneral[[#This Row],[Mercancía general embarcada en exterior]]</f>
        <v>38718</v>
      </c>
      <c r="L852" s="3">
        <f>+dataMercanciaGeneral[[#This Row],[Mercancía general desembarcada en cabotaje]]+dataMercanciaGeneral[[#This Row],[Mercancía general desembarcada en exterior]]</f>
        <v>58751</v>
      </c>
      <c r="M852" s="3">
        <f>+dataMercanciaGeneral[[#This Row],[TOTAL mercancía general embarcada en cabotaje y exterior]]+dataMercanciaGeneral[[#This Row],[TOTAL mercancía general desembarcada en cabotaje y exterior]]</f>
        <v>97469</v>
      </c>
    </row>
    <row r="853" spans="1:13" hidden="1" x14ac:dyDescent="0.25">
      <c r="A853" s="1">
        <v>1976</v>
      </c>
      <c r="B853" s="1" t="s">
        <v>5</v>
      </c>
      <c r="C853" s="1" t="s">
        <v>32</v>
      </c>
      <c r="D853" s="1" t="s">
        <v>42</v>
      </c>
      <c r="E853" s="2">
        <v>52088</v>
      </c>
      <c r="F853" s="2">
        <v>50040</v>
      </c>
      <c r="G853" s="3">
        <f>+dataMercanciaGeneral[[#This Row],[Mercancía general embarcada en cabotaje]]+dataMercanciaGeneral[[#This Row],[Mercancía general desembarcada en cabotaje]]</f>
        <v>102128</v>
      </c>
      <c r="H853" s="2">
        <v>217369</v>
      </c>
      <c r="I853" s="2">
        <v>100540</v>
      </c>
      <c r="J853" s="3">
        <f>+dataMercanciaGeneral[[#This Row],[Mercancía general embarcada en exterior]]+dataMercanciaGeneral[[#This Row],[Mercancía general desembarcada en exterior]]</f>
        <v>317909</v>
      </c>
      <c r="K853" s="3">
        <f>+dataMercanciaGeneral[[#This Row],[Mercancía general embarcada en cabotaje]]+dataMercanciaGeneral[[#This Row],[Mercancía general embarcada en exterior]]</f>
        <v>269457</v>
      </c>
      <c r="L853" s="3">
        <f>+dataMercanciaGeneral[[#This Row],[Mercancía general desembarcada en cabotaje]]+dataMercanciaGeneral[[#This Row],[Mercancía general desembarcada en exterior]]</f>
        <v>150580</v>
      </c>
      <c r="M853" s="3">
        <f>+dataMercanciaGeneral[[#This Row],[TOTAL mercancía general embarcada en cabotaje y exterior]]+dataMercanciaGeneral[[#This Row],[TOTAL mercancía general desembarcada en cabotaje y exterior]]</f>
        <v>420037</v>
      </c>
    </row>
    <row r="854" spans="1:13" hidden="1" x14ac:dyDescent="0.25">
      <c r="A854" s="1">
        <v>1976</v>
      </c>
      <c r="B854" s="1" t="s">
        <v>10</v>
      </c>
      <c r="C854" s="1" t="s">
        <v>32</v>
      </c>
      <c r="D854" s="1" t="s">
        <v>33</v>
      </c>
      <c r="E854" s="2">
        <v>304854</v>
      </c>
      <c r="F854" s="2">
        <v>790531</v>
      </c>
      <c r="G854" s="3">
        <f>+dataMercanciaGeneral[[#This Row],[Mercancía general embarcada en cabotaje]]+dataMercanciaGeneral[[#This Row],[Mercancía general desembarcada en cabotaje]]</f>
        <v>1095385</v>
      </c>
      <c r="H854" s="2">
        <v>11554</v>
      </c>
      <c r="I854" s="2">
        <v>12426</v>
      </c>
      <c r="J854" s="3">
        <f>+dataMercanciaGeneral[[#This Row],[Mercancía general embarcada en exterior]]+dataMercanciaGeneral[[#This Row],[Mercancía general desembarcada en exterior]]</f>
        <v>23980</v>
      </c>
      <c r="K854" s="3">
        <f>+dataMercanciaGeneral[[#This Row],[Mercancía general embarcada en cabotaje]]+dataMercanciaGeneral[[#This Row],[Mercancía general embarcada en exterior]]</f>
        <v>316408</v>
      </c>
      <c r="L854" s="3">
        <f>+dataMercanciaGeneral[[#This Row],[Mercancía general desembarcada en cabotaje]]+dataMercanciaGeneral[[#This Row],[Mercancía general desembarcada en exterior]]</f>
        <v>802957</v>
      </c>
      <c r="M854" s="3">
        <f>+dataMercanciaGeneral[[#This Row],[TOTAL mercancía general embarcada en cabotaje y exterior]]+dataMercanciaGeneral[[#This Row],[TOTAL mercancía general desembarcada en cabotaje y exterior]]</f>
        <v>1119365</v>
      </c>
    </row>
    <row r="855" spans="1:13" hidden="1" x14ac:dyDescent="0.25">
      <c r="A855" s="1">
        <v>1976</v>
      </c>
      <c r="B855" s="1" t="s">
        <v>10</v>
      </c>
      <c r="C855" s="1" t="s">
        <v>32</v>
      </c>
      <c r="D855" s="1" t="s">
        <v>42</v>
      </c>
      <c r="E855" s="2">
        <v>39133</v>
      </c>
      <c r="F855" s="2">
        <v>37699</v>
      </c>
      <c r="G855" s="3">
        <f>+dataMercanciaGeneral[[#This Row],[Mercancía general embarcada en cabotaje]]+dataMercanciaGeneral[[#This Row],[Mercancía general desembarcada en cabotaje]]</f>
        <v>76832</v>
      </c>
      <c r="H855" s="2">
        <v>0</v>
      </c>
      <c r="I855" s="2">
        <v>0</v>
      </c>
      <c r="J855" s="3">
        <f>+dataMercanciaGeneral[[#This Row],[Mercancía general embarcada en exterior]]+dataMercanciaGeneral[[#This Row],[Mercancía general desembarcada en exterior]]</f>
        <v>0</v>
      </c>
      <c r="K855" s="3">
        <f>+dataMercanciaGeneral[[#This Row],[Mercancía general embarcada en cabotaje]]+dataMercanciaGeneral[[#This Row],[Mercancía general embarcada en exterior]]</f>
        <v>39133</v>
      </c>
      <c r="L855" s="3">
        <f>+dataMercanciaGeneral[[#This Row],[Mercancía general desembarcada en cabotaje]]+dataMercanciaGeneral[[#This Row],[Mercancía general desembarcada en exterior]]</f>
        <v>37699</v>
      </c>
      <c r="M855" s="3">
        <f>+dataMercanciaGeneral[[#This Row],[TOTAL mercancía general embarcada en cabotaje y exterior]]+dataMercanciaGeneral[[#This Row],[TOTAL mercancía general desembarcada en cabotaje y exterior]]</f>
        <v>76832</v>
      </c>
    </row>
    <row r="856" spans="1:13" hidden="1" x14ac:dyDescent="0.25">
      <c r="A856" s="1">
        <v>1976</v>
      </c>
      <c r="B856" s="1" t="s">
        <v>11</v>
      </c>
      <c r="C856" s="1" t="s">
        <v>32</v>
      </c>
      <c r="D856" s="1" t="s">
        <v>33</v>
      </c>
      <c r="E856" s="2">
        <v>648608</v>
      </c>
      <c r="F856" s="2">
        <v>537558</v>
      </c>
      <c r="G856" s="3">
        <f>+dataMercanciaGeneral[[#This Row],[Mercancía general embarcada en cabotaje]]+dataMercanciaGeneral[[#This Row],[Mercancía general desembarcada en cabotaje]]</f>
        <v>1186166</v>
      </c>
      <c r="H856" s="2">
        <v>1712585</v>
      </c>
      <c r="I856" s="2">
        <v>1039764</v>
      </c>
      <c r="J856" s="3">
        <f>+dataMercanciaGeneral[[#This Row],[Mercancía general embarcada en exterior]]+dataMercanciaGeneral[[#This Row],[Mercancía general desembarcada en exterior]]</f>
        <v>2752349</v>
      </c>
      <c r="K856" s="3">
        <f>+dataMercanciaGeneral[[#This Row],[Mercancía general embarcada en cabotaje]]+dataMercanciaGeneral[[#This Row],[Mercancía general embarcada en exterior]]</f>
        <v>2361193</v>
      </c>
      <c r="L856" s="3">
        <f>+dataMercanciaGeneral[[#This Row],[Mercancía general desembarcada en cabotaje]]+dataMercanciaGeneral[[#This Row],[Mercancía general desembarcada en exterior]]</f>
        <v>1577322</v>
      </c>
      <c r="M856" s="3">
        <f>+dataMercanciaGeneral[[#This Row],[TOTAL mercancía general embarcada en cabotaje y exterior]]+dataMercanciaGeneral[[#This Row],[TOTAL mercancía general desembarcada en cabotaje y exterior]]</f>
        <v>3938515</v>
      </c>
    </row>
    <row r="857" spans="1:13" hidden="1" x14ac:dyDescent="0.25">
      <c r="A857" s="1">
        <v>1976</v>
      </c>
      <c r="B857" s="1" t="s">
        <v>11</v>
      </c>
      <c r="C857" s="1" t="s">
        <v>32</v>
      </c>
      <c r="D857" s="1" t="s">
        <v>42</v>
      </c>
      <c r="E857" s="2">
        <v>281107</v>
      </c>
      <c r="F857" s="2">
        <v>76907</v>
      </c>
      <c r="G857" s="3">
        <f>+dataMercanciaGeneral[[#This Row],[Mercancía general embarcada en cabotaje]]+dataMercanciaGeneral[[#This Row],[Mercancía general desembarcada en cabotaje]]</f>
        <v>358014</v>
      </c>
      <c r="H857" s="2">
        <v>147191</v>
      </c>
      <c r="I857" s="2">
        <v>322838</v>
      </c>
      <c r="J857" s="3">
        <f>+dataMercanciaGeneral[[#This Row],[Mercancía general embarcada en exterior]]+dataMercanciaGeneral[[#This Row],[Mercancía general desembarcada en exterior]]</f>
        <v>470029</v>
      </c>
      <c r="K857" s="3">
        <f>+dataMercanciaGeneral[[#This Row],[Mercancía general embarcada en cabotaje]]+dataMercanciaGeneral[[#This Row],[Mercancía general embarcada en exterior]]</f>
        <v>428298</v>
      </c>
      <c r="L857" s="3">
        <f>+dataMercanciaGeneral[[#This Row],[Mercancía general desembarcada en cabotaje]]+dataMercanciaGeneral[[#This Row],[Mercancía general desembarcada en exterior]]</f>
        <v>399745</v>
      </c>
      <c r="M857" s="3">
        <f>+dataMercanciaGeneral[[#This Row],[TOTAL mercancía general embarcada en cabotaje y exterior]]+dataMercanciaGeneral[[#This Row],[TOTAL mercancía general desembarcada en cabotaje y exterior]]</f>
        <v>828043</v>
      </c>
    </row>
    <row r="858" spans="1:13" hidden="1" x14ac:dyDescent="0.25">
      <c r="A858" s="1">
        <v>1976</v>
      </c>
      <c r="B858" s="1" t="s">
        <v>12</v>
      </c>
      <c r="C858" s="1" t="s">
        <v>32</v>
      </c>
      <c r="D858" s="1" t="s">
        <v>33</v>
      </c>
      <c r="E858" s="2">
        <v>317959</v>
      </c>
      <c r="F858" s="2">
        <v>599825</v>
      </c>
      <c r="G858" s="3">
        <f>+dataMercanciaGeneral[[#This Row],[Mercancía general embarcada en cabotaje]]+dataMercanciaGeneral[[#This Row],[Mercancía general desembarcada en cabotaje]]</f>
        <v>917784</v>
      </c>
      <c r="H858" s="2">
        <v>1002730</v>
      </c>
      <c r="I858" s="2">
        <v>1853150</v>
      </c>
      <c r="J858" s="3">
        <f>+dataMercanciaGeneral[[#This Row],[Mercancía general embarcada en exterior]]+dataMercanciaGeneral[[#This Row],[Mercancía general desembarcada en exterior]]</f>
        <v>2855880</v>
      </c>
      <c r="K858" s="3">
        <f>+dataMercanciaGeneral[[#This Row],[Mercancía general embarcada en cabotaje]]+dataMercanciaGeneral[[#This Row],[Mercancía general embarcada en exterior]]</f>
        <v>1320689</v>
      </c>
      <c r="L858" s="3">
        <f>+dataMercanciaGeneral[[#This Row],[Mercancía general desembarcada en cabotaje]]+dataMercanciaGeneral[[#This Row],[Mercancía general desembarcada en exterior]]</f>
        <v>2452975</v>
      </c>
      <c r="M858" s="3">
        <f>+dataMercanciaGeneral[[#This Row],[TOTAL mercancía general embarcada en cabotaje y exterior]]+dataMercanciaGeneral[[#This Row],[TOTAL mercancía general desembarcada en cabotaje y exterior]]</f>
        <v>3773664</v>
      </c>
    </row>
    <row r="859" spans="1:13" hidden="1" x14ac:dyDescent="0.25">
      <c r="A859" s="1">
        <v>1976</v>
      </c>
      <c r="B859" s="1" t="s">
        <v>12</v>
      </c>
      <c r="C859" s="1" t="s">
        <v>32</v>
      </c>
      <c r="D859" s="1" t="s">
        <v>42</v>
      </c>
      <c r="E859" s="2">
        <v>51333</v>
      </c>
      <c r="F859" s="2">
        <v>17732</v>
      </c>
      <c r="G859" s="3">
        <f>+dataMercanciaGeneral[[#This Row],[Mercancía general embarcada en cabotaje]]+dataMercanciaGeneral[[#This Row],[Mercancía general desembarcada en cabotaje]]</f>
        <v>69065</v>
      </c>
      <c r="H859" s="2">
        <v>421429</v>
      </c>
      <c r="I859" s="2">
        <v>282542</v>
      </c>
      <c r="J859" s="3">
        <f>+dataMercanciaGeneral[[#This Row],[Mercancía general embarcada en exterior]]+dataMercanciaGeneral[[#This Row],[Mercancía general desembarcada en exterior]]</f>
        <v>703971</v>
      </c>
      <c r="K859" s="3">
        <f>+dataMercanciaGeneral[[#This Row],[Mercancía general embarcada en cabotaje]]+dataMercanciaGeneral[[#This Row],[Mercancía general embarcada en exterior]]</f>
        <v>472762</v>
      </c>
      <c r="L859" s="3">
        <f>+dataMercanciaGeneral[[#This Row],[Mercancía general desembarcada en cabotaje]]+dataMercanciaGeneral[[#This Row],[Mercancía general desembarcada en exterior]]</f>
        <v>300274</v>
      </c>
      <c r="M859" s="3">
        <f>+dataMercanciaGeneral[[#This Row],[TOTAL mercancía general embarcada en cabotaje y exterior]]+dataMercanciaGeneral[[#This Row],[TOTAL mercancía general desembarcada en cabotaje y exterior]]</f>
        <v>773036</v>
      </c>
    </row>
    <row r="860" spans="1:13" hidden="1" x14ac:dyDescent="0.25">
      <c r="A860" s="1">
        <v>1976</v>
      </c>
      <c r="B860" s="1" t="s">
        <v>34</v>
      </c>
      <c r="C860" s="1" t="s">
        <v>32</v>
      </c>
      <c r="D860" s="1" t="s">
        <v>33</v>
      </c>
      <c r="E860" s="2">
        <v>430531</v>
      </c>
      <c r="F860" s="2">
        <v>699153</v>
      </c>
      <c r="G860" s="3">
        <f>+dataMercanciaGeneral[[#This Row],[Mercancía general embarcada en cabotaje]]+dataMercanciaGeneral[[#This Row],[Mercancía general desembarcada en cabotaje]]</f>
        <v>1129684</v>
      </c>
      <c r="H860" s="2">
        <v>467478</v>
      </c>
      <c r="I860" s="2">
        <v>263533</v>
      </c>
      <c r="J860" s="3">
        <f>+dataMercanciaGeneral[[#This Row],[Mercancía general embarcada en exterior]]+dataMercanciaGeneral[[#This Row],[Mercancía general desembarcada en exterior]]</f>
        <v>731011</v>
      </c>
      <c r="K860" s="3">
        <f>+dataMercanciaGeneral[[#This Row],[Mercancía general embarcada en cabotaje]]+dataMercanciaGeneral[[#This Row],[Mercancía general embarcada en exterior]]</f>
        <v>898009</v>
      </c>
      <c r="L860" s="3">
        <f>+dataMercanciaGeneral[[#This Row],[Mercancía general desembarcada en cabotaje]]+dataMercanciaGeneral[[#This Row],[Mercancía general desembarcada en exterior]]</f>
        <v>962686</v>
      </c>
      <c r="M860" s="3">
        <f>+dataMercanciaGeneral[[#This Row],[TOTAL mercancía general embarcada en cabotaje y exterior]]+dataMercanciaGeneral[[#This Row],[TOTAL mercancía general desembarcada en cabotaje y exterior]]</f>
        <v>1860695</v>
      </c>
    </row>
    <row r="861" spans="1:13" hidden="1" x14ac:dyDescent="0.25">
      <c r="A861" s="1">
        <v>1976</v>
      </c>
      <c r="B861" s="1" t="s">
        <v>34</v>
      </c>
      <c r="C861" s="1" t="s">
        <v>32</v>
      </c>
      <c r="D861" s="1" t="s">
        <v>42</v>
      </c>
      <c r="E861" s="2">
        <v>74193</v>
      </c>
      <c r="F861" s="2">
        <v>302294</v>
      </c>
      <c r="G861" s="3">
        <f>+dataMercanciaGeneral[[#This Row],[Mercancía general embarcada en cabotaje]]+dataMercanciaGeneral[[#This Row],[Mercancía general desembarcada en cabotaje]]</f>
        <v>376487</v>
      </c>
      <c r="H861" s="2">
        <v>0</v>
      </c>
      <c r="I861" s="2">
        <v>0</v>
      </c>
      <c r="J861" s="3">
        <f>+dataMercanciaGeneral[[#This Row],[Mercancía general embarcada en exterior]]+dataMercanciaGeneral[[#This Row],[Mercancía general desembarcada en exterior]]</f>
        <v>0</v>
      </c>
      <c r="K861" s="3">
        <f>+dataMercanciaGeneral[[#This Row],[Mercancía general embarcada en cabotaje]]+dataMercanciaGeneral[[#This Row],[Mercancía general embarcada en exterior]]</f>
        <v>74193</v>
      </c>
      <c r="L861" s="3">
        <f>+dataMercanciaGeneral[[#This Row],[Mercancía general desembarcada en cabotaje]]+dataMercanciaGeneral[[#This Row],[Mercancía general desembarcada en exterior]]</f>
        <v>302294</v>
      </c>
      <c r="M861" s="3">
        <f>+dataMercanciaGeneral[[#This Row],[TOTAL mercancía general embarcada en cabotaje y exterior]]+dataMercanciaGeneral[[#This Row],[TOTAL mercancía general desembarcada en cabotaje y exterior]]</f>
        <v>376487</v>
      </c>
    </row>
    <row r="862" spans="1:13" hidden="1" x14ac:dyDescent="0.25">
      <c r="A862" s="1">
        <v>1976</v>
      </c>
      <c r="B862" s="1" t="s">
        <v>13</v>
      </c>
      <c r="C862" s="1" t="s">
        <v>32</v>
      </c>
      <c r="D862" s="1" t="s">
        <v>33</v>
      </c>
      <c r="E862" s="2">
        <v>31930</v>
      </c>
      <c r="F862" s="2">
        <v>726</v>
      </c>
      <c r="G862" s="3">
        <f>+dataMercanciaGeneral[[#This Row],[Mercancía general embarcada en cabotaje]]+dataMercanciaGeneral[[#This Row],[Mercancía general desembarcada en cabotaje]]</f>
        <v>32656</v>
      </c>
      <c r="H862" s="2">
        <v>170187</v>
      </c>
      <c r="I862" s="2">
        <v>55342</v>
      </c>
      <c r="J862" s="3">
        <f>+dataMercanciaGeneral[[#This Row],[Mercancía general embarcada en exterior]]+dataMercanciaGeneral[[#This Row],[Mercancía general desembarcada en exterior]]</f>
        <v>225529</v>
      </c>
      <c r="K862" s="3">
        <f>+dataMercanciaGeneral[[#This Row],[Mercancía general embarcada en cabotaje]]+dataMercanciaGeneral[[#This Row],[Mercancía general embarcada en exterior]]</f>
        <v>202117</v>
      </c>
      <c r="L862" s="3">
        <f>+dataMercanciaGeneral[[#This Row],[Mercancía general desembarcada en cabotaje]]+dataMercanciaGeneral[[#This Row],[Mercancía general desembarcada en exterior]]</f>
        <v>56068</v>
      </c>
      <c r="M862" s="3">
        <f>+dataMercanciaGeneral[[#This Row],[TOTAL mercancía general embarcada en cabotaje y exterior]]+dataMercanciaGeneral[[#This Row],[TOTAL mercancía general desembarcada en cabotaje y exterior]]</f>
        <v>258185</v>
      </c>
    </row>
    <row r="863" spans="1:13" hidden="1" x14ac:dyDescent="0.25">
      <c r="A863" s="1">
        <v>1976</v>
      </c>
      <c r="B863" s="1" t="s">
        <v>13</v>
      </c>
      <c r="C863" s="1" t="s">
        <v>32</v>
      </c>
      <c r="D863" s="1" t="s">
        <v>42</v>
      </c>
      <c r="E863" s="2">
        <v>2334</v>
      </c>
      <c r="F863" s="2">
        <v>0</v>
      </c>
      <c r="G863" s="3">
        <f>+dataMercanciaGeneral[[#This Row],[Mercancía general embarcada en cabotaje]]+dataMercanciaGeneral[[#This Row],[Mercancía general desembarcada en cabotaje]]</f>
        <v>2334</v>
      </c>
      <c r="H863" s="2">
        <v>108990</v>
      </c>
      <c r="I863" s="2">
        <v>17880</v>
      </c>
      <c r="J863" s="3">
        <f>+dataMercanciaGeneral[[#This Row],[Mercancía general embarcada en exterior]]+dataMercanciaGeneral[[#This Row],[Mercancía general desembarcada en exterior]]</f>
        <v>126870</v>
      </c>
      <c r="K863" s="3">
        <f>+dataMercanciaGeneral[[#This Row],[Mercancía general embarcada en cabotaje]]+dataMercanciaGeneral[[#This Row],[Mercancía general embarcada en exterior]]</f>
        <v>111324</v>
      </c>
      <c r="L863" s="3">
        <f>+dataMercanciaGeneral[[#This Row],[Mercancía general desembarcada en cabotaje]]+dataMercanciaGeneral[[#This Row],[Mercancía general desembarcada en exterior]]</f>
        <v>17880</v>
      </c>
      <c r="M863" s="3">
        <f>+dataMercanciaGeneral[[#This Row],[TOTAL mercancía general embarcada en cabotaje y exterior]]+dataMercanciaGeneral[[#This Row],[TOTAL mercancía general desembarcada en cabotaje y exterior]]</f>
        <v>129204</v>
      </c>
    </row>
    <row r="864" spans="1:13" hidden="1" x14ac:dyDescent="0.25">
      <c r="A864" s="1">
        <v>1976</v>
      </c>
      <c r="B864" s="1" t="s">
        <v>14</v>
      </c>
      <c r="C864" s="1" t="s">
        <v>32</v>
      </c>
      <c r="D864" s="1" t="s">
        <v>33</v>
      </c>
      <c r="E864" s="2">
        <v>16500</v>
      </c>
      <c r="F864" s="2">
        <v>7844</v>
      </c>
      <c r="G864" s="3">
        <f>+dataMercanciaGeneral[[#This Row],[Mercancía general embarcada en cabotaje]]+dataMercanciaGeneral[[#This Row],[Mercancía general desembarcada en cabotaje]]</f>
        <v>24344</v>
      </c>
      <c r="H864" s="2">
        <v>499405</v>
      </c>
      <c r="I864" s="2">
        <v>117025</v>
      </c>
      <c r="J864" s="3">
        <f>+dataMercanciaGeneral[[#This Row],[Mercancía general embarcada en exterior]]+dataMercanciaGeneral[[#This Row],[Mercancía general desembarcada en exterior]]</f>
        <v>616430</v>
      </c>
      <c r="K864" s="3">
        <f>+dataMercanciaGeneral[[#This Row],[Mercancía general embarcada en cabotaje]]+dataMercanciaGeneral[[#This Row],[Mercancía general embarcada en exterior]]</f>
        <v>515905</v>
      </c>
      <c r="L864" s="3">
        <f>+dataMercanciaGeneral[[#This Row],[Mercancía general desembarcada en cabotaje]]+dataMercanciaGeneral[[#This Row],[Mercancía general desembarcada en exterior]]</f>
        <v>124869</v>
      </c>
      <c r="M864" s="3">
        <f>+dataMercanciaGeneral[[#This Row],[TOTAL mercancía general embarcada en cabotaje y exterior]]+dataMercanciaGeneral[[#This Row],[TOTAL mercancía general desembarcada en cabotaje y exterior]]</f>
        <v>640774</v>
      </c>
    </row>
    <row r="865" spans="1:13" hidden="1" x14ac:dyDescent="0.25">
      <c r="A865" s="1">
        <v>1976</v>
      </c>
      <c r="B865" s="1" t="s">
        <v>14</v>
      </c>
      <c r="C865" s="1" t="s">
        <v>32</v>
      </c>
      <c r="D865" s="1" t="s">
        <v>42</v>
      </c>
      <c r="E865" s="2">
        <v>113210</v>
      </c>
      <c r="F865" s="2">
        <v>28202</v>
      </c>
      <c r="G865" s="3">
        <f>+dataMercanciaGeneral[[#This Row],[Mercancía general embarcada en cabotaje]]+dataMercanciaGeneral[[#This Row],[Mercancía general desembarcada en cabotaje]]</f>
        <v>141412</v>
      </c>
      <c r="H865" s="2">
        <v>1286</v>
      </c>
      <c r="I865" s="2">
        <v>3404</v>
      </c>
      <c r="J865" s="3">
        <f>+dataMercanciaGeneral[[#This Row],[Mercancía general embarcada en exterior]]+dataMercanciaGeneral[[#This Row],[Mercancía general desembarcada en exterior]]</f>
        <v>4690</v>
      </c>
      <c r="K865" s="3">
        <f>+dataMercanciaGeneral[[#This Row],[Mercancía general embarcada en cabotaje]]+dataMercanciaGeneral[[#This Row],[Mercancía general embarcada en exterior]]</f>
        <v>114496</v>
      </c>
      <c r="L865" s="3">
        <f>+dataMercanciaGeneral[[#This Row],[Mercancía general desembarcada en cabotaje]]+dataMercanciaGeneral[[#This Row],[Mercancía general desembarcada en exterior]]</f>
        <v>31606</v>
      </c>
      <c r="M865" s="3">
        <f>+dataMercanciaGeneral[[#This Row],[TOTAL mercancía general embarcada en cabotaje y exterior]]+dataMercanciaGeneral[[#This Row],[TOTAL mercancía general desembarcada en cabotaje y exterior]]</f>
        <v>146102</v>
      </c>
    </row>
    <row r="866" spans="1:13" hidden="1" x14ac:dyDescent="0.25">
      <c r="A866" s="1">
        <v>1976</v>
      </c>
      <c r="B866" s="1" t="s">
        <v>15</v>
      </c>
      <c r="C866" s="1" t="s">
        <v>32</v>
      </c>
      <c r="D866" s="1" t="s">
        <v>33</v>
      </c>
      <c r="E866" s="2">
        <v>121874</v>
      </c>
      <c r="F866" s="2">
        <v>185694</v>
      </c>
      <c r="G866" s="3">
        <f>+dataMercanciaGeneral[[#This Row],[Mercancía general embarcada en cabotaje]]+dataMercanciaGeneral[[#This Row],[Mercancía general desembarcada en cabotaje]]</f>
        <v>307568</v>
      </c>
      <c r="H866" s="2">
        <v>29</v>
      </c>
      <c r="I866" s="2">
        <v>15801</v>
      </c>
      <c r="J866" s="3">
        <f>+dataMercanciaGeneral[[#This Row],[Mercancía general embarcada en exterior]]+dataMercanciaGeneral[[#This Row],[Mercancía general desembarcada en exterior]]</f>
        <v>15830</v>
      </c>
      <c r="K866" s="3">
        <f>+dataMercanciaGeneral[[#This Row],[Mercancía general embarcada en cabotaje]]+dataMercanciaGeneral[[#This Row],[Mercancía general embarcada en exterior]]</f>
        <v>121903</v>
      </c>
      <c r="L866" s="3">
        <f>+dataMercanciaGeneral[[#This Row],[Mercancía general desembarcada en cabotaje]]+dataMercanciaGeneral[[#This Row],[Mercancía general desembarcada en exterior]]</f>
        <v>201495</v>
      </c>
      <c r="M866" s="3">
        <f>+dataMercanciaGeneral[[#This Row],[TOTAL mercancía general embarcada en cabotaje y exterior]]+dataMercanciaGeneral[[#This Row],[TOTAL mercancía general desembarcada en cabotaje y exterior]]</f>
        <v>323398</v>
      </c>
    </row>
    <row r="867" spans="1:13" hidden="1" x14ac:dyDescent="0.25">
      <c r="A867" s="1">
        <v>1976</v>
      </c>
      <c r="B867" s="1" t="s">
        <v>15</v>
      </c>
      <c r="C867" s="1" t="s">
        <v>32</v>
      </c>
      <c r="D867" s="1" t="s">
        <v>42</v>
      </c>
      <c r="E867" s="2">
        <v>0</v>
      </c>
      <c r="F867" s="2">
        <v>0</v>
      </c>
      <c r="G867" s="3">
        <f>+dataMercanciaGeneral[[#This Row],[Mercancía general embarcada en cabotaje]]+dataMercanciaGeneral[[#This Row],[Mercancía general desembarcada en cabotaje]]</f>
        <v>0</v>
      </c>
      <c r="H867" s="2">
        <v>19</v>
      </c>
      <c r="I867" s="2">
        <v>37</v>
      </c>
      <c r="J867" s="3">
        <f>+dataMercanciaGeneral[[#This Row],[Mercancía general embarcada en exterior]]+dataMercanciaGeneral[[#This Row],[Mercancía general desembarcada en exterior]]</f>
        <v>56</v>
      </c>
      <c r="K867" s="3">
        <f>+dataMercanciaGeneral[[#This Row],[Mercancía general embarcada en cabotaje]]+dataMercanciaGeneral[[#This Row],[Mercancía general embarcada en exterior]]</f>
        <v>19</v>
      </c>
      <c r="L867" s="3">
        <f>+dataMercanciaGeneral[[#This Row],[Mercancía general desembarcada en cabotaje]]+dataMercanciaGeneral[[#This Row],[Mercancía general desembarcada en exterior]]</f>
        <v>37</v>
      </c>
      <c r="M867" s="3">
        <f>+dataMercanciaGeneral[[#This Row],[TOTAL mercancía general embarcada en cabotaje y exterior]]+dataMercanciaGeneral[[#This Row],[TOTAL mercancía general desembarcada en cabotaje y exterior]]</f>
        <v>56</v>
      </c>
    </row>
    <row r="868" spans="1:13" hidden="1" x14ac:dyDescent="0.25">
      <c r="A868" s="1">
        <v>1976</v>
      </c>
      <c r="B868" s="1" t="s">
        <v>35</v>
      </c>
      <c r="C868" s="1" t="s">
        <v>32</v>
      </c>
      <c r="D868" s="1" t="s">
        <v>33</v>
      </c>
      <c r="E868" s="2">
        <v>20315</v>
      </c>
      <c r="F868" s="2">
        <v>100182</v>
      </c>
      <c r="G868" s="3">
        <f>+dataMercanciaGeneral[[#This Row],[Mercancía general embarcada en cabotaje]]+dataMercanciaGeneral[[#This Row],[Mercancía general desembarcada en cabotaje]]</f>
        <v>120497</v>
      </c>
      <c r="H868" s="2">
        <v>32962</v>
      </c>
      <c r="I868" s="2">
        <v>20715</v>
      </c>
      <c r="J868" s="3">
        <f>+dataMercanciaGeneral[[#This Row],[Mercancía general embarcada en exterior]]+dataMercanciaGeneral[[#This Row],[Mercancía general desembarcada en exterior]]</f>
        <v>53677</v>
      </c>
      <c r="K868" s="3">
        <f>+dataMercanciaGeneral[[#This Row],[Mercancía general embarcada en cabotaje]]+dataMercanciaGeneral[[#This Row],[Mercancía general embarcada en exterior]]</f>
        <v>53277</v>
      </c>
      <c r="L868" s="3">
        <f>+dataMercanciaGeneral[[#This Row],[Mercancía general desembarcada en cabotaje]]+dataMercanciaGeneral[[#This Row],[Mercancía general desembarcada en exterior]]</f>
        <v>120897</v>
      </c>
      <c r="M868" s="3">
        <f>+dataMercanciaGeneral[[#This Row],[TOTAL mercancía general embarcada en cabotaje y exterior]]+dataMercanciaGeneral[[#This Row],[TOTAL mercancía general desembarcada en cabotaje y exterior]]</f>
        <v>174174</v>
      </c>
    </row>
    <row r="869" spans="1:13" hidden="1" x14ac:dyDescent="0.25">
      <c r="A869" s="1">
        <v>1976</v>
      </c>
      <c r="B869" s="1" t="s">
        <v>35</v>
      </c>
      <c r="C869" s="1" t="s">
        <v>32</v>
      </c>
      <c r="D869" s="1" t="s">
        <v>42</v>
      </c>
      <c r="E869" s="2">
        <v>148</v>
      </c>
      <c r="F869" s="2">
        <v>148</v>
      </c>
      <c r="G869" s="3">
        <f>+dataMercanciaGeneral[[#This Row],[Mercancía general embarcada en cabotaje]]+dataMercanciaGeneral[[#This Row],[Mercancía general desembarcada en cabotaje]]</f>
        <v>296</v>
      </c>
      <c r="H869" s="2">
        <v>32</v>
      </c>
      <c r="I869" s="2">
        <v>64</v>
      </c>
      <c r="J869" s="3">
        <f>+dataMercanciaGeneral[[#This Row],[Mercancía general embarcada en exterior]]+dataMercanciaGeneral[[#This Row],[Mercancía general desembarcada en exterior]]</f>
        <v>96</v>
      </c>
      <c r="K869" s="3">
        <f>+dataMercanciaGeneral[[#This Row],[Mercancía general embarcada en cabotaje]]+dataMercanciaGeneral[[#This Row],[Mercancía general embarcada en exterior]]</f>
        <v>180</v>
      </c>
      <c r="L869" s="3">
        <f>+dataMercanciaGeneral[[#This Row],[Mercancía general desembarcada en cabotaje]]+dataMercanciaGeneral[[#This Row],[Mercancía general desembarcada en exterior]]</f>
        <v>212</v>
      </c>
      <c r="M869" s="3">
        <f>+dataMercanciaGeneral[[#This Row],[TOTAL mercancía general embarcada en cabotaje y exterior]]+dataMercanciaGeneral[[#This Row],[TOTAL mercancía general desembarcada en cabotaje y exterior]]</f>
        <v>392</v>
      </c>
    </row>
    <row r="870" spans="1:13" hidden="1" x14ac:dyDescent="0.25">
      <c r="A870" s="1">
        <v>1976</v>
      </c>
      <c r="B870" s="1" t="s">
        <v>17</v>
      </c>
      <c r="C870" s="1" t="s">
        <v>32</v>
      </c>
      <c r="D870" s="1" t="s">
        <v>33</v>
      </c>
      <c r="E870" s="2">
        <v>296019</v>
      </c>
      <c r="F870" s="2">
        <v>22782</v>
      </c>
      <c r="G870" s="3">
        <f>+dataMercanciaGeneral[[#This Row],[Mercancía general embarcada en cabotaje]]+dataMercanciaGeneral[[#This Row],[Mercancía general desembarcada en cabotaje]]</f>
        <v>318801</v>
      </c>
      <c r="H870" s="2">
        <v>681683</v>
      </c>
      <c r="I870" s="2">
        <v>285596</v>
      </c>
      <c r="J870" s="3">
        <f>+dataMercanciaGeneral[[#This Row],[Mercancía general embarcada en exterior]]+dataMercanciaGeneral[[#This Row],[Mercancía general desembarcada en exterior]]</f>
        <v>967279</v>
      </c>
      <c r="K870" s="3">
        <f>+dataMercanciaGeneral[[#This Row],[Mercancía general embarcada en cabotaje]]+dataMercanciaGeneral[[#This Row],[Mercancía general embarcada en exterior]]</f>
        <v>977702</v>
      </c>
      <c r="L870" s="3">
        <f>+dataMercanciaGeneral[[#This Row],[Mercancía general desembarcada en cabotaje]]+dataMercanciaGeneral[[#This Row],[Mercancía general desembarcada en exterior]]</f>
        <v>308378</v>
      </c>
      <c r="M870" s="3">
        <f>+dataMercanciaGeneral[[#This Row],[TOTAL mercancía general embarcada en cabotaje y exterior]]+dataMercanciaGeneral[[#This Row],[TOTAL mercancía general desembarcada en cabotaje y exterior]]</f>
        <v>1286080</v>
      </c>
    </row>
    <row r="871" spans="1:13" hidden="1" x14ac:dyDescent="0.25">
      <c r="A871" s="1">
        <v>1976</v>
      </c>
      <c r="B871" s="1" t="s">
        <v>17</v>
      </c>
      <c r="C871" s="1" t="s">
        <v>32</v>
      </c>
      <c r="D871" s="1" t="s">
        <v>42</v>
      </c>
      <c r="E871" s="2">
        <v>4499</v>
      </c>
      <c r="F871" s="2">
        <v>1114</v>
      </c>
      <c r="G871" s="3">
        <f>+dataMercanciaGeneral[[#This Row],[Mercancía general embarcada en cabotaje]]+dataMercanciaGeneral[[#This Row],[Mercancía general desembarcada en cabotaje]]</f>
        <v>5613</v>
      </c>
      <c r="H871" s="2">
        <v>174</v>
      </c>
      <c r="I871" s="2">
        <v>42</v>
      </c>
      <c r="J871" s="3">
        <f>+dataMercanciaGeneral[[#This Row],[Mercancía general embarcada en exterior]]+dataMercanciaGeneral[[#This Row],[Mercancía general desembarcada en exterior]]</f>
        <v>216</v>
      </c>
      <c r="K871" s="3">
        <f>+dataMercanciaGeneral[[#This Row],[Mercancía general embarcada en cabotaje]]+dataMercanciaGeneral[[#This Row],[Mercancía general embarcada en exterior]]</f>
        <v>4673</v>
      </c>
      <c r="L871" s="3">
        <f>+dataMercanciaGeneral[[#This Row],[Mercancía general desembarcada en cabotaje]]+dataMercanciaGeneral[[#This Row],[Mercancía general desembarcada en exterior]]</f>
        <v>1156</v>
      </c>
      <c r="M871" s="3">
        <f>+dataMercanciaGeneral[[#This Row],[TOTAL mercancía general embarcada en cabotaje y exterior]]+dataMercanciaGeneral[[#This Row],[TOTAL mercancía general desembarcada en cabotaje y exterior]]</f>
        <v>5829</v>
      </c>
    </row>
    <row r="872" spans="1:13" hidden="1" x14ac:dyDescent="0.25">
      <c r="A872" s="1">
        <v>1976</v>
      </c>
      <c r="B872" s="1" t="s">
        <v>18</v>
      </c>
      <c r="C872" s="1" t="s">
        <v>32</v>
      </c>
      <c r="D872" s="1" t="s">
        <v>33</v>
      </c>
      <c r="E872" s="2">
        <v>3673</v>
      </c>
      <c r="F872" s="2">
        <v>1099</v>
      </c>
      <c r="G872" s="3">
        <f>+dataMercanciaGeneral[[#This Row],[Mercancía general embarcada en cabotaje]]+dataMercanciaGeneral[[#This Row],[Mercancía general desembarcada en cabotaje]]</f>
        <v>4772</v>
      </c>
      <c r="H872" s="2">
        <v>358433</v>
      </c>
      <c r="I872" s="2">
        <v>15702</v>
      </c>
      <c r="J872" s="3">
        <f>+dataMercanciaGeneral[[#This Row],[Mercancía general embarcada en exterior]]+dataMercanciaGeneral[[#This Row],[Mercancía general desembarcada en exterior]]</f>
        <v>374135</v>
      </c>
      <c r="K872" s="3">
        <f>+dataMercanciaGeneral[[#This Row],[Mercancía general embarcada en cabotaje]]+dataMercanciaGeneral[[#This Row],[Mercancía general embarcada en exterior]]</f>
        <v>362106</v>
      </c>
      <c r="L872" s="3">
        <f>+dataMercanciaGeneral[[#This Row],[Mercancía general desembarcada en cabotaje]]+dataMercanciaGeneral[[#This Row],[Mercancía general desembarcada en exterior]]</f>
        <v>16801</v>
      </c>
      <c r="M872" s="3">
        <f>+dataMercanciaGeneral[[#This Row],[TOTAL mercancía general embarcada en cabotaje y exterior]]+dataMercanciaGeneral[[#This Row],[TOTAL mercancía general desembarcada en cabotaje y exterior]]</f>
        <v>378907</v>
      </c>
    </row>
    <row r="873" spans="1:13" hidden="1" x14ac:dyDescent="0.25">
      <c r="A873" s="1">
        <v>1976</v>
      </c>
      <c r="B873" s="1" t="s">
        <v>18</v>
      </c>
      <c r="C873" s="1" t="s">
        <v>32</v>
      </c>
      <c r="D873" s="1" t="s">
        <v>42</v>
      </c>
      <c r="E873" s="2">
        <v>0</v>
      </c>
      <c r="F873" s="2">
        <v>0</v>
      </c>
      <c r="G873" s="3">
        <f>+dataMercanciaGeneral[[#This Row],[Mercancía general embarcada en cabotaje]]+dataMercanciaGeneral[[#This Row],[Mercancía general desembarcada en cabotaje]]</f>
        <v>0</v>
      </c>
      <c r="H873" s="2">
        <v>0</v>
      </c>
      <c r="I873" s="2">
        <v>0</v>
      </c>
      <c r="J873" s="3">
        <f>+dataMercanciaGeneral[[#This Row],[Mercancía general embarcada en exterior]]+dataMercanciaGeneral[[#This Row],[Mercancía general desembarcada en exterior]]</f>
        <v>0</v>
      </c>
      <c r="K873" s="3">
        <f>+dataMercanciaGeneral[[#This Row],[Mercancía general embarcada en cabotaje]]+dataMercanciaGeneral[[#This Row],[Mercancía general embarcada en exterior]]</f>
        <v>0</v>
      </c>
      <c r="L873" s="3">
        <f>+dataMercanciaGeneral[[#This Row],[Mercancía general desembarcada en cabotaje]]+dataMercanciaGeneral[[#This Row],[Mercancía general desembarcada en exterior]]</f>
        <v>0</v>
      </c>
      <c r="M873" s="3">
        <f>+dataMercanciaGeneral[[#This Row],[TOTAL mercancía general embarcada en cabotaje y exterior]]+dataMercanciaGeneral[[#This Row],[TOTAL mercancía general desembarcada en cabotaje y exterior]]</f>
        <v>0</v>
      </c>
    </row>
    <row r="874" spans="1:13" hidden="1" x14ac:dyDescent="0.25">
      <c r="A874" s="1">
        <v>1976</v>
      </c>
      <c r="B874" s="1" t="s">
        <v>19</v>
      </c>
      <c r="C874" s="1" t="s">
        <v>32</v>
      </c>
      <c r="D874" s="1" t="s">
        <v>33</v>
      </c>
      <c r="E874" s="2">
        <v>253559</v>
      </c>
      <c r="F874" s="2">
        <v>409264</v>
      </c>
      <c r="G874" s="3">
        <f>+dataMercanciaGeneral[[#This Row],[Mercancía general embarcada en cabotaje]]+dataMercanciaGeneral[[#This Row],[Mercancía general desembarcada en cabotaje]]</f>
        <v>662823</v>
      </c>
      <c r="H874" s="2">
        <v>281714</v>
      </c>
      <c r="I874" s="2">
        <v>263533</v>
      </c>
      <c r="J874" s="3">
        <f>+dataMercanciaGeneral[[#This Row],[Mercancía general embarcada en exterior]]+dataMercanciaGeneral[[#This Row],[Mercancía general desembarcada en exterior]]</f>
        <v>545247</v>
      </c>
      <c r="K874" s="3">
        <f>+dataMercanciaGeneral[[#This Row],[Mercancía general embarcada en cabotaje]]+dataMercanciaGeneral[[#This Row],[Mercancía general embarcada en exterior]]</f>
        <v>535273</v>
      </c>
      <c r="L874" s="3">
        <f>+dataMercanciaGeneral[[#This Row],[Mercancía general desembarcada en cabotaje]]+dataMercanciaGeneral[[#This Row],[Mercancía general desembarcada en exterior]]</f>
        <v>672797</v>
      </c>
      <c r="M874" s="3">
        <f>+dataMercanciaGeneral[[#This Row],[TOTAL mercancía general embarcada en cabotaje y exterior]]+dataMercanciaGeneral[[#This Row],[TOTAL mercancía general desembarcada en cabotaje y exterior]]</f>
        <v>1208070</v>
      </c>
    </row>
    <row r="875" spans="1:13" hidden="1" x14ac:dyDescent="0.25">
      <c r="A875" s="1">
        <v>1976</v>
      </c>
      <c r="B875" s="1" t="s">
        <v>19</v>
      </c>
      <c r="C875" s="1" t="s">
        <v>32</v>
      </c>
      <c r="D875" s="1" t="s">
        <v>42</v>
      </c>
      <c r="E875" s="2">
        <v>159127</v>
      </c>
      <c r="F875" s="2">
        <v>247475</v>
      </c>
      <c r="G875" s="3">
        <f>+dataMercanciaGeneral[[#This Row],[Mercancía general embarcada en cabotaje]]+dataMercanciaGeneral[[#This Row],[Mercancía general desembarcada en cabotaje]]</f>
        <v>406602</v>
      </c>
      <c r="H875" s="2">
        <v>5169</v>
      </c>
      <c r="I875" s="2">
        <v>12921</v>
      </c>
      <c r="J875" s="3">
        <f>+dataMercanciaGeneral[[#This Row],[Mercancía general embarcada en exterior]]+dataMercanciaGeneral[[#This Row],[Mercancía general desembarcada en exterior]]</f>
        <v>18090</v>
      </c>
      <c r="K875" s="3">
        <f>+dataMercanciaGeneral[[#This Row],[Mercancía general embarcada en cabotaje]]+dataMercanciaGeneral[[#This Row],[Mercancía general embarcada en exterior]]</f>
        <v>164296</v>
      </c>
      <c r="L875" s="3">
        <f>+dataMercanciaGeneral[[#This Row],[Mercancía general desembarcada en cabotaje]]+dataMercanciaGeneral[[#This Row],[Mercancía general desembarcada en exterior]]</f>
        <v>260396</v>
      </c>
      <c r="M875" s="3">
        <f>+dataMercanciaGeneral[[#This Row],[TOTAL mercancía general embarcada en cabotaje y exterior]]+dataMercanciaGeneral[[#This Row],[TOTAL mercancía general desembarcada en cabotaje y exterior]]</f>
        <v>424692</v>
      </c>
    </row>
    <row r="876" spans="1:13" hidden="1" x14ac:dyDescent="0.25">
      <c r="A876" s="1">
        <v>1976</v>
      </c>
      <c r="B876" s="1" t="s">
        <v>20</v>
      </c>
      <c r="C876" s="1" t="s">
        <v>32</v>
      </c>
      <c r="D876" s="1" t="s">
        <v>33</v>
      </c>
      <c r="E876" s="2">
        <v>74477</v>
      </c>
      <c r="F876" s="2">
        <v>51686</v>
      </c>
      <c r="G876" s="3">
        <f>+dataMercanciaGeneral[[#This Row],[Mercancía general embarcada en cabotaje]]+dataMercanciaGeneral[[#This Row],[Mercancía general desembarcada en cabotaje]]</f>
        <v>126163</v>
      </c>
      <c r="H876" s="2">
        <v>231182</v>
      </c>
      <c r="I876" s="2">
        <v>50193</v>
      </c>
      <c r="J876" s="3">
        <f>+dataMercanciaGeneral[[#This Row],[Mercancía general embarcada en exterior]]+dataMercanciaGeneral[[#This Row],[Mercancía general desembarcada en exterior]]</f>
        <v>281375</v>
      </c>
      <c r="K876" s="3">
        <f>+dataMercanciaGeneral[[#This Row],[Mercancía general embarcada en cabotaje]]+dataMercanciaGeneral[[#This Row],[Mercancía general embarcada en exterior]]</f>
        <v>305659</v>
      </c>
      <c r="L876" s="3">
        <f>+dataMercanciaGeneral[[#This Row],[Mercancía general desembarcada en cabotaje]]+dataMercanciaGeneral[[#This Row],[Mercancía general desembarcada en exterior]]</f>
        <v>101879</v>
      </c>
      <c r="M876" s="3">
        <f>+dataMercanciaGeneral[[#This Row],[TOTAL mercancía general embarcada en cabotaje y exterior]]+dataMercanciaGeneral[[#This Row],[TOTAL mercancía general desembarcada en cabotaje y exterior]]</f>
        <v>407538</v>
      </c>
    </row>
    <row r="877" spans="1:13" hidden="1" x14ac:dyDescent="0.25">
      <c r="A877" s="1">
        <v>1976</v>
      </c>
      <c r="B877" s="1" t="s">
        <v>20</v>
      </c>
      <c r="C877" s="1" t="s">
        <v>32</v>
      </c>
      <c r="D877" s="1" t="s">
        <v>42</v>
      </c>
      <c r="E877" s="2">
        <v>2800</v>
      </c>
      <c r="F877" s="2">
        <v>900</v>
      </c>
      <c r="G877" s="3">
        <f>+dataMercanciaGeneral[[#This Row],[Mercancía general embarcada en cabotaje]]+dataMercanciaGeneral[[#This Row],[Mercancía general desembarcada en cabotaje]]</f>
        <v>3700</v>
      </c>
      <c r="H877" s="2">
        <v>1300</v>
      </c>
      <c r="I877" s="2">
        <v>1000</v>
      </c>
      <c r="J877" s="3">
        <f>+dataMercanciaGeneral[[#This Row],[Mercancía general embarcada en exterior]]+dataMercanciaGeneral[[#This Row],[Mercancía general desembarcada en exterior]]</f>
        <v>2300</v>
      </c>
      <c r="K877" s="3">
        <f>+dataMercanciaGeneral[[#This Row],[Mercancía general embarcada en cabotaje]]+dataMercanciaGeneral[[#This Row],[Mercancía general embarcada en exterior]]</f>
        <v>4100</v>
      </c>
      <c r="L877" s="3">
        <f>+dataMercanciaGeneral[[#This Row],[Mercancía general desembarcada en cabotaje]]+dataMercanciaGeneral[[#This Row],[Mercancía general desembarcada en exterior]]</f>
        <v>1900</v>
      </c>
      <c r="M877" s="3">
        <f>+dataMercanciaGeneral[[#This Row],[TOTAL mercancía general embarcada en cabotaje y exterior]]+dataMercanciaGeneral[[#This Row],[TOTAL mercancía general desembarcada en cabotaje y exterior]]</f>
        <v>6000</v>
      </c>
    </row>
    <row r="878" spans="1:13" hidden="1" x14ac:dyDescent="0.25">
      <c r="A878" s="1">
        <v>1976</v>
      </c>
      <c r="B878" s="1" t="s">
        <v>21</v>
      </c>
      <c r="C878" s="1" t="s">
        <v>32</v>
      </c>
      <c r="D878" s="1" t="s">
        <v>33</v>
      </c>
      <c r="E878" s="2">
        <v>19241</v>
      </c>
      <c r="F878" s="2">
        <v>614</v>
      </c>
      <c r="G878" s="3">
        <f>+dataMercanciaGeneral[[#This Row],[Mercancía general embarcada en cabotaje]]+dataMercanciaGeneral[[#This Row],[Mercancía general desembarcada en cabotaje]]</f>
        <v>19855</v>
      </c>
      <c r="H878" s="2">
        <v>69414</v>
      </c>
      <c r="I878" s="2">
        <v>10704</v>
      </c>
      <c r="J878" s="3">
        <f>+dataMercanciaGeneral[[#This Row],[Mercancía general embarcada en exterior]]+dataMercanciaGeneral[[#This Row],[Mercancía general desembarcada en exterior]]</f>
        <v>80118</v>
      </c>
      <c r="K878" s="3">
        <f>+dataMercanciaGeneral[[#This Row],[Mercancía general embarcada en cabotaje]]+dataMercanciaGeneral[[#This Row],[Mercancía general embarcada en exterior]]</f>
        <v>88655</v>
      </c>
      <c r="L878" s="3">
        <f>+dataMercanciaGeneral[[#This Row],[Mercancía general desembarcada en cabotaje]]+dataMercanciaGeneral[[#This Row],[Mercancía general desembarcada en exterior]]</f>
        <v>11318</v>
      </c>
      <c r="M878" s="3">
        <f>+dataMercanciaGeneral[[#This Row],[TOTAL mercancía general embarcada en cabotaje y exterior]]+dataMercanciaGeneral[[#This Row],[TOTAL mercancía general desembarcada en cabotaje y exterior]]</f>
        <v>99973</v>
      </c>
    </row>
    <row r="879" spans="1:13" hidden="1" x14ac:dyDescent="0.25">
      <c r="A879" s="1">
        <v>1976</v>
      </c>
      <c r="B879" s="1" t="s">
        <v>21</v>
      </c>
      <c r="C879" s="1" t="s">
        <v>32</v>
      </c>
      <c r="D879" s="1" t="s">
        <v>42</v>
      </c>
      <c r="E879" s="2">
        <v>0</v>
      </c>
      <c r="F879" s="2">
        <v>0</v>
      </c>
      <c r="G879" s="3">
        <f>+dataMercanciaGeneral[[#This Row],[Mercancía general embarcada en cabotaje]]+dataMercanciaGeneral[[#This Row],[Mercancía general desembarcada en cabotaje]]</f>
        <v>0</v>
      </c>
      <c r="H879" s="2">
        <v>0</v>
      </c>
      <c r="I879" s="2">
        <v>0</v>
      </c>
      <c r="J879" s="3">
        <f>+dataMercanciaGeneral[[#This Row],[Mercancía general embarcada en exterior]]+dataMercanciaGeneral[[#This Row],[Mercancía general desembarcada en exterior]]</f>
        <v>0</v>
      </c>
      <c r="K879" s="3">
        <f>+dataMercanciaGeneral[[#This Row],[Mercancía general embarcada en cabotaje]]+dataMercanciaGeneral[[#This Row],[Mercancía general embarcada en exterior]]</f>
        <v>0</v>
      </c>
      <c r="L879" s="3">
        <f>+dataMercanciaGeneral[[#This Row],[Mercancía general desembarcada en cabotaje]]+dataMercanciaGeneral[[#This Row],[Mercancía general desembarcada en exterior]]</f>
        <v>0</v>
      </c>
      <c r="M879" s="3">
        <f>+dataMercanciaGeneral[[#This Row],[TOTAL mercancía general embarcada en cabotaje y exterior]]+dataMercanciaGeneral[[#This Row],[TOTAL mercancía general desembarcada en cabotaje y exterior]]</f>
        <v>0</v>
      </c>
    </row>
    <row r="880" spans="1:13" hidden="1" x14ac:dyDescent="0.25">
      <c r="A880" s="1">
        <v>1976</v>
      </c>
      <c r="B880" s="1" t="s">
        <v>22</v>
      </c>
      <c r="C880" s="1" t="s">
        <v>32</v>
      </c>
      <c r="D880" s="1" t="s">
        <v>33</v>
      </c>
      <c r="E880" s="2">
        <v>49367</v>
      </c>
      <c r="F880" s="2">
        <v>158901</v>
      </c>
      <c r="G880" s="3">
        <f>+dataMercanciaGeneral[[#This Row],[Mercancía general embarcada en cabotaje]]+dataMercanciaGeneral[[#This Row],[Mercancía general desembarcada en cabotaje]]</f>
        <v>208268</v>
      </c>
      <c r="H880" s="2">
        <v>42994</v>
      </c>
      <c r="I880" s="2">
        <v>11995</v>
      </c>
      <c r="J880" s="3">
        <f>+dataMercanciaGeneral[[#This Row],[Mercancía general embarcada en exterior]]+dataMercanciaGeneral[[#This Row],[Mercancía general desembarcada en exterior]]</f>
        <v>54989</v>
      </c>
      <c r="K880" s="3">
        <f>+dataMercanciaGeneral[[#This Row],[Mercancía general embarcada en cabotaje]]+dataMercanciaGeneral[[#This Row],[Mercancía general embarcada en exterior]]</f>
        <v>92361</v>
      </c>
      <c r="L880" s="3">
        <f>+dataMercanciaGeneral[[#This Row],[Mercancía general desembarcada en cabotaje]]+dataMercanciaGeneral[[#This Row],[Mercancía general desembarcada en exterior]]</f>
        <v>170896</v>
      </c>
      <c r="M880" s="3">
        <f>+dataMercanciaGeneral[[#This Row],[TOTAL mercancía general embarcada en cabotaje y exterior]]+dataMercanciaGeneral[[#This Row],[TOTAL mercancía general desembarcada en cabotaje y exterior]]</f>
        <v>263257</v>
      </c>
    </row>
    <row r="881" spans="1:13" hidden="1" x14ac:dyDescent="0.25">
      <c r="A881" s="1">
        <v>1976</v>
      </c>
      <c r="B881" s="1" t="s">
        <v>22</v>
      </c>
      <c r="C881" s="1" t="s">
        <v>32</v>
      </c>
      <c r="D881" s="1" t="s">
        <v>42</v>
      </c>
      <c r="E881" s="2">
        <v>0</v>
      </c>
      <c r="F881" s="2">
        <v>0</v>
      </c>
      <c r="G881" s="3">
        <f>+dataMercanciaGeneral[[#This Row],[Mercancía general embarcada en cabotaje]]+dataMercanciaGeneral[[#This Row],[Mercancía general desembarcada en cabotaje]]</f>
        <v>0</v>
      </c>
      <c r="H881" s="2">
        <v>0</v>
      </c>
      <c r="I881" s="2">
        <v>0</v>
      </c>
      <c r="J881" s="3">
        <f>+dataMercanciaGeneral[[#This Row],[Mercancía general embarcada en exterior]]+dataMercanciaGeneral[[#This Row],[Mercancía general desembarcada en exterior]]</f>
        <v>0</v>
      </c>
      <c r="K881" s="3">
        <f>+dataMercanciaGeneral[[#This Row],[Mercancía general embarcada en cabotaje]]+dataMercanciaGeneral[[#This Row],[Mercancía general embarcada en exterior]]</f>
        <v>0</v>
      </c>
      <c r="L881" s="3">
        <f>+dataMercanciaGeneral[[#This Row],[Mercancía general desembarcada en cabotaje]]+dataMercanciaGeneral[[#This Row],[Mercancía general desembarcada en exterior]]</f>
        <v>0</v>
      </c>
      <c r="M881" s="3">
        <f>+dataMercanciaGeneral[[#This Row],[TOTAL mercancía general embarcada en cabotaje y exterior]]+dataMercanciaGeneral[[#This Row],[TOTAL mercancía general desembarcada en cabotaje y exterior]]</f>
        <v>0</v>
      </c>
    </row>
    <row r="882" spans="1:13" hidden="1" x14ac:dyDescent="0.25">
      <c r="A882" s="1">
        <v>1976</v>
      </c>
      <c r="B882" s="1" t="s">
        <v>23</v>
      </c>
      <c r="C882" s="1" t="s">
        <v>32</v>
      </c>
      <c r="D882" s="1" t="s">
        <v>33</v>
      </c>
      <c r="E882" s="2">
        <v>18482</v>
      </c>
      <c r="F882" s="2">
        <v>178596</v>
      </c>
      <c r="G882" s="3">
        <f>+dataMercanciaGeneral[[#This Row],[Mercancía general embarcada en cabotaje]]+dataMercanciaGeneral[[#This Row],[Mercancía general desembarcada en cabotaje]]</f>
        <v>197078</v>
      </c>
      <c r="H882" s="2">
        <v>225300</v>
      </c>
      <c r="I882" s="2">
        <v>1114665</v>
      </c>
      <c r="J882" s="3">
        <f>+dataMercanciaGeneral[[#This Row],[Mercancía general embarcada en exterior]]+dataMercanciaGeneral[[#This Row],[Mercancía general desembarcada en exterior]]</f>
        <v>1339965</v>
      </c>
      <c r="K882" s="3">
        <f>+dataMercanciaGeneral[[#This Row],[Mercancía general embarcada en cabotaje]]+dataMercanciaGeneral[[#This Row],[Mercancía general embarcada en exterior]]</f>
        <v>243782</v>
      </c>
      <c r="L882" s="3">
        <f>+dataMercanciaGeneral[[#This Row],[Mercancía general desembarcada en cabotaje]]+dataMercanciaGeneral[[#This Row],[Mercancía general desembarcada en exterior]]</f>
        <v>1293261</v>
      </c>
      <c r="M882" s="3">
        <f>+dataMercanciaGeneral[[#This Row],[TOTAL mercancía general embarcada en cabotaje y exterior]]+dataMercanciaGeneral[[#This Row],[TOTAL mercancía general desembarcada en cabotaje y exterior]]</f>
        <v>1537043</v>
      </c>
    </row>
    <row r="883" spans="1:13" hidden="1" x14ac:dyDescent="0.25">
      <c r="A883" s="1">
        <v>1976</v>
      </c>
      <c r="B883" s="1" t="s">
        <v>23</v>
      </c>
      <c r="C883" s="1" t="s">
        <v>32</v>
      </c>
      <c r="D883" s="1" t="s">
        <v>42</v>
      </c>
      <c r="E883" s="2">
        <v>53</v>
      </c>
      <c r="F883" s="2">
        <v>163</v>
      </c>
      <c r="G883" s="3">
        <f>+dataMercanciaGeneral[[#This Row],[Mercancía general embarcada en cabotaje]]+dataMercanciaGeneral[[#This Row],[Mercancía general desembarcada en cabotaje]]</f>
        <v>216</v>
      </c>
      <c r="H883" s="2">
        <v>19071</v>
      </c>
      <c r="I883" s="2">
        <v>9188</v>
      </c>
      <c r="J883" s="3">
        <f>+dataMercanciaGeneral[[#This Row],[Mercancía general embarcada en exterior]]+dataMercanciaGeneral[[#This Row],[Mercancía general desembarcada en exterior]]</f>
        <v>28259</v>
      </c>
      <c r="K883" s="3">
        <f>+dataMercanciaGeneral[[#This Row],[Mercancía general embarcada en cabotaje]]+dataMercanciaGeneral[[#This Row],[Mercancía general embarcada en exterior]]</f>
        <v>19124</v>
      </c>
      <c r="L883" s="3">
        <f>+dataMercanciaGeneral[[#This Row],[Mercancía general desembarcada en cabotaje]]+dataMercanciaGeneral[[#This Row],[Mercancía general desembarcada en exterior]]</f>
        <v>9351</v>
      </c>
      <c r="M883" s="3">
        <f>+dataMercanciaGeneral[[#This Row],[TOTAL mercancía general embarcada en cabotaje y exterior]]+dataMercanciaGeneral[[#This Row],[TOTAL mercancía general desembarcada en cabotaje y exterior]]</f>
        <v>28475</v>
      </c>
    </row>
    <row r="884" spans="1:13" hidden="1" x14ac:dyDescent="0.25">
      <c r="A884" s="1">
        <v>1976</v>
      </c>
      <c r="B884" s="1" t="s">
        <v>36</v>
      </c>
      <c r="C884" s="1" t="s">
        <v>32</v>
      </c>
      <c r="D884" s="1" t="s">
        <v>33</v>
      </c>
      <c r="E884" s="2">
        <v>1896</v>
      </c>
      <c r="F884" s="2">
        <v>2003</v>
      </c>
      <c r="G884" s="3">
        <f>+dataMercanciaGeneral[[#This Row],[Mercancía general embarcada en cabotaje]]+dataMercanciaGeneral[[#This Row],[Mercancía general desembarcada en cabotaje]]</f>
        <v>3899</v>
      </c>
      <c r="H884" s="2">
        <v>160006</v>
      </c>
      <c r="I884" s="2">
        <v>17014</v>
      </c>
      <c r="J884" s="3">
        <f>+dataMercanciaGeneral[[#This Row],[Mercancía general embarcada en exterior]]+dataMercanciaGeneral[[#This Row],[Mercancía general desembarcada en exterior]]</f>
        <v>177020</v>
      </c>
      <c r="K884" s="3">
        <f>+dataMercanciaGeneral[[#This Row],[Mercancía general embarcada en cabotaje]]+dataMercanciaGeneral[[#This Row],[Mercancía general embarcada en exterior]]</f>
        <v>161902</v>
      </c>
      <c r="L884" s="3">
        <f>+dataMercanciaGeneral[[#This Row],[Mercancía general desembarcada en cabotaje]]+dataMercanciaGeneral[[#This Row],[Mercancía general desembarcada en exterior]]</f>
        <v>19017</v>
      </c>
      <c r="M884" s="3">
        <f>+dataMercanciaGeneral[[#This Row],[TOTAL mercancía general embarcada en cabotaje y exterior]]+dataMercanciaGeneral[[#This Row],[TOTAL mercancía general desembarcada en cabotaje y exterior]]</f>
        <v>180919</v>
      </c>
    </row>
    <row r="885" spans="1:13" hidden="1" x14ac:dyDescent="0.25">
      <c r="A885" s="1">
        <v>1976</v>
      </c>
      <c r="B885" s="1" t="s">
        <v>36</v>
      </c>
      <c r="C885" s="1" t="s">
        <v>32</v>
      </c>
      <c r="D885" s="1" t="s">
        <v>42</v>
      </c>
      <c r="E885" s="2">
        <v>147100</v>
      </c>
      <c r="F885" s="2">
        <v>49864</v>
      </c>
      <c r="G885" s="3">
        <f>+dataMercanciaGeneral[[#This Row],[Mercancía general embarcada en cabotaje]]+dataMercanciaGeneral[[#This Row],[Mercancía general desembarcada en cabotaje]]</f>
        <v>196964</v>
      </c>
      <c r="H885" s="2">
        <v>4102</v>
      </c>
      <c r="I885" s="2">
        <v>2436</v>
      </c>
      <c r="J885" s="3">
        <f>+dataMercanciaGeneral[[#This Row],[Mercancía general embarcada en exterior]]+dataMercanciaGeneral[[#This Row],[Mercancía general desembarcada en exterior]]</f>
        <v>6538</v>
      </c>
      <c r="K885" s="3">
        <f>+dataMercanciaGeneral[[#This Row],[Mercancía general embarcada en cabotaje]]+dataMercanciaGeneral[[#This Row],[Mercancía general embarcada en exterior]]</f>
        <v>151202</v>
      </c>
      <c r="L885" s="3">
        <f>+dataMercanciaGeneral[[#This Row],[Mercancía general desembarcada en cabotaje]]+dataMercanciaGeneral[[#This Row],[Mercancía general desembarcada en exterior]]</f>
        <v>52300</v>
      </c>
      <c r="M885" s="3">
        <f>+dataMercanciaGeneral[[#This Row],[TOTAL mercancía general embarcada en cabotaje y exterior]]+dataMercanciaGeneral[[#This Row],[TOTAL mercancía general desembarcada en cabotaje y exterior]]</f>
        <v>203502</v>
      </c>
    </row>
    <row r="886" spans="1:13" hidden="1" x14ac:dyDescent="0.25">
      <c r="A886" s="1">
        <v>1976</v>
      </c>
      <c r="B886" s="1" t="s">
        <v>37</v>
      </c>
      <c r="C886" s="1" t="s">
        <v>32</v>
      </c>
      <c r="D886" s="1" t="s">
        <v>33</v>
      </c>
      <c r="E886" s="2">
        <v>0</v>
      </c>
      <c r="F886" s="2">
        <v>5276</v>
      </c>
      <c r="G886" s="3">
        <f>+dataMercanciaGeneral[[#This Row],[Mercancía general embarcada en cabotaje]]+dataMercanciaGeneral[[#This Row],[Mercancía general desembarcada en cabotaje]]</f>
        <v>5276</v>
      </c>
      <c r="H886" s="2">
        <v>0</v>
      </c>
      <c r="I886" s="2">
        <v>49599</v>
      </c>
      <c r="J886" s="3">
        <f>+dataMercanciaGeneral[[#This Row],[Mercancía general embarcada en exterior]]+dataMercanciaGeneral[[#This Row],[Mercancía general desembarcada en exterior]]</f>
        <v>49599</v>
      </c>
      <c r="K886" s="3">
        <f>+dataMercanciaGeneral[[#This Row],[Mercancía general embarcada en cabotaje]]+dataMercanciaGeneral[[#This Row],[Mercancía general embarcada en exterior]]</f>
        <v>0</v>
      </c>
      <c r="L886" s="3">
        <f>+dataMercanciaGeneral[[#This Row],[Mercancía general desembarcada en cabotaje]]+dataMercanciaGeneral[[#This Row],[Mercancía general desembarcada en exterior]]</f>
        <v>54875</v>
      </c>
      <c r="M886" s="3">
        <f>+dataMercanciaGeneral[[#This Row],[TOTAL mercancía general embarcada en cabotaje y exterior]]+dataMercanciaGeneral[[#This Row],[TOTAL mercancía general desembarcada en cabotaje y exterior]]</f>
        <v>54875</v>
      </c>
    </row>
    <row r="887" spans="1:13" hidden="1" x14ac:dyDescent="0.25">
      <c r="A887" s="1">
        <v>1976</v>
      </c>
      <c r="B887" s="1" t="s">
        <v>37</v>
      </c>
      <c r="C887" s="1" t="s">
        <v>32</v>
      </c>
      <c r="D887" s="1" t="s">
        <v>42</v>
      </c>
      <c r="E887" s="2">
        <v>0</v>
      </c>
      <c r="F887" s="2">
        <v>0</v>
      </c>
      <c r="G887" s="3">
        <f>+dataMercanciaGeneral[[#This Row],[Mercancía general embarcada en cabotaje]]+dataMercanciaGeneral[[#This Row],[Mercancía general desembarcada en cabotaje]]</f>
        <v>0</v>
      </c>
      <c r="H887" s="2">
        <v>0</v>
      </c>
      <c r="I887" s="2">
        <v>0</v>
      </c>
      <c r="J887" s="3">
        <f>+dataMercanciaGeneral[[#This Row],[Mercancía general embarcada en exterior]]+dataMercanciaGeneral[[#This Row],[Mercancía general desembarcada en exterior]]</f>
        <v>0</v>
      </c>
      <c r="K887" s="3">
        <f>+dataMercanciaGeneral[[#This Row],[Mercancía general embarcada en cabotaje]]+dataMercanciaGeneral[[#This Row],[Mercancía general embarcada en exterior]]</f>
        <v>0</v>
      </c>
      <c r="L887" s="3">
        <f>+dataMercanciaGeneral[[#This Row],[Mercancía general desembarcada en cabotaje]]+dataMercanciaGeneral[[#This Row],[Mercancía general desembarcada en exterior]]</f>
        <v>0</v>
      </c>
      <c r="M887" s="3">
        <f>+dataMercanciaGeneral[[#This Row],[TOTAL mercancía general embarcada en cabotaje y exterior]]+dataMercanciaGeneral[[#This Row],[TOTAL mercancía general desembarcada en cabotaje y exterior]]</f>
        <v>0</v>
      </c>
    </row>
    <row r="888" spans="1:13" hidden="1" x14ac:dyDescent="0.25">
      <c r="A888" s="1">
        <v>1976</v>
      </c>
      <c r="B888" s="1" t="s">
        <v>7</v>
      </c>
      <c r="C888" s="1" t="s">
        <v>32</v>
      </c>
      <c r="D888" s="1" t="s">
        <v>33</v>
      </c>
      <c r="E888" s="2">
        <v>338121</v>
      </c>
      <c r="F888" s="2">
        <v>311872</v>
      </c>
      <c r="G888" s="3">
        <f>+dataMercanciaGeneral[[#This Row],[Mercancía general embarcada en cabotaje]]+dataMercanciaGeneral[[#This Row],[Mercancía general desembarcada en cabotaje]]</f>
        <v>649993</v>
      </c>
      <c r="H888" s="2">
        <v>196757</v>
      </c>
      <c r="I888" s="2">
        <v>232171</v>
      </c>
      <c r="J888" s="3">
        <f>+dataMercanciaGeneral[[#This Row],[Mercancía general embarcada en exterior]]+dataMercanciaGeneral[[#This Row],[Mercancía general desembarcada en exterior]]</f>
        <v>428928</v>
      </c>
      <c r="K888" s="3">
        <f>+dataMercanciaGeneral[[#This Row],[Mercancía general embarcada en cabotaje]]+dataMercanciaGeneral[[#This Row],[Mercancía general embarcada en exterior]]</f>
        <v>534878</v>
      </c>
      <c r="L888" s="3">
        <f>+dataMercanciaGeneral[[#This Row],[Mercancía general desembarcada en cabotaje]]+dataMercanciaGeneral[[#This Row],[Mercancía general desembarcada en exterior]]</f>
        <v>544043</v>
      </c>
      <c r="M888" s="3">
        <f>+dataMercanciaGeneral[[#This Row],[TOTAL mercancía general embarcada en cabotaje y exterior]]+dataMercanciaGeneral[[#This Row],[TOTAL mercancía general desembarcada en cabotaje y exterior]]</f>
        <v>1078921</v>
      </c>
    </row>
    <row r="889" spans="1:13" hidden="1" x14ac:dyDescent="0.25">
      <c r="A889" s="1">
        <v>1976</v>
      </c>
      <c r="B889" s="1" t="s">
        <v>7</v>
      </c>
      <c r="C889" s="1" t="s">
        <v>32</v>
      </c>
      <c r="D889" s="1" t="s">
        <v>42</v>
      </c>
      <c r="E889" s="2">
        <v>178809</v>
      </c>
      <c r="F889" s="2">
        <v>267926</v>
      </c>
      <c r="G889" s="3">
        <f>+dataMercanciaGeneral[[#This Row],[Mercancía general embarcada en cabotaje]]+dataMercanciaGeneral[[#This Row],[Mercancía general desembarcada en cabotaje]]</f>
        <v>446735</v>
      </c>
      <c r="H889" s="2">
        <v>2732</v>
      </c>
      <c r="I889" s="2">
        <v>10264</v>
      </c>
      <c r="J889" s="3">
        <f>+dataMercanciaGeneral[[#This Row],[Mercancía general embarcada en exterior]]+dataMercanciaGeneral[[#This Row],[Mercancía general desembarcada en exterior]]</f>
        <v>12996</v>
      </c>
      <c r="K889" s="3">
        <f>+dataMercanciaGeneral[[#This Row],[Mercancía general embarcada en cabotaje]]+dataMercanciaGeneral[[#This Row],[Mercancía general embarcada en exterior]]</f>
        <v>181541</v>
      </c>
      <c r="L889" s="3">
        <f>+dataMercanciaGeneral[[#This Row],[Mercancía general desembarcada en cabotaje]]+dataMercanciaGeneral[[#This Row],[Mercancía general desembarcada en exterior]]</f>
        <v>278190</v>
      </c>
      <c r="M889" s="3">
        <f>+dataMercanciaGeneral[[#This Row],[TOTAL mercancía general embarcada en cabotaje y exterior]]+dataMercanciaGeneral[[#This Row],[TOTAL mercancía general desembarcada en cabotaje y exterior]]</f>
        <v>459731</v>
      </c>
    </row>
    <row r="890" spans="1:13" hidden="1" x14ac:dyDescent="0.25">
      <c r="A890" s="1">
        <v>1976</v>
      </c>
      <c r="B890" s="1" t="s">
        <v>24</v>
      </c>
      <c r="C890" s="1" t="s">
        <v>32</v>
      </c>
      <c r="D890" s="1" t="s">
        <v>33</v>
      </c>
      <c r="E890" s="2">
        <v>11961</v>
      </c>
      <c r="F890" s="2">
        <v>247913</v>
      </c>
      <c r="G890" s="3">
        <f>+dataMercanciaGeneral[[#This Row],[Mercancía general embarcada en cabotaje]]+dataMercanciaGeneral[[#This Row],[Mercancía general desembarcada en cabotaje]]</f>
        <v>259874</v>
      </c>
      <c r="H890" s="2">
        <v>157692</v>
      </c>
      <c r="I890" s="2">
        <v>374929</v>
      </c>
      <c r="J890" s="3">
        <f>+dataMercanciaGeneral[[#This Row],[Mercancía general embarcada en exterior]]+dataMercanciaGeneral[[#This Row],[Mercancía general desembarcada en exterior]]</f>
        <v>532621</v>
      </c>
      <c r="K890" s="3">
        <f>+dataMercanciaGeneral[[#This Row],[Mercancía general embarcada en cabotaje]]+dataMercanciaGeneral[[#This Row],[Mercancía general embarcada en exterior]]</f>
        <v>169653</v>
      </c>
      <c r="L890" s="3">
        <f>+dataMercanciaGeneral[[#This Row],[Mercancía general desembarcada en cabotaje]]+dataMercanciaGeneral[[#This Row],[Mercancía general desembarcada en exterior]]</f>
        <v>622842</v>
      </c>
      <c r="M890" s="3">
        <f>+dataMercanciaGeneral[[#This Row],[TOTAL mercancía general embarcada en cabotaje y exterior]]+dataMercanciaGeneral[[#This Row],[TOTAL mercancía general desembarcada en cabotaje y exterior]]</f>
        <v>792495</v>
      </c>
    </row>
    <row r="891" spans="1:13" hidden="1" x14ac:dyDescent="0.25">
      <c r="A891" s="1">
        <v>1976</v>
      </c>
      <c r="B891" s="1" t="s">
        <v>24</v>
      </c>
      <c r="C891" s="1" t="s">
        <v>32</v>
      </c>
      <c r="D891" s="1" t="s">
        <v>42</v>
      </c>
      <c r="E891" s="2">
        <v>569</v>
      </c>
      <c r="F891" s="2">
        <v>1517</v>
      </c>
      <c r="G891" s="3">
        <f>+dataMercanciaGeneral[[#This Row],[Mercancía general embarcada en cabotaje]]+dataMercanciaGeneral[[#This Row],[Mercancía general desembarcada en cabotaje]]</f>
        <v>2086</v>
      </c>
      <c r="H891" s="2">
        <v>301</v>
      </c>
      <c r="I891" s="2">
        <v>9119</v>
      </c>
      <c r="J891" s="3">
        <f>+dataMercanciaGeneral[[#This Row],[Mercancía general embarcada en exterior]]+dataMercanciaGeneral[[#This Row],[Mercancía general desembarcada en exterior]]</f>
        <v>9420</v>
      </c>
      <c r="K891" s="3">
        <f>+dataMercanciaGeneral[[#This Row],[Mercancía general embarcada en cabotaje]]+dataMercanciaGeneral[[#This Row],[Mercancía general embarcada en exterior]]</f>
        <v>870</v>
      </c>
      <c r="L891" s="3">
        <f>+dataMercanciaGeneral[[#This Row],[Mercancía general desembarcada en cabotaje]]+dataMercanciaGeneral[[#This Row],[Mercancía general desembarcada en exterior]]</f>
        <v>10636</v>
      </c>
      <c r="M891" s="3">
        <f>+dataMercanciaGeneral[[#This Row],[TOTAL mercancía general embarcada en cabotaje y exterior]]+dataMercanciaGeneral[[#This Row],[TOTAL mercancía general desembarcada en cabotaje y exterior]]</f>
        <v>11506</v>
      </c>
    </row>
    <row r="892" spans="1:13" hidden="1" x14ac:dyDescent="0.25">
      <c r="A892" s="1">
        <v>1976</v>
      </c>
      <c r="B892" s="1" t="s">
        <v>25</v>
      </c>
      <c r="C892" s="1" t="s">
        <v>32</v>
      </c>
      <c r="D892" s="1" t="s">
        <v>33</v>
      </c>
      <c r="E892" s="2">
        <v>94947</v>
      </c>
      <c r="F892" s="2">
        <v>132721</v>
      </c>
      <c r="G892" s="3">
        <f>+dataMercanciaGeneral[[#This Row],[Mercancía general embarcada en cabotaje]]+dataMercanciaGeneral[[#This Row],[Mercancía general desembarcada en cabotaje]]</f>
        <v>227668</v>
      </c>
      <c r="H892" s="2">
        <v>203723</v>
      </c>
      <c r="I892" s="2">
        <v>168421</v>
      </c>
      <c r="J892" s="3">
        <f>+dataMercanciaGeneral[[#This Row],[Mercancía general embarcada en exterior]]+dataMercanciaGeneral[[#This Row],[Mercancía general desembarcada en exterior]]</f>
        <v>372144</v>
      </c>
      <c r="K892" s="3">
        <f>+dataMercanciaGeneral[[#This Row],[Mercancía general embarcada en cabotaje]]+dataMercanciaGeneral[[#This Row],[Mercancía general embarcada en exterior]]</f>
        <v>298670</v>
      </c>
      <c r="L892" s="3">
        <f>+dataMercanciaGeneral[[#This Row],[Mercancía general desembarcada en cabotaje]]+dataMercanciaGeneral[[#This Row],[Mercancía general desembarcada en exterior]]</f>
        <v>301142</v>
      </c>
      <c r="M892" s="3">
        <f>+dataMercanciaGeneral[[#This Row],[TOTAL mercancía general embarcada en cabotaje y exterior]]+dataMercanciaGeneral[[#This Row],[TOTAL mercancía general desembarcada en cabotaje y exterior]]</f>
        <v>599812</v>
      </c>
    </row>
    <row r="893" spans="1:13" hidden="1" x14ac:dyDescent="0.25">
      <c r="A893" s="1">
        <v>1976</v>
      </c>
      <c r="B893" s="1" t="s">
        <v>25</v>
      </c>
      <c r="C893" s="1" t="s">
        <v>32</v>
      </c>
      <c r="D893" s="1" t="s">
        <v>42</v>
      </c>
      <c r="E893" s="2">
        <v>27364</v>
      </c>
      <c r="F893" s="2">
        <v>4627</v>
      </c>
      <c r="G893" s="3">
        <f>+dataMercanciaGeneral[[#This Row],[Mercancía general embarcada en cabotaje]]+dataMercanciaGeneral[[#This Row],[Mercancía general desembarcada en cabotaje]]</f>
        <v>31991</v>
      </c>
      <c r="H893" s="2">
        <v>557</v>
      </c>
      <c r="I893" s="2">
        <v>501</v>
      </c>
      <c r="J893" s="3">
        <f>+dataMercanciaGeneral[[#This Row],[Mercancía general embarcada en exterior]]+dataMercanciaGeneral[[#This Row],[Mercancía general desembarcada en exterior]]</f>
        <v>1058</v>
      </c>
      <c r="K893" s="3">
        <f>+dataMercanciaGeneral[[#This Row],[Mercancía general embarcada en cabotaje]]+dataMercanciaGeneral[[#This Row],[Mercancía general embarcada en exterior]]</f>
        <v>27921</v>
      </c>
      <c r="L893" s="3">
        <f>+dataMercanciaGeneral[[#This Row],[Mercancía general desembarcada en cabotaje]]+dataMercanciaGeneral[[#This Row],[Mercancía general desembarcada en exterior]]</f>
        <v>5128</v>
      </c>
      <c r="M893" s="3">
        <f>+dataMercanciaGeneral[[#This Row],[TOTAL mercancía general embarcada en cabotaje y exterior]]+dataMercanciaGeneral[[#This Row],[TOTAL mercancía general desembarcada en cabotaje y exterior]]</f>
        <v>33049</v>
      </c>
    </row>
    <row r="894" spans="1:13" hidden="1" x14ac:dyDescent="0.25">
      <c r="A894" s="1">
        <v>1976</v>
      </c>
      <c r="B894" s="1" t="s">
        <v>26</v>
      </c>
      <c r="C894" s="1" t="s">
        <v>32</v>
      </c>
      <c r="D894" s="1" t="s">
        <v>33</v>
      </c>
      <c r="E894" s="2">
        <v>43189</v>
      </c>
      <c r="F894" s="2">
        <v>50194</v>
      </c>
      <c r="G894" s="3">
        <f>+dataMercanciaGeneral[[#This Row],[Mercancía general embarcada en cabotaje]]+dataMercanciaGeneral[[#This Row],[Mercancía general desembarcada en cabotaje]]</f>
        <v>93383</v>
      </c>
      <c r="H894" s="2">
        <v>638140</v>
      </c>
      <c r="I894" s="2">
        <v>157206</v>
      </c>
      <c r="J894" s="3">
        <f>+dataMercanciaGeneral[[#This Row],[Mercancía general embarcada en exterior]]+dataMercanciaGeneral[[#This Row],[Mercancía general desembarcada en exterior]]</f>
        <v>795346</v>
      </c>
      <c r="K894" s="3">
        <f>+dataMercanciaGeneral[[#This Row],[Mercancía general embarcada en cabotaje]]+dataMercanciaGeneral[[#This Row],[Mercancía general embarcada en exterior]]</f>
        <v>681329</v>
      </c>
      <c r="L894" s="3">
        <f>+dataMercanciaGeneral[[#This Row],[Mercancía general desembarcada en cabotaje]]+dataMercanciaGeneral[[#This Row],[Mercancía general desembarcada en exterior]]</f>
        <v>207400</v>
      </c>
      <c r="M894" s="3">
        <f>+dataMercanciaGeneral[[#This Row],[TOTAL mercancía general embarcada en cabotaje y exterior]]+dataMercanciaGeneral[[#This Row],[TOTAL mercancía general desembarcada en cabotaje y exterior]]</f>
        <v>888729</v>
      </c>
    </row>
    <row r="895" spans="1:13" hidden="1" x14ac:dyDescent="0.25">
      <c r="A895" s="1">
        <v>1976</v>
      </c>
      <c r="B895" s="1" t="s">
        <v>26</v>
      </c>
      <c r="C895" s="1" t="s">
        <v>32</v>
      </c>
      <c r="D895" s="1" t="s">
        <v>42</v>
      </c>
      <c r="E895" s="2">
        <v>13867</v>
      </c>
      <c r="F895" s="2">
        <v>6623</v>
      </c>
      <c r="G895" s="3">
        <f>+dataMercanciaGeneral[[#This Row],[Mercancía general embarcada en cabotaje]]+dataMercanciaGeneral[[#This Row],[Mercancía general desembarcada en cabotaje]]</f>
        <v>20490</v>
      </c>
      <c r="H895" s="2">
        <v>1807</v>
      </c>
      <c r="I895" s="2">
        <v>1399</v>
      </c>
      <c r="J895" s="3">
        <f>+dataMercanciaGeneral[[#This Row],[Mercancía general embarcada en exterior]]+dataMercanciaGeneral[[#This Row],[Mercancía general desembarcada en exterior]]</f>
        <v>3206</v>
      </c>
      <c r="K895" s="3">
        <f>+dataMercanciaGeneral[[#This Row],[Mercancía general embarcada en cabotaje]]+dataMercanciaGeneral[[#This Row],[Mercancía general embarcada en exterior]]</f>
        <v>15674</v>
      </c>
      <c r="L895" s="3">
        <f>+dataMercanciaGeneral[[#This Row],[Mercancía general desembarcada en cabotaje]]+dataMercanciaGeneral[[#This Row],[Mercancía general desembarcada en exterior]]</f>
        <v>8022</v>
      </c>
      <c r="M895" s="3">
        <f>+dataMercanciaGeneral[[#This Row],[TOTAL mercancía general embarcada en cabotaje y exterior]]+dataMercanciaGeneral[[#This Row],[TOTAL mercancía general desembarcada en cabotaje y exterior]]</f>
        <v>23696</v>
      </c>
    </row>
    <row r="896" spans="1:13" hidden="1" x14ac:dyDescent="0.25">
      <c r="A896" s="1">
        <v>1976</v>
      </c>
      <c r="B896" s="1" t="s">
        <v>27</v>
      </c>
      <c r="C896" s="1" t="s">
        <v>32</v>
      </c>
      <c r="D896" s="1" t="s">
        <v>33</v>
      </c>
      <c r="E896" s="2">
        <v>352675</v>
      </c>
      <c r="F896" s="2">
        <v>108041</v>
      </c>
      <c r="G896" s="3">
        <f>+dataMercanciaGeneral[[#This Row],[Mercancía general embarcada en cabotaje]]+dataMercanciaGeneral[[#This Row],[Mercancía general desembarcada en cabotaje]]</f>
        <v>460716</v>
      </c>
      <c r="H896" s="2">
        <v>440706</v>
      </c>
      <c r="I896" s="2">
        <v>947679</v>
      </c>
      <c r="J896" s="3">
        <f>+dataMercanciaGeneral[[#This Row],[Mercancía general embarcada en exterior]]+dataMercanciaGeneral[[#This Row],[Mercancía general desembarcada en exterior]]</f>
        <v>1388385</v>
      </c>
      <c r="K896" s="3">
        <f>+dataMercanciaGeneral[[#This Row],[Mercancía general embarcada en cabotaje]]+dataMercanciaGeneral[[#This Row],[Mercancía general embarcada en exterior]]</f>
        <v>793381</v>
      </c>
      <c r="L896" s="3">
        <f>+dataMercanciaGeneral[[#This Row],[Mercancía general desembarcada en cabotaje]]+dataMercanciaGeneral[[#This Row],[Mercancía general desembarcada en exterior]]</f>
        <v>1055720</v>
      </c>
      <c r="M896" s="3">
        <f>+dataMercanciaGeneral[[#This Row],[TOTAL mercancía general embarcada en cabotaje y exterior]]+dataMercanciaGeneral[[#This Row],[TOTAL mercancía general desembarcada en cabotaje y exterior]]</f>
        <v>1849101</v>
      </c>
    </row>
    <row r="897" spans="1:13" hidden="1" x14ac:dyDescent="0.25">
      <c r="A897" s="1">
        <v>1976</v>
      </c>
      <c r="B897" s="1" t="s">
        <v>27</v>
      </c>
      <c r="C897" s="1" t="s">
        <v>32</v>
      </c>
      <c r="D897" s="1" t="s">
        <v>42</v>
      </c>
      <c r="E897" s="2">
        <v>54894</v>
      </c>
      <c r="F897" s="2">
        <v>18357</v>
      </c>
      <c r="G897" s="3">
        <f>+dataMercanciaGeneral[[#This Row],[Mercancía general embarcada en cabotaje]]+dataMercanciaGeneral[[#This Row],[Mercancía general desembarcada en cabotaje]]</f>
        <v>73251</v>
      </c>
      <c r="H897" s="2">
        <v>135365</v>
      </c>
      <c r="I897" s="2">
        <v>129242</v>
      </c>
      <c r="J897" s="3">
        <f>+dataMercanciaGeneral[[#This Row],[Mercancía general embarcada en exterior]]+dataMercanciaGeneral[[#This Row],[Mercancía general desembarcada en exterior]]</f>
        <v>264607</v>
      </c>
      <c r="K897" s="3">
        <f>+dataMercanciaGeneral[[#This Row],[Mercancía general embarcada en cabotaje]]+dataMercanciaGeneral[[#This Row],[Mercancía general embarcada en exterior]]</f>
        <v>190259</v>
      </c>
      <c r="L897" s="3">
        <f>+dataMercanciaGeneral[[#This Row],[Mercancía general desembarcada en cabotaje]]+dataMercanciaGeneral[[#This Row],[Mercancía general desembarcada en exterior]]</f>
        <v>147599</v>
      </c>
      <c r="M897" s="3">
        <f>+dataMercanciaGeneral[[#This Row],[TOTAL mercancía general embarcada en cabotaje y exterior]]+dataMercanciaGeneral[[#This Row],[TOTAL mercancía general desembarcada en cabotaje y exterior]]</f>
        <v>337858</v>
      </c>
    </row>
    <row r="898" spans="1:13" hidden="1" x14ac:dyDescent="0.25">
      <c r="A898" s="1">
        <v>1976</v>
      </c>
      <c r="B898" s="1" t="s">
        <v>28</v>
      </c>
      <c r="C898" s="1" t="s">
        <v>32</v>
      </c>
      <c r="D898" s="1" t="s">
        <v>33</v>
      </c>
      <c r="E898" s="2">
        <v>30439</v>
      </c>
      <c r="F898" s="2">
        <v>61833</v>
      </c>
      <c r="G898" s="3">
        <f>+dataMercanciaGeneral[[#This Row],[Mercancía general embarcada en cabotaje]]+dataMercanciaGeneral[[#This Row],[Mercancía general desembarcada en cabotaje]]</f>
        <v>92272</v>
      </c>
      <c r="H898" s="2">
        <v>82290</v>
      </c>
      <c r="I898" s="2">
        <v>84611</v>
      </c>
      <c r="J898" s="3">
        <f>+dataMercanciaGeneral[[#This Row],[Mercancía general embarcada en exterior]]+dataMercanciaGeneral[[#This Row],[Mercancía general desembarcada en exterior]]</f>
        <v>166901</v>
      </c>
      <c r="K898" s="3">
        <f>+dataMercanciaGeneral[[#This Row],[Mercancía general embarcada en cabotaje]]+dataMercanciaGeneral[[#This Row],[Mercancía general embarcada en exterior]]</f>
        <v>112729</v>
      </c>
      <c r="L898" s="3">
        <f>+dataMercanciaGeneral[[#This Row],[Mercancía general desembarcada en cabotaje]]+dataMercanciaGeneral[[#This Row],[Mercancía general desembarcada en exterior]]</f>
        <v>146444</v>
      </c>
      <c r="M898" s="3">
        <f>+dataMercanciaGeneral[[#This Row],[TOTAL mercancía general embarcada en cabotaje y exterior]]+dataMercanciaGeneral[[#This Row],[TOTAL mercancía general desembarcada en cabotaje y exterior]]</f>
        <v>259173</v>
      </c>
    </row>
    <row r="899" spans="1:13" hidden="1" x14ac:dyDescent="0.25">
      <c r="A899" s="1">
        <v>1976</v>
      </c>
      <c r="B899" s="1" t="s">
        <v>28</v>
      </c>
      <c r="C899" s="1" t="s">
        <v>32</v>
      </c>
      <c r="D899" s="1" t="s">
        <v>42</v>
      </c>
      <c r="E899" s="2">
        <v>13871</v>
      </c>
      <c r="F899" s="2">
        <v>12783</v>
      </c>
      <c r="G899" s="3">
        <f>+dataMercanciaGeneral[[#This Row],[Mercancía general embarcada en cabotaje]]+dataMercanciaGeneral[[#This Row],[Mercancía general desembarcada en cabotaje]]</f>
        <v>26654</v>
      </c>
      <c r="H899" s="2">
        <v>64986</v>
      </c>
      <c r="I899" s="2">
        <v>81635</v>
      </c>
      <c r="J899" s="3">
        <f>+dataMercanciaGeneral[[#This Row],[Mercancía general embarcada en exterior]]+dataMercanciaGeneral[[#This Row],[Mercancía general desembarcada en exterior]]</f>
        <v>146621</v>
      </c>
      <c r="K899" s="3">
        <f>+dataMercanciaGeneral[[#This Row],[Mercancía general embarcada en cabotaje]]+dataMercanciaGeneral[[#This Row],[Mercancía general embarcada en exterior]]</f>
        <v>78857</v>
      </c>
      <c r="L899" s="3">
        <f>+dataMercanciaGeneral[[#This Row],[Mercancía general desembarcada en cabotaje]]+dataMercanciaGeneral[[#This Row],[Mercancía general desembarcada en exterior]]</f>
        <v>94418</v>
      </c>
      <c r="M899" s="3">
        <f>+dataMercanciaGeneral[[#This Row],[TOTAL mercancía general embarcada en cabotaje y exterior]]+dataMercanciaGeneral[[#This Row],[TOTAL mercancía general desembarcada en cabotaje y exterior]]</f>
        <v>173275</v>
      </c>
    </row>
    <row r="900" spans="1:13" hidden="1" x14ac:dyDescent="0.25">
      <c r="A900" s="1">
        <v>1976</v>
      </c>
      <c r="B900" s="1" t="s">
        <v>29</v>
      </c>
      <c r="C900" s="1" t="s">
        <v>32</v>
      </c>
      <c r="D900" s="1" t="s">
        <v>33</v>
      </c>
      <c r="E900" s="2">
        <v>28796</v>
      </c>
      <c r="F900" s="2">
        <v>18518</v>
      </c>
      <c r="G900" s="3">
        <f>+dataMercanciaGeneral[[#This Row],[Mercancía general embarcada en cabotaje]]+dataMercanciaGeneral[[#This Row],[Mercancía general desembarcada en cabotaje]]</f>
        <v>47314</v>
      </c>
      <c r="H900" s="2">
        <v>54585</v>
      </c>
      <c r="I900" s="2">
        <v>22167</v>
      </c>
      <c r="J900" s="3">
        <f>+dataMercanciaGeneral[[#This Row],[Mercancía general embarcada en exterior]]+dataMercanciaGeneral[[#This Row],[Mercancía general desembarcada en exterior]]</f>
        <v>76752</v>
      </c>
      <c r="K900" s="3">
        <f>+dataMercanciaGeneral[[#This Row],[Mercancía general embarcada en cabotaje]]+dataMercanciaGeneral[[#This Row],[Mercancía general embarcada en exterior]]</f>
        <v>83381</v>
      </c>
      <c r="L900" s="3">
        <f>+dataMercanciaGeneral[[#This Row],[Mercancía general desembarcada en cabotaje]]+dataMercanciaGeneral[[#This Row],[Mercancía general desembarcada en exterior]]</f>
        <v>40685</v>
      </c>
      <c r="M900" s="3">
        <f>+dataMercanciaGeneral[[#This Row],[TOTAL mercancía general embarcada en cabotaje y exterior]]+dataMercanciaGeneral[[#This Row],[TOTAL mercancía general desembarcada en cabotaje y exterior]]</f>
        <v>124066</v>
      </c>
    </row>
    <row r="901" spans="1:13" hidden="1" x14ac:dyDescent="0.25">
      <c r="A901" s="1">
        <v>1976</v>
      </c>
      <c r="B901" s="1" t="s">
        <v>29</v>
      </c>
      <c r="C901" s="1" t="s">
        <v>32</v>
      </c>
      <c r="D901" s="1" t="s">
        <v>42</v>
      </c>
      <c r="E901" s="2">
        <v>0</v>
      </c>
      <c r="F901" s="2">
        <v>0</v>
      </c>
      <c r="G901" s="3">
        <f>+dataMercanciaGeneral[[#This Row],[Mercancía general embarcada en cabotaje]]+dataMercanciaGeneral[[#This Row],[Mercancía general desembarcada en cabotaje]]</f>
        <v>0</v>
      </c>
      <c r="H901" s="2">
        <v>0</v>
      </c>
      <c r="I901" s="2">
        <v>0</v>
      </c>
      <c r="J901" s="3">
        <f>+dataMercanciaGeneral[[#This Row],[Mercancía general embarcada en exterior]]+dataMercanciaGeneral[[#This Row],[Mercancía general desembarcada en exterior]]</f>
        <v>0</v>
      </c>
      <c r="K901" s="3">
        <f>+dataMercanciaGeneral[[#This Row],[Mercancía general embarcada en cabotaje]]+dataMercanciaGeneral[[#This Row],[Mercancía general embarcada en exterior]]</f>
        <v>0</v>
      </c>
      <c r="L901" s="3">
        <f>+dataMercanciaGeneral[[#This Row],[Mercancía general desembarcada en cabotaje]]+dataMercanciaGeneral[[#This Row],[Mercancía general desembarcada en exterior]]</f>
        <v>0</v>
      </c>
      <c r="M901" s="3">
        <f>+dataMercanciaGeneral[[#This Row],[TOTAL mercancía general embarcada en cabotaje y exterior]]+dataMercanciaGeneral[[#This Row],[TOTAL mercancía general desembarcada en cabotaje y exterior]]</f>
        <v>0</v>
      </c>
    </row>
    <row r="902" spans="1:13" hidden="1" x14ac:dyDescent="0.25">
      <c r="A902" s="1">
        <v>1977</v>
      </c>
      <c r="B902" s="1" t="s">
        <v>0</v>
      </c>
      <c r="C902" s="1" t="s">
        <v>32</v>
      </c>
      <c r="D902" s="1" t="s">
        <v>33</v>
      </c>
      <c r="E902" s="2">
        <v>4618</v>
      </c>
      <c r="F902" s="2">
        <v>16533</v>
      </c>
      <c r="G902" s="3">
        <f>+dataMercanciaGeneral[[#This Row],[Mercancía general embarcada en cabotaje]]+dataMercanciaGeneral[[#This Row],[Mercancía general desembarcada en cabotaje]]</f>
        <v>21151</v>
      </c>
      <c r="H902" s="2">
        <v>43078</v>
      </c>
      <c r="I902" s="2">
        <v>84023</v>
      </c>
      <c r="J902" s="3">
        <f>+dataMercanciaGeneral[[#This Row],[Mercancía general embarcada en exterior]]+dataMercanciaGeneral[[#This Row],[Mercancía general desembarcada en exterior]]</f>
        <v>127101</v>
      </c>
      <c r="K902" s="3">
        <f>+dataMercanciaGeneral[[#This Row],[Mercancía general embarcada en cabotaje]]+dataMercanciaGeneral[[#This Row],[Mercancía general embarcada en exterior]]</f>
        <v>47696</v>
      </c>
      <c r="L902" s="3">
        <f>+dataMercanciaGeneral[[#This Row],[Mercancía general desembarcada en cabotaje]]+dataMercanciaGeneral[[#This Row],[Mercancía general desembarcada en exterior]]</f>
        <v>100556</v>
      </c>
      <c r="M902" s="3">
        <f>+dataMercanciaGeneral[[#This Row],[TOTAL mercancía general embarcada en cabotaje y exterior]]+dataMercanciaGeneral[[#This Row],[TOTAL mercancía general desembarcada en cabotaje y exterior]]</f>
        <v>148252</v>
      </c>
    </row>
    <row r="903" spans="1:13" hidden="1" x14ac:dyDescent="0.25">
      <c r="A903" s="1">
        <v>1977</v>
      </c>
      <c r="B903" s="1" t="s">
        <v>0</v>
      </c>
      <c r="C903" s="1" t="s">
        <v>32</v>
      </c>
      <c r="D903" s="1" t="s">
        <v>42</v>
      </c>
      <c r="E903" s="2">
        <v>814</v>
      </c>
      <c r="F903" s="2">
        <v>110</v>
      </c>
      <c r="G903" s="3">
        <f>+dataMercanciaGeneral[[#This Row],[Mercancía general embarcada en cabotaje]]+dataMercanciaGeneral[[#This Row],[Mercancía general desembarcada en cabotaje]]</f>
        <v>924</v>
      </c>
      <c r="H903" s="2">
        <v>1164</v>
      </c>
      <c r="I903" s="2">
        <v>375</v>
      </c>
      <c r="J903" s="3">
        <f>+dataMercanciaGeneral[[#This Row],[Mercancía general embarcada en exterior]]+dataMercanciaGeneral[[#This Row],[Mercancía general desembarcada en exterior]]</f>
        <v>1539</v>
      </c>
      <c r="K903" s="3">
        <f>+dataMercanciaGeneral[[#This Row],[Mercancía general embarcada en cabotaje]]+dataMercanciaGeneral[[#This Row],[Mercancía general embarcada en exterior]]</f>
        <v>1978</v>
      </c>
      <c r="L903" s="3">
        <f>+dataMercanciaGeneral[[#This Row],[Mercancía general desembarcada en cabotaje]]+dataMercanciaGeneral[[#This Row],[Mercancía general desembarcada en exterior]]</f>
        <v>485</v>
      </c>
      <c r="M903" s="3">
        <f>+dataMercanciaGeneral[[#This Row],[TOTAL mercancía general embarcada en cabotaje y exterior]]+dataMercanciaGeneral[[#This Row],[TOTAL mercancía general desembarcada en cabotaje y exterior]]</f>
        <v>2463</v>
      </c>
    </row>
    <row r="904" spans="1:13" hidden="1" x14ac:dyDescent="0.25">
      <c r="A904" s="1">
        <v>1977</v>
      </c>
      <c r="B904" s="1" t="s">
        <v>1</v>
      </c>
      <c r="C904" s="1" t="s">
        <v>32</v>
      </c>
      <c r="D904" s="1" t="s">
        <v>33</v>
      </c>
      <c r="E904" s="2">
        <v>142089</v>
      </c>
      <c r="F904" s="2">
        <v>90899</v>
      </c>
      <c r="G904" s="3">
        <f>+dataMercanciaGeneral[[#This Row],[Mercancía general embarcada en cabotaje]]+dataMercanciaGeneral[[#This Row],[Mercancía general desembarcada en cabotaje]]</f>
        <v>232988</v>
      </c>
      <c r="H904" s="2">
        <v>508311</v>
      </c>
      <c r="I904" s="2">
        <v>103365</v>
      </c>
      <c r="J904" s="3">
        <f>+dataMercanciaGeneral[[#This Row],[Mercancía general embarcada en exterior]]+dataMercanciaGeneral[[#This Row],[Mercancía general desembarcada en exterior]]</f>
        <v>611676</v>
      </c>
      <c r="K904" s="3">
        <f>+dataMercanciaGeneral[[#This Row],[Mercancía general embarcada en cabotaje]]+dataMercanciaGeneral[[#This Row],[Mercancía general embarcada en exterior]]</f>
        <v>650400</v>
      </c>
      <c r="L904" s="3">
        <f>+dataMercanciaGeneral[[#This Row],[Mercancía general desembarcada en cabotaje]]+dataMercanciaGeneral[[#This Row],[Mercancía general desembarcada en exterior]]</f>
        <v>194264</v>
      </c>
      <c r="M904" s="3">
        <f>+dataMercanciaGeneral[[#This Row],[TOTAL mercancía general embarcada en cabotaje y exterior]]+dataMercanciaGeneral[[#This Row],[TOTAL mercancía general desembarcada en cabotaje y exterior]]</f>
        <v>844664</v>
      </c>
    </row>
    <row r="905" spans="1:13" hidden="1" x14ac:dyDescent="0.25">
      <c r="A905" s="1">
        <v>1977</v>
      </c>
      <c r="B905" s="1" t="s">
        <v>1</v>
      </c>
      <c r="C905" s="1" t="s">
        <v>32</v>
      </c>
      <c r="D905" s="1" t="s">
        <v>42</v>
      </c>
      <c r="E905" s="2">
        <v>148996</v>
      </c>
      <c r="F905" s="2">
        <v>117633</v>
      </c>
      <c r="G905" s="3">
        <f>+dataMercanciaGeneral[[#This Row],[Mercancía general embarcada en cabotaje]]+dataMercanciaGeneral[[#This Row],[Mercancía general desembarcada en cabotaje]]</f>
        <v>266629</v>
      </c>
      <c r="H905" s="2">
        <v>22338</v>
      </c>
      <c r="I905" s="2">
        <v>16476</v>
      </c>
      <c r="J905" s="3">
        <f>+dataMercanciaGeneral[[#This Row],[Mercancía general embarcada en exterior]]+dataMercanciaGeneral[[#This Row],[Mercancía general desembarcada en exterior]]</f>
        <v>38814</v>
      </c>
      <c r="K905" s="3">
        <f>+dataMercanciaGeneral[[#This Row],[Mercancía general embarcada en cabotaje]]+dataMercanciaGeneral[[#This Row],[Mercancía general embarcada en exterior]]</f>
        <v>171334</v>
      </c>
      <c r="L905" s="3">
        <f>+dataMercanciaGeneral[[#This Row],[Mercancía general desembarcada en cabotaje]]+dataMercanciaGeneral[[#This Row],[Mercancía general desembarcada en exterior]]</f>
        <v>134109</v>
      </c>
      <c r="M905" s="3">
        <f>+dataMercanciaGeneral[[#This Row],[TOTAL mercancía general embarcada en cabotaje y exterior]]+dataMercanciaGeneral[[#This Row],[TOTAL mercancía general desembarcada en cabotaje y exterior]]</f>
        <v>305443</v>
      </c>
    </row>
    <row r="906" spans="1:13" hidden="1" x14ac:dyDescent="0.25">
      <c r="A906" s="1">
        <v>1977</v>
      </c>
      <c r="B906" s="1" t="s">
        <v>2</v>
      </c>
      <c r="C906" s="1" t="s">
        <v>32</v>
      </c>
      <c r="D906" s="1" t="s">
        <v>33</v>
      </c>
      <c r="E906" s="2">
        <v>24311</v>
      </c>
      <c r="F906" s="2">
        <v>9993</v>
      </c>
      <c r="G906" s="3">
        <f>+dataMercanciaGeneral[[#This Row],[Mercancía general embarcada en cabotaje]]+dataMercanciaGeneral[[#This Row],[Mercancía general desembarcada en cabotaje]]</f>
        <v>34304</v>
      </c>
      <c r="H906" s="2">
        <v>202954</v>
      </c>
      <c r="I906" s="2">
        <v>13929</v>
      </c>
      <c r="J906" s="3">
        <f>+dataMercanciaGeneral[[#This Row],[Mercancía general embarcada en exterior]]+dataMercanciaGeneral[[#This Row],[Mercancía general desembarcada en exterior]]</f>
        <v>216883</v>
      </c>
      <c r="K906" s="3">
        <f>+dataMercanciaGeneral[[#This Row],[Mercancía general embarcada en cabotaje]]+dataMercanciaGeneral[[#This Row],[Mercancía general embarcada en exterior]]</f>
        <v>227265</v>
      </c>
      <c r="L906" s="3">
        <f>+dataMercanciaGeneral[[#This Row],[Mercancía general desembarcada en cabotaje]]+dataMercanciaGeneral[[#This Row],[Mercancía general desembarcada en exterior]]</f>
        <v>23922</v>
      </c>
      <c r="M906" s="3">
        <f>+dataMercanciaGeneral[[#This Row],[TOTAL mercancía general embarcada en cabotaje y exterior]]+dataMercanciaGeneral[[#This Row],[TOTAL mercancía general desembarcada en cabotaje y exterior]]</f>
        <v>251187</v>
      </c>
    </row>
    <row r="907" spans="1:13" hidden="1" x14ac:dyDescent="0.25">
      <c r="A907" s="1">
        <v>1977</v>
      </c>
      <c r="B907" s="1" t="s">
        <v>2</v>
      </c>
      <c r="C907" s="1" t="s">
        <v>32</v>
      </c>
      <c r="D907" s="1" t="s">
        <v>42</v>
      </c>
      <c r="E907" s="2">
        <v>0</v>
      </c>
      <c r="F907" s="2">
        <v>0</v>
      </c>
      <c r="G907" s="3">
        <f>+dataMercanciaGeneral[[#This Row],[Mercancía general embarcada en cabotaje]]+dataMercanciaGeneral[[#This Row],[Mercancía general desembarcada en cabotaje]]</f>
        <v>0</v>
      </c>
      <c r="H907" s="2">
        <v>0</v>
      </c>
      <c r="I907" s="2">
        <v>0</v>
      </c>
      <c r="J907" s="3">
        <f>+dataMercanciaGeneral[[#This Row],[Mercancía general embarcada en exterior]]+dataMercanciaGeneral[[#This Row],[Mercancía general desembarcada en exterior]]</f>
        <v>0</v>
      </c>
      <c r="K907" s="3">
        <f>+dataMercanciaGeneral[[#This Row],[Mercancía general embarcada en cabotaje]]+dataMercanciaGeneral[[#This Row],[Mercancía general embarcada en exterior]]</f>
        <v>0</v>
      </c>
      <c r="L907" s="3">
        <f>+dataMercanciaGeneral[[#This Row],[Mercancía general desembarcada en cabotaje]]+dataMercanciaGeneral[[#This Row],[Mercancía general desembarcada en exterior]]</f>
        <v>0</v>
      </c>
      <c r="M907" s="3">
        <f>+dataMercanciaGeneral[[#This Row],[TOTAL mercancía general embarcada en cabotaje y exterior]]+dataMercanciaGeneral[[#This Row],[TOTAL mercancía general desembarcada en cabotaje y exterior]]</f>
        <v>0</v>
      </c>
    </row>
    <row r="908" spans="1:13" hidden="1" x14ac:dyDescent="0.25">
      <c r="A908" s="1">
        <v>1977</v>
      </c>
      <c r="B908" s="1" t="s">
        <v>3</v>
      </c>
      <c r="C908" s="1" t="s">
        <v>32</v>
      </c>
      <c r="D908" s="1" t="s">
        <v>33</v>
      </c>
      <c r="E908" s="2">
        <v>900932</v>
      </c>
      <c r="F908" s="2">
        <v>17515</v>
      </c>
      <c r="G908" s="3">
        <f>+dataMercanciaGeneral[[#This Row],[Mercancía general embarcada en cabotaje]]+dataMercanciaGeneral[[#This Row],[Mercancía general desembarcada en cabotaje]]</f>
        <v>918447</v>
      </c>
      <c r="H908" s="2">
        <v>739609</v>
      </c>
      <c r="I908" s="2">
        <v>197189</v>
      </c>
      <c r="J908" s="3">
        <f>+dataMercanciaGeneral[[#This Row],[Mercancía general embarcada en exterior]]+dataMercanciaGeneral[[#This Row],[Mercancía general desembarcada en exterior]]</f>
        <v>936798</v>
      </c>
      <c r="K908" s="3">
        <f>+dataMercanciaGeneral[[#This Row],[Mercancía general embarcada en cabotaje]]+dataMercanciaGeneral[[#This Row],[Mercancía general embarcada en exterior]]</f>
        <v>1640541</v>
      </c>
      <c r="L908" s="3">
        <f>+dataMercanciaGeneral[[#This Row],[Mercancía general desembarcada en cabotaje]]+dataMercanciaGeneral[[#This Row],[Mercancía general desembarcada en exterior]]</f>
        <v>214704</v>
      </c>
      <c r="M908" s="3">
        <f>+dataMercanciaGeneral[[#This Row],[TOTAL mercancía general embarcada en cabotaje y exterior]]+dataMercanciaGeneral[[#This Row],[TOTAL mercancía general desembarcada en cabotaje y exterior]]</f>
        <v>1855245</v>
      </c>
    </row>
    <row r="909" spans="1:13" hidden="1" x14ac:dyDescent="0.25">
      <c r="A909" s="1">
        <v>1977</v>
      </c>
      <c r="B909" s="1" t="s">
        <v>3</v>
      </c>
      <c r="C909" s="1" t="s">
        <v>32</v>
      </c>
      <c r="D909" s="1" t="s">
        <v>42</v>
      </c>
      <c r="E909" s="2">
        <v>0</v>
      </c>
      <c r="F909" s="2">
        <v>0</v>
      </c>
      <c r="G909" s="3">
        <f>+dataMercanciaGeneral[[#This Row],[Mercancía general embarcada en cabotaje]]+dataMercanciaGeneral[[#This Row],[Mercancía general desembarcada en cabotaje]]</f>
        <v>0</v>
      </c>
      <c r="H909" s="2">
        <v>0</v>
      </c>
      <c r="I909" s="2">
        <v>0</v>
      </c>
      <c r="J909" s="3">
        <f>+dataMercanciaGeneral[[#This Row],[Mercancía general embarcada en exterior]]+dataMercanciaGeneral[[#This Row],[Mercancía general desembarcada en exterior]]</f>
        <v>0</v>
      </c>
      <c r="K909" s="3">
        <f>+dataMercanciaGeneral[[#This Row],[Mercancía general embarcada en cabotaje]]+dataMercanciaGeneral[[#This Row],[Mercancía general embarcada en exterior]]</f>
        <v>0</v>
      </c>
      <c r="L909" s="3">
        <f>+dataMercanciaGeneral[[#This Row],[Mercancía general desembarcada en cabotaje]]+dataMercanciaGeneral[[#This Row],[Mercancía general desembarcada en exterior]]</f>
        <v>0</v>
      </c>
      <c r="M909" s="3">
        <f>+dataMercanciaGeneral[[#This Row],[TOTAL mercancía general embarcada en cabotaje y exterior]]+dataMercanciaGeneral[[#This Row],[TOTAL mercancía general desembarcada en cabotaje y exterior]]</f>
        <v>0</v>
      </c>
    </row>
    <row r="910" spans="1:13" hidden="1" x14ac:dyDescent="0.25">
      <c r="A910" s="1">
        <v>1977</v>
      </c>
      <c r="B910" s="1" t="s">
        <v>4</v>
      </c>
      <c r="C910" s="1" t="s">
        <v>32</v>
      </c>
      <c r="D910" s="1" t="s">
        <v>33</v>
      </c>
      <c r="E910" s="2">
        <v>206915</v>
      </c>
      <c r="F910" s="2">
        <v>160399</v>
      </c>
      <c r="G910" s="3">
        <f>+dataMercanciaGeneral[[#This Row],[Mercancía general embarcada en cabotaje]]+dataMercanciaGeneral[[#This Row],[Mercancía general desembarcada en cabotaje]]</f>
        <v>367314</v>
      </c>
      <c r="H910" s="2">
        <v>135907</v>
      </c>
      <c r="I910" s="2">
        <v>153101</v>
      </c>
      <c r="J910" s="3">
        <f>+dataMercanciaGeneral[[#This Row],[Mercancía general embarcada en exterior]]+dataMercanciaGeneral[[#This Row],[Mercancía general desembarcada en exterior]]</f>
        <v>289008</v>
      </c>
      <c r="K910" s="3">
        <f>+dataMercanciaGeneral[[#This Row],[Mercancía general embarcada en cabotaje]]+dataMercanciaGeneral[[#This Row],[Mercancía general embarcada en exterior]]</f>
        <v>342822</v>
      </c>
      <c r="L910" s="3">
        <f>+dataMercanciaGeneral[[#This Row],[Mercancía general desembarcada en cabotaje]]+dataMercanciaGeneral[[#This Row],[Mercancía general desembarcada en exterior]]</f>
        <v>313500</v>
      </c>
      <c r="M910" s="3">
        <f>+dataMercanciaGeneral[[#This Row],[TOTAL mercancía general embarcada en cabotaje y exterior]]+dataMercanciaGeneral[[#This Row],[TOTAL mercancía general desembarcada en cabotaje y exterior]]</f>
        <v>656322</v>
      </c>
    </row>
    <row r="911" spans="1:13" hidden="1" x14ac:dyDescent="0.25">
      <c r="A911" s="1">
        <v>1977</v>
      </c>
      <c r="B911" s="1" t="s">
        <v>4</v>
      </c>
      <c r="C911" s="1" t="s">
        <v>32</v>
      </c>
      <c r="D911" s="1" t="s">
        <v>42</v>
      </c>
      <c r="E911" s="2">
        <v>0</v>
      </c>
      <c r="F911" s="2">
        <v>0</v>
      </c>
      <c r="G911" s="3">
        <f>+dataMercanciaGeneral[[#This Row],[Mercancía general embarcada en cabotaje]]+dataMercanciaGeneral[[#This Row],[Mercancía general desembarcada en cabotaje]]</f>
        <v>0</v>
      </c>
      <c r="H911" s="2">
        <v>553440</v>
      </c>
      <c r="I911" s="2">
        <v>488063</v>
      </c>
      <c r="J911" s="3">
        <f>+dataMercanciaGeneral[[#This Row],[Mercancía general embarcada en exterior]]+dataMercanciaGeneral[[#This Row],[Mercancía general desembarcada en exterior]]</f>
        <v>1041503</v>
      </c>
      <c r="K911" s="3">
        <f>+dataMercanciaGeneral[[#This Row],[Mercancía general embarcada en cabotaje]]+dataMercanciaGeneral[[#This Row],[Mercancía general embarcada en exterior]]</f>
        <v>553440</v>
      </c>
      <c r="L911" s="3">
        <f>+dataMercanciaGeneral[[#This Row],[Mercancía general desembarcada en cabotaje]]+dataMercanciaGeneral[[#This Row],[Mercancía general desembarcada en exterior]]</f>
        <v>488063</v>
      </c>
      <c r="M911" s="3">
        <f>+dataMercanciaGeneral[[#This Row],[TOTAL mercancía general embarcada en cabotaje y exterior]]+dataMercanciaGeneral[[#This Row],[TOTAL mercancía general desembarcada en cabotaje y exterior]]</f>
        <v>1041503</v>
      </c>
    </row>
    <row r="912" spans="1:13" hidden="1" x14ac:dyDescent="0.25">
      <c r="A912" s="1">
        <v>1977</v>
      </c>
      <c r="B912" s="1" t="s">
        <v>5</v>
      </c>
      <c r="C912" s="1" t="s">
        <v>32</v>
      </c>
      <c r="D912" s="1" t="s">
        <v>33</v>
      </c>
      <c r="E912" s="2">
        <v>48266</v>
      </c>
      <c r="F912" s="2">
        <v>114928</v>
      </c>
      <c r="G912" s="3">
        <f>+dataMercanciaGeneral[[#This Row],[Mercancía general embarcada en cabotaje]]+dataMercanciaGeneral[[#This Row],[Mercancía general desembarcada en cabotaje]]</f>
        <v>163194</v>
      </c>
      <c r="H912" s="2">
        <v>29963</v>
      </c>
      <c r="I912" s="2">
        <v>29605</v>
      </c>
      <c r="J912" s="3">
        <f>+dataMercanciaGeneral[[#This Row],[Mercancía general embarcada en exterior]]+dataMercanciaGeneral[[#This Row],[Mercancía general desembarcada en exterior]]</f>
        <v>59568</v>
      </c>
      <c r="K912" s="3">
        <f>+dataMercanciaGeneral[[#This Row],[Mercancía general embarcada en cabotaje]]+dataMercanciaGeneral[[#This Row],[Mercancía general embarcada en exterior]]</f>
        <v>78229</v>
      </c>
      <c r="L912" s="3">
        <f>+dataMercanciaGeneral[[#This Row],[Mercancía general desembarcada en cabotaje]]+dataMercanciaGeneral[[#This Row],[Mercancía general desembarcada en exterior]]</f>
        <v>144533</v>
      </c>
      <c r="M912" s="3">
        <f>+dataMercanciaGeneral[[#This Row],[TOTAL mercancía general embarcada en cabotaje y exterior]]+dataMercanciaGeneral[[#This Row],[TOTAL mercancía general desembarcada en cabotaje y exterior]]</f>
        <v>222762</v>
      </c>
    </row>
    <row r="913" spans="1:13" hidden="1" x14ac:dyDescent="0.25">
      <c r="A913" s="1">
        <v>1977</v>
      </c>
      <c r="B913" s="1" t="s">
        <v>5</v>
      </c>
      <c r="C913" s="1" t="s">
        <v>32</v>
      </c>
      <c r="D913" s="1" t="s">
        <v>42</v>
      </c>
      <c r="E913" s="2">
        <v>51879</v>
      </c>
      <c r="F913" s="2">
        <v>41796</v>
      </c>
      <c r="G913" s="3">
        <f>+dataMercanciaGeneral[[#This Row],[Mercancía general embarcada en cabotaje]]+dataMercanciaGeneral[[#This Row],[Mercancía general desembarcada en cabotaje]]</f>
        <v>93675</v>
      </c>
      <c r="H913" s="2">
        <v>301381</v>
      </c>
      <c r="I913" s="2">
        <v>169949</v>
      </c>
      <c r="J913" s="3">
        <f>+dataMercanciaGeneral[[#This Row],[Mercancía general embarcada en exterior]]+dataMercanciaGeneral[[#This Row],[Mercancía general desembarcada en exterior]]</f>
        <v>471330</v>
      </c>
      <c r="K913" s="3">
        <f>+dataMercanciaGeneral[[#This Row],[Mercancía general embarcada en cabotaje]]+dataMercanciaGeneral[[#This Row],[Mercancía general embarcada en exterior]]</f>
        <v>353260</v>
      </c>
      <c r="L913" s="3">
        <f>+dataMercanciaGeneral[[#This Row],[Mercancía general desembarcada en cabotaje]]+dataMercanciaGeneral[[#This Row],[Mercancía general desembarcada en exterior]]</f>
        <v>211745</v>
      </c>
      <c r="M913" s="3">
        <f>+dataMercanciaGeneral[[#This Row],[TOTAL mercancía general embarcada en cabotaje y exterior]]+dataMercanciaGeneral[[#This Row],[TOTAL mercancía general desembarcada en cabotaje y exterior]]</f>
        <v>565005</v>
      </c>
    </row>
    <row r="914" spans="1:13" hidden="1" x14ac:dyDescent="0.25">
      <c r="A914" s="1">
        <v>1977</v>
      </c>
      <c r="B914" s="1" t="s">
        <v>10</v>
      </c>
      <c r="C914" s="1" t="s">
        <v>32</v>
      </c>
      <c r="D914" s="1" t="s">
        <v>33</v>
      </c>
      <c r="E914" s="2">
        <v>297731</v>
      </c>
      <c r="F914" s="2">
        <v>747513</v>
      </c>
      <c r="G914" s="3">
        <f>+dataMercanciaGeneral[[#This Row],[Mercancía general embarcada en cabotaje]]+dataMercanciaGeneral[[#This Row],[Mercancía general desembarcada en cabotaje]]</f>
        <v>1045244</v>
      </c>
      <c r="H914" s="2">
        <v>26498</v>
      </c>
      <c r="I914" s="2">
        <v>17663</v>
      </c>
      <c r="J914" s="3">
        <f>+dataMercanciaGeneral[[#This Row],[Mercancía general embarcada en exterior]]+dataMercanciaGeneral[[#This Row],[Mercancía general desembarcada en exterior]]</f>
        <v>44161</v>
      </c>
      <c r="K914" s="3">
        <f>+dataMercanciaGeneral[[#This Row],[Mercancía general embarcada en cabotaje]]+dataMercanciaGeneral[[#This Row],[Mercancía general embarcada en exterior]]</f>
        <v>324229</v>
      </c>
      <c r="L914" s="3">
        <f>+dataMercanciaGeneral[[#This Row],[Mercancía general desembarcada en cabotaje]]+dataMercanciaGeneral[[#This Row],[Mercancía general desembarcada en exterior]]</f>
        <v>765176</v>
      </c>
      <c r="M914" s="3">
        <f>+dataMercanciaGeneral[[#This Row],[TOTAL mercancía general embarcada en cabotaje y exterior]]+dataMercanciaGeneral[[#This Row],[TOTAL mercancía general desembarcada en cabotaje y exterior]]</f>
        <v>1089405</v>
      </c>
    </row>
    <row r="915" spans="1:13" hidden="1" x14ac:dyDescent="0.25">
      <c r="A915" s="1">
        <v>1977</v>
      </c>
      <c r="B915" s="1" t="s">
        <v>10</v>
      </c>
      <c r="C915" s="1" t="s">
        <v>32</v>
      </c>
      <c r="D915" s="1" t="s">
        <v>42</v>
      </c>
      <c r="E915" s="2">
        <v>139748</v>
      </c>
      <c r="F915" s="2">
        <v>272077</v>
      </c>
      <c r="G915" s="3">
        <f>+dataMercanciaGeneral[[#This Row],[Mercancía general embarcada en cabotaje]]+dataMercanciaGeneral[[#This Row],[Mercancía general desembarcada en cabotaje]]</f>
        <v>411825</v>
      </c>
      <c r="H915" s="2">
        <v>0</v>
      </c>
      <c r="I915" s="2">
        <v>0</v>
      </c>
      <c r="J915" s="3">
        <f>+dataMercanciaGeneral[[#This Row],[Mercancía general embarcada en exterior]]+dataMercanciaGeneral[[#This Row],[Mercancía general desembarcada en exterior]]</f>
        <v>0</v>
      </c>
      <c r="K915" s="3">
        <f>+dataMercanciaGeneral[[#This Row],[Mercancía general embarcada en cabotaje]]+dataMercanciaGeneral[[#This Row],[Mercancía general embarcada en exterior]]</f>
        <v>139748</v>
      </c>
      <c r="L915" s="3">
        <f>+dataMercanciaGeneral[[#This Row],[Mercancía general desembarcada en cabotaje]]+dataMercanciaGeneral[[#This Row],[Mercancía general desembarcada en exterior]]</f>
        <v>272077</v>
      </c>
      <c r="M915" s="3">
        <f>+dataMercanciaGeneral[[#This Row],[TOTAL mercancía general embarcada en cabotaje y exterior]]+dataMercanciaGeneral[[#This Row],[TOTAL mercancía general desembarcada en cabotaje y exterior]]</f>
        <v>411825</v>
      </c>
    </row>
    <row r="916" spans="1:13" hidden="1" x14ac:dyDescent="0.25">
      <c r="A916" s="1">
        <v>1977</v>
      </c>
      <c r="B916" s="1" t="s">
        <v>11</v>
      </c>
      <c r="C916" s="1" t="s">
        <v>32</v>
      </c>
      <c r="D916" s="1" t="s">
        <v>33</v>
      </c>
      <c r="E916" s="2">
        <v>778502</v>
      </c>
      <c r="F916" s="2">
        <v>655211</v>
      </c>
      <c r="G916" s="3">
        <f>+dataMercanciaGeneral[[#This Row],[Mercancía general embarcada en cabotaje]]+dataMercanciaGeneral[[#This Row],[Mercancía general desembarcada en cabotaje]]</f>
        <v>1433713</v>
      </c>
      <c r="H916" s="2">
        <v>2188373</v>
      </c>
      <c r="I916" s="2">
        <v>1115596</v>
      </c>
      <c r="J916" s="3">
        <f>+dataMercanciaGeneral[[#This Row],[Mercancía general embarcada en exterior]]+dataMercanciaGeneral[[#This Row],[Mercancía general desembarcada en exterior]]</f>
        <v>3303969</v>
      </c>
      <c r="K916" s="3">
        <f>+dataMercanciaGeneral[[#This Row],[Mercancía general embarcada en cabotaje]]+dataMercanciaGeneral[[#This Row],[Mercancía general embarcada en exterior]]</f>
        <v>2966875</v>
      </c>
      <c r="L916" s="3">
        <f>+dataMercanciaGeneral[[#This Row],[Mercancía general desembarcada en cabotaje]]+dataMercanciaGeneral[[#This Row],[Mercancía general desembarcada en exterior]]</f>
        <v>1770807</v>
      </c>
      <c r="M916" s="3">
        <f>+dataMercanciaGeneral[[#This Row],[TOTAL mercancía general embarcada en cabotaje y exterior]]+dataMercanciaGeneral[[#This Row],[TOTAL mercancía general desembarcada en cabotaje y exterior]]</f>
        <v>4737682</v>
      </c>
    </row>
    <row r="917" spans="1:13" hidden="1" x14ac:dyDescent="0.25">
      <c r="A917" s="1">
        <v>1977</v>
      </c>
      <c r="B917" s="1" t="s">
        <v>11</v>
      </c>
      <c r="C917" s="1" t="s">
        <v>32</v>
      </c>
      <c r="D917" s="1" t="s">
        <v>42</v>
      </c>
      <c r="E917" s="2">
        <v>277521</v>
      </c>
      <c r="F917" s="2">
        <v>84321</v>
      </c>
      <c r="G917" s="3">
        <f>+dataMercanciaGeneral[[#This Row],[Mercancía general embarcada en cabotaje]]+dataMercanciaGeneral[[#This Row],[Mercancía general desembarcada en cabotaje]]</f>
        <v>361842</v>
      </c>
      <c r="H917" s="2">
        <v>208870</v>
      </c>
      <c r="I917" s="2">
        <v>361563</v>
      </c>
      <c r="J917" s="3">
        <f>+dataMercanciaGeneral[[#This Row],[Mercancía general embarcada en exterior]]+dataMercanciaGeneral[[#This Row],[Mercancía general desembarcada en exterior]]</f>
        <v>570433</v>
      </c>
      <c r="K917" s="3">
        <f>+dataMercanciaGeneral[[#This Row],[Mercancía general embarcada en cabotaje]]+dataMercanciaGeneral[[#This Row],[Mercancía general embarcada en exterior]]</f>
        <v>486391</v>
      </c>
      <c r="L917" s="3">
        <f>+dataMercanciaGeneral[[#This Row],[Mercancía general desembarcada en cabotaje]]+dataMercanciaGeneral[[#This Row],[Mercancía general desembarcada en exterior]]</f>
        <v>445884</v>
      </c>
      <c r="M917" s="3">
        <f>+dataMercanciaGeneral[[#This Row],[TOTAL mercancía general embarcada en cabotaje y exterior]]+dataMercanciaGeneral[[#This Row],[TOTAL mercancía general desembarcada en cabotaje y exterior]]</f>
        <v>932275</v>
      </c>
    </row>
    <row r="918" spans="1:13" hidden="1" x14ac:dyDescent="0.25">
      <c r="A918" s="1">
        <v>1977</v>
      </c>
      <c r="B918" s="1" t="s">
        <v>12</v>
      </c>
      <c r="C918" s="1" t="s">
        <v>32</v>
      </c>
      <c r="D918" s="1" t="s">
        <v>33</v>
      </c>
      <c r="E918" s="2">
        <v>544237</v>
      </c>
      <c r="F918" s="2">
        <v>662943</v>
      </c>
      <c r="G918" s="3">
        <f>+dataMercanciaGeneral[[#This Row],[Mercancía general embarcada en cabotaje]]+dataMercanciaGeneral[[#This Row],[Mercancía general desembarcada en cabotaje]]</f>
        <v>1207180</v>
      </c>
      <c r="H918" s="2">
        <v>956018</v>
      </c>
      <c r="I918" s="2">
        <v>1023086</v>
      </c>
      <c r="J918" s="3">
        <f>+dataMercanciaGeneral[[#This Row],[Mercancía general embarcada en exterior]]+dataMercanciaGeneral[[#This Row],[Mercancía general desembarcada en exterior]]</f>
        <v>1979104</v>
      </c>
      <c r="K918" s="3">
        <f>+dataMercanciaGeneral[[#This Row],[Mercancía general embarcada en cabotaje]]+dataMercanciaGeneral[[#This Row],[Mercancía general embarcada en exterior]]</f>
        <v>1500255</v>
      </c>
      <c r="L918" s="3">
        <f>+dataMercanciaGeneral[[#This Row],[Mercancía general desembarcada en cabotaje]]+dataMercanciaGeneral[[#This Row],[Mercancía general desembarcada en exterior]]</f>
        <v>1686029</v>
      </c>
      <c r="M918" s="3">
        <f>+dataMercanciaGeneral[[#This Row],[TOTAL mercancía general embarcada en cabotaje y exterior]]+dataMercanciaGeneral[[#This Row],[TOTAL mercancía general desembarcada en cabotaje y exterior]]</f>
        <v>3186284</v>
      </c>
    </row>
    <row r="919" spans="1:13" hidden="1" x14ac:dyDescent="0.25">
      <c r="A919" s="1">
        <v>1977</v>
      </c>
      <c r="B919" s="1" t="s">
        <v>12</v>
      </c>
      <c r="C919" s="1" t="s">
        <v>32</v>
      </c>
      <c r="D919" s="1" t="s">
        <v>42</v>
      </c>
      <c r="E919" s="2">
        <v>49874</v>
      </c>
      <c r="F919" s="2">
        <v>15348</v>
      </c>
      <c r="G919" s="3">
        <f>+dataMercanciaGeneral[[#This Row],[Mercancía general embarcada en cabotaje]]+dataMercanciaGeneral[[#This Row],[Mercancía general desembarcada en cabotaje]]</f>
        <v>65222</v>
      </c>
      <c r="H919" s="2">
        <v>441157</v>
      </c>
      <c r="I919" s="2">
        <v>298186</v>
      </c>
      <c r="J919" s="3">
        <f>+dataMercanciaGeneral[[#This Row],[Mercancía general embarcada en exterior]]+dataMercanciaGeneral[[#This Row],[Mercancía general desembarcada en exterior]]</f>
        <v>739343</v>
      </c>
      <c r="K919" s="3">
        <f>+dataMercanciaGeneral[[#This Row],[Mercancía general embarcada en cabotaje]]+dataMercanciaGeneral[[#This Row],[Mercancía general embarcada en exterior]]</f>
        <v>491031</v>
      </c>
      <c r="L919" s="3">
        <f>+dataMercanciaGeneral[[#This Row],[Mercancía general desembarcada en cabotaje]]+dataMercanciaGeneral[[#This Row],[Mercancía general desembarcada en exterior]]</f>
        <v>313534</v>
      </c>
      <c r="M919" s="3">
        <f>+dataMercanciaGeneral[[#This Row],[TOTAL mercancía general embarcada en cabotaje y exterior]]+dataMercanciaGeneral[[#This Row],[TOTAL mercancía general desembarcada en cabotaje y exterior]]</f>
        <v>804565</v>
      </c>
    </row>
    <row r="920" spans="1:13" hidden="1" x14ac:dyDescent="0.25">
      <c r="A920" s="1">
        <v>1977</v>
      </c>
      <c r="B920" s="1" t="s">
        <v>34</v>
      </c>
      <c r="C920" s="1" t="s">
        <v>32</v>
      </c>
      <c r="D920" s="1" t="s">
        <v>33</v>
      </c>
      <c r="E920" s="2">
        <v>488110</v>
      </c>
      <c r="F920" s="2">
        <v>569482</v>
      </c>
      <c r="G920" s="3">
        <f>+dataMercanciaGeneral[[#This Row],[Mercancía general embarcada en cabotaje]]+dataMercanciaGeneral[[#This Row],[Mercancía general desembarcada en cabotaje]]</f>
        <v>1057592</v>
      </c>
      <c r="H920" s="2">
        <v>1108929</v>
      </c>
      <c r="I920" s="2">
        <v>273791</v>
      </c>
      <c r="J920" s="3">
        <f>+dataMercanciaGeneral[[#This Row],[Mercancía general embarcada en exterior]]+dataMercanciaGeneral[[#This Row],[Mercancía general desembarcada en exterior]]</f>
        <v>1382720</v>
      </c>
      <c r="K920" s="3">
        <f>+dataMercanciaGeneral[[#This Row],[Mercancía general embarcada en cabotaje]]+dataMercanciaGeneral[[#This Row],[Mercancía general embarcada en exterior]]</f>
        <v>1597039</v>
      </c>
      <c r="L920" s="3">
        <f>+dataMercanciaGeneral[[#This Row],[Mercancía general desembarcada en cabotaje]]+dataMercanciaGeneral[[#This Row],[Mercancía general desembarcada en exterior]]</f>
        <v>843273</v>
      </c>
      <c r="M920" s="3">
        <f>+dataMercanciaGeneral[[#This Row],[TOTAL mercancía general embarcada en cabotaje y exterior]]+dataMercanciaGeneral[[#This Row],[TOTAL mercancía general desembarcada en cabotaje y exterior]]</f>
        <v>2440312</v>
      </c>
    </row>
    <row r="921" spans="1:13" hidden="1" x14ac:dyDescent="0.25">
      <c r="A921" s="1">
        <v>1977</v>
      </c>
      <c r="B921" s="1" t="s">
        <v>34</v>
      </c>
      <c r="C921" s="1" t="s">
        <v>32</v>
      </c>
      <c r="D921" s="1" t="s">
        <v>42</v>
      </c>
      <c r="E921" s="2">
        <v>87594</v>
      </c>
      <c r="F921" s="2">
        <v>350770</v>
      </c>
      <c r="G921" s="3">
        <f>+dataMercanciaGeneral[[#This Row],[Mercancía general embarcada en cabotaje]]+dataMercanciaGeneral[[#This Row],[Mercancía general desembarcada en cabotaje]]</f>
        <v>438364</v>
      </c>
      <c r="H921" s="2">
        <v>109</v>
      </c>
      <c r="I921" s="2">
        <v>88</v>
      </c>
      <c r="J921" s="3">
        <f>+dataMercanciaGeneral[[#This Row],[Mercancía general embarcada en exterior]]+dataMercanciaGeneral[[#This Row],[Mercancía general desembarcada en exterior]]</f>
        <v>197</v>
      </c>
      <c r="K921" s="3">
        <f>+dataMercanciaGeneral[[#This Row],[Mercancía general embarcada en cabotaje]]+dataMercanciaGeneral[[#This Row],[Mercancía general embarcada en exterior]]</f>
        <v>87703</v>
      </c>
      <c r="L921" s="3">
        <f>+dataMercanciaGeneral[[#This Row],[Mercancía general desembarcada en cabotaje]]+dataMercanciaGeneral[[#This Row],[Mercancía general desembarcada en exterior]]</f>
        <v>350858</v>
      </c>
      <c r="M921" s="3">
        <f>+dataMercanciaGeneral[[#This Row],[TOTAL mercancía general embarcada en cabotaje y exterior]]+dataMercanciaGeneral[[#This Row],[TOTAL mercancía general desembarcada en cabotaje y exterior]]</f>
        <v>438561</v>
      </c>
    </row>
    <row r="922" spans="1:13" hidden="1" x14ac:dyDescent="0.25">
      <c r="A922" s="1">
        <v>1977</v>
      </c>
      <c r="B922" s="1" t="s">
        <v>13</v>
      </c>
      <c r="C922" s="1" t="s">
        <v>32</v>
      </c>
      <c r="D922" s="1" t="s">
        <v>33</v>
      </c>
      <c r="E922" s="2">
        <v>10500</v>
      </c>
      <c r="F922" s="2">
        <v>438</v>
      </c>
      <c r="G922" s="3">
        <f>+dataMercanciaGeneral[[#This Row],[Mercancía general embarcada en cabotaje]]+dataMercanciaGeneral[[#This Row],[Mercancía general desembarcada en cabotaje]]</f>
        <v>10938</v>
      </c>
      <c r="H922" s="2">
        <v>222253</v>
      </c>
      <c r="I922" s="2">
        <v>60446</v>
      </c>
      <c r="J922" s="3">
        <f>+dataMercanciaGeneral[[#This Row],[Mercancía general embarcada en exterior]]+dataMercanciaGeneral[[#This Row],[Mercancía general desembarcada en exterior]]</f>
        <v>282699</v>
      </c>
      <c r="K922" s="3">
        <f>+dataMercanciaGeneral[[#This Row],[Mercancía general embarcada en cabotaje]]+dataMercanciaGeneral[[#This Row],[Mercancía general embarcada en exterior]]</f>
        <v>232753</v>
      </c>
      <c r="L922" s="3">
        <f>+dataMercanciaGeneral[[#This Row],[Mercancía general desembarcada en cabotaje]]+dataMercanciaGeneral[[#This Row],[Mercancía general desembarcada en exterior]]</f>
        <v>60884</v>
      </c>
      <c r="M922" s="3">
        <f>+dataMercanciaGeneral[[#This Row],[TOTAL mercancía general embarcada en cabotaje y exterior]]+dataMercanciaGeneral[[#This Row],[TOTAL mercancía general desembarcada en cabotaje y exterior]]</f>
        <v>293637</v>
      </c>
    </row>
    <row r="923" spans="1:13" hidden="1" x14ac:dyDescent="0.25">
      <c r="A923" s="1">
        <v>1977</v>
      </c>
      <c r="B923" s="1" t="s">
        <v>13</v>
      </c>
      <c r="C923" s="1" t="s">
        <v>32</v>
      </c>
      <c r="D923" s="1" t="s">
        <v>42</v>
      </c>
      <c r="E923" s="2">
        <v>1166</v>
      </c>
      <c r="F923" s="2">
        <v>0</v>
      </c>
      <c r="G923" s="3">
        <f>+dataMercanciaGeneral[[#This Row],[Mercancía general embarcada en cabotaje]]+dataMercanciaGeneral[[#This Row],[Mercancía general desembarcada en cabotaje]]</f>
        <v>1166</v>
      </c>
      <c r="H923" s="2">
        <v>118351</v>
      </c>
      <c r="I923" s="2">
        <v>20798</v>
      </c>
      <c r="J923" s="3">
        <f>+dataMercanciaGeneral[[#This Row],[Mercancía general embarcada en exterior]]+dataMercanciaGeneral[[#This Row],[Mercancía general desembarcada en exterior]]</f>
        <v>139149</v>
      </c>
      <c r="K923" s="3">
        <f>+dataMercanciaGeneral[[#This Row],[Mercancía general embarcada en cabotaje]]+dataMercanciaGeneral[[#This Row],[Mercancía general embarcada en exterior]]</f>
        <v>119517</v>
      </c>
      <c r="L923" s="3">
        <f>+dataMercanciaGeneral[[#This Row],[Mercancía general desembarcada en cabotaje]]+dataMercanciaGeneral[[#This Row],[Mercancía general desembarcada en exterior]]</f>
        <v>20798</v>
      </c>
      <c r="M923" s="3">
        <f>+dataMercanciaGeneral[[#This Row],[TOTAL mercancía general embarcada en cabotaje y exterior]]+dataMercanciaGeneral[[#This Row],[TOTAL mercancía general desembarcada en cabotaje y exterior]]</f>
        <v>140315</v>
      </c>
    </row>
    <row r="924" spans="1:13" hidden="1" x14ac:dyDescent="0.25">
      <c r="A924" s="1">
        <v>1977</v>
      </c>
      <c r="B924" s="1" t="s">
        <v>14</v>
      </c>
      <c r="C924" s="1" t="s">
        <v>32</v>
      </c>
      <c r="D924" s="1" t="s">
        <v>33</v>
      </c>
      <c r="E924" s="2">
        <v>24051</v>
      </c>
      <c r="F924" s="2">
        <v>415</v>
      </c>
      <c r="G924" s="3">
        <f>+dataMercanciaGeneral[[#This Row],[Mercancía general embarcada en cabotaje]]+dataMercanciaGeneral[[#This Row],[Mercancía general desembarcada en cabotaje]]</f>
        <v>24466</v>
      </c>
      <c r="H924" s="2">
        <v>556400</v>
      </c>
      <c r="I924" s="2">
        <v>91959</v>
      </c>
      <c r="J924" s="3">
        <f>+dataMercanciaGeneral[[#This Row],[Mercancía general embarcada en exterior]]+dataMercanciaGeneral[[#This Row],[Mercancía general desembarcada en exterior]]</f>
        <v>648359</v>
      </c>
      <c r="K924" s="3">
        <f>+dataMercanciaGeneral[[#This Row],[Mercancía general embarcada en cabotaje]]+dataMercanciaGeneral[[#This Row],[Mercancía general embarcada en exterior]]</f>
        <v>580451</v>
      </c>
      <c r="L924" s="3">
        <f>+dataMercanciaGeneral[[#This Row],[Mercancía general desembarcada en cabotaje]]+dataMercanciaGeneral[[#This Row],[Mercancía general desembarcada en exterior]]</f>
        <v>92374</v>
      </c>
      <c r="M924" s="3">
        <f>+dataMercanciaGeneral[[#This Row],[TOTAL mercancía general embarcada en cabotaje y exterior]]+dataMercanciaGeneral[[#This Row],[TOTAL mercancía general desembarcada en cabotaje y exterior]]</f>
        <v>672825</v>
      </c>
    </row>
    <row r="925" spans="1:13" hidden="1" x14ac:dyDescent="0.25">
      <c r="A925" s="1">
        <v>1977</v>
      </c>
      <c r="B925" s="1" t="s">
        <v>14</v>
      </c>
      <c r="C925" s="1" t="s">
        <v>32</v>
      </c>
      <c r="D925" s="1" t="s">
        <v>42</v>
      </c>
      <c r="E925" s="2">
        <v>115245</v>
      </c>
      <c r="F925" s="2">
        <v>27898</v>
      </c>
      <c r="G925" s="3">
        <f>+dataMercanciaGeneral[[#This Row],[Mercancía general embarcada en cabotaje]]+dataMercanciaGeneral[[#This Row],[Mercancía general desembarcada en cabotaje]]</f>
        <v>143143</v>
      </c>
      <c r="H925" s="2">
        <v>2548</v>
      </c>
      <c r="I925" s="2">
        <v>4799</v>
      </c>
      <c r="J925" s="3">
        <f>+dataMercanciaGeneral[[#This Row],[Mercancía general embarcada en exterior]]+dataMercanciaGeneral[[#This Row],[Mercancía general desembarcada en exterior]]</f>
        <v>7347</v>
      </c>
      <c r="K925" s="3">
        <f>+dataMercanciaGeneral[[#This Row],[Mercancía general embarcada en cabotaje]]+dataMercanciaGeneral[[#This Row],[Mercancía general embarcada en exterior]]</f>
        <v>117793</v>
      </c>
      <c r="L925" s="3">
        <f>+dataMercanciaGeneral[[#This Row],[Mercancía general desembarcada en cabotaje]]+dataMercanciaGeneral[[#This Row],[Mercancía general desembarcada en exterior]]</f>
        <v>32697</v>
      </c>
      <c r="M925" s="3">
        <f>+dataMercanciaGeneral[[#This Row],[TOTAL mercancía general embarcada en cabotaje y exterior]]+dataMercanciaGeneral[[#This Row],[TOTAL mercancía general desembarcada en cabotaje y exterior]]</f>
        <v>150490</v>
      </c>
    </row>
    <row r="926" spans="1:13" hidden="1" x14ac:dyDescent="0.25">
      <c r="A926" s="1">
        <v>1977</v>
      </c>
      <c r="B926" s="1" t="s">
        <v>15</v>
      </c>
      <c r="C926" s="1" t="s">
        <v>32</v>
      </c>
      <c r="D926" s="1" t="s">
        <v>33</v>
      </c>
      <c r="E926" s="2">
        <v>166292</v>
      </c>
      <c r="F926" s="2">
        <v>252628</v>
      </c>
      <c r="G926" s="3">
        <f>+dataMercanciaGeneral[[#This Row],[Mercancía general embarcada en cabotaje]]+dataMercanciaGeneral[[#This Row],[Mercancía general desembarcada en cabotaje]]</f>
        <v>418920</v>
      </c>
      <c r="H926" s="2">
        <v>0</v>
      </c>
      <c r="I926" s="2">
        <v>19208</v>
      </c>
      <c r="J926" s="3">
        <f>+dataMercanciaGeneral[[#This Row],[Mercancía general embarcada en exterior]]+dataMercanciaGeneral[[#This Row],[Mercancía general desembarcada en exterior]]</f>
        <v>19208</v>
      </c>
      <c r="K926" s="3">
        <f>+dataMercanciaGeneral[[#This Row],[Mercancía general embarcada en cabotaje]]+dataMercanciaGeneral[[#This Row],[Mercancía general embarcada en exterior]]</f>
        <v>166292</v>
      </c>
      <c r="L926" s="3">
        <f>+dataMercanciaGeneral[[#This Row],[Mercancía general desembarcada en cabotaje]]+dataMercanciaGeneral[[#This Row],[Mercancía general desembarcada en exterior]]</f>
        <v>271836</v>
      </c>
      <c r="M926" s="3">
        <f>+dataMercanciaGeneral[[#This Row],[TOTAL mercancía general embarcada en cabotaje y exterior]]+dataMercanciaGeneral[[#This Row],[TOTAL mercancía general desembarcada en cabotaje y exterior]]</f>
        <v>438128</v>
      </c>
    </row>
    <row r="927" spans="1:13" hidden="1" x14ac:dyDescent="0.25">
      <c r="A927" s="1">
        <v>1977</v>
      </c>
      <c r="B927" s="1" t="s">
        <v>15</v>
      </c>
      <c r="C927" s="1" t="s">
        <v>32</v>
      </c>
      <c r="D927" s="1" t="s">
        <v>42</v>
      </c>
      <c r="E927" s="2">
        <v>33</v>
      </c>
      <c r="F927" s="2">
        <v>29</v>
      </c>
      <c r="G927" s="3">
        <f>+dataMercanciaGeneral[[#This Row],[Mercancía general embarcada en cabotaje]]+dataMercanciaGeneral[[#This Row],[Mercancía general desembarcada en cabotaje]]</f>
        <v>62</v>
      </c>
      <c r="H927" s="2">
        <v>29</v>
      </c>
      <c r="I927" s="2">
        <v>2060</v>
      </c>
      <c r="J927" s="3">
        <f>+dataMercanciaGeneral[[#This Row],[Mercancía general embarcada en exterior]]+dataMercanciaGeneral[[#This Row],[Mercancía general desembarcada en exterior]]</f>
        <v>2089</v>
      </c>
      <c r="K927" s="3">
        <f>+dataMercanciaGeneral[[#This Row],[Mercancía general embarcada en cabotaje]]+dataMercanciaGeneral[[#This Row],[Mercancía general embarcada en exterior]]</f>
        <v>62</v>
      </c>
      <c r="L927" s="3">
        <f>+dataMercanciaGeneral[[#This Row],[Mercancía general desembarcada en cabotaje]]+dataMercanciaGeneral[[#This Row],[Mercancía general desembarcada en exterior]]</f>
        <v>2089</v>
      </c>
      <c r="M927" s="3">
        <f>+dataMercanciaGeneral[[#This Row],[TOTAL mercancía general embarcada en cabotaje y exterior]]+dataMercanciaGeneral[[#This Row],[TOTAL mercancía general desembarcada en cabotaje y exterior]]</f>
        <v>2151</v>
      </c>
    </row>
    <row r="928" spans="1:13" hidden="1" x14ac:dyDescent="0.25">
      <c r="A928" s="1">
        <v>1977</v>
      </c>
      <c r="B928" s="1" t="s">
        <v>35</v>
      </c>
      <c r="C928" s="1" t="s">
        <v>32</v>
      </c>
      <c r="D928" s="1" t="s">
        <v>33</v>
      </c>
      <c r="E928" s="2">
        <v>765</v>
      </c>
      <c r="F928" s="2">
        <v>61011</v>
      </c>
      <c r="G928" s="3">
        <f>+dataMercanciaGeneral[[#This Row],[Mercancía general embarcada en cabotaje]]+dataMercanciaGeneral[[#This Row],[Mercancía general desembarcada en cabotaje]]</f>
        <v>61776</v>
      </c>
      <c r="H928" s="2">
        <v>40114</v>
      </c>
      <c r="I928" s="2">
        <v>14467</v>
      </c>
      <c r="J928" s="3">
        <f>+dataMercanciaGeneral[[#This Row],[Mercancía general embarcada en exterior]]+dataMercanciaGeneral[[#This Row],[Mercancía general desembarcada en exterior]]</f>
        <v>54581</v>
      </c>
      <c r="K928" s="3">
        <f>+dataMercanciaGeneral[[#This Row],[Mercancía general embarcada en cabotaje]]+dataMercanciaGeneral[[#This Row],[Mercancía general embarcada en exterior]]</f>
        <v>40879</v>
      </c>
      <c r="L928" s="3">
        <f>+dataMercanciaGeneral[[#This Row],[Mercancía general desembarcada en cabotaje]]+dataMercanciaGeneral[[#This Row],[Mercancía general desembarcada en exterior]]</f>
        <v>75478</v>
      </c>
      <c r="M928" s="3">
        <f>+dataMercanciaGeneral[[#This Row],[TOTAL mercancía general embarcada en cabotaje y exterior]]+dataMercanciaGeneral[[#This Row],[TOTAL mercancía general desembarcada en cabotaje y exterior]]</f>
        <v>116357</v>
      </c>
    </row>
    <row r="929" spans="1:13" hidden="1" x14ac:dyDescent="0.25">
      <c r="A929" s="1">
        <v>1977</v>
      </c>
      <c r="B929" s="1" t="s">
        <v>35</v>
      </c>
      <c r="C929" s="1" t="s">
        <v>32</v>
      </c>
      <c r="D929" s="1" t="s">
        <v>42</v>
      </c>
      <c r="E929" s="2">
        <v>0</v>
      </c>
      <c r="F929" s="2">
        <v>0</v>
      </c>
      <c r="G929" s="3">
        <f>+dataMercanciaGeneral[[#This Row],[Mercancía general embarcada en cabotaje]]+dataMercanciaGeneral[[#This Row],[Mercancía general desembarcada en cabotaje]]</f>
        <v>0</v>
      </c>
      <c r="H929" s="2">
        <v>0</v>
      </c>
      <c r="I929" s="2">
        <v>0</v>
      </c>
      <c r="J929" s="3">
        <f>+dataMercanciaGeneral[[#This Row],[Mercancía general embarcada en exterior]]+dataMercanciaGeneral[[#This Row],[Mercancía general desembarcada en exterior]]</f>
        <v>0</v>
      </c>
      <c r="K929" s="3">
        <f>+dataMercanciaGeneral[[#This Row],[Mercancía general embarcada en cabotaje]]+dataMercanciaGeneral[[#This Row],[Mercancía general embarcada en exterior]]</f>
        <v>0</v>
      </c>
      <c r="L929" s="3">
        <f>+dataMercanciaGeneral[[#This Row],[Mercancía general desembarcada en cabotaje]]+dataMercanciaGeneral[[#This Row],[Mercancía general desembarcada en exterior]]</f>
        <v>0</v>
      </c>
      <c r="M929" s="3">
        <f>+dataMercanciaGeneral[[#This Row],[TOTAL mercancía general embarcada en cabotaje y exterior]]+dataMercanciaGeneral[[#This Row],[TOTAL mercancía general desembarcada en cabotaje y exterior]]</f>
        <v>0</v>
      </c>
    </row>
    <row r="930" spans="1:13" hidden="1" x14ac:dyDescent="0.25">
      <c r="A930" s="1">
        <v>1977</v>
      </c>
      <c r="B930" s="1" t="s">
        <v>17</v>
      </c>
      <c r="C930" s="1" t="s">
        <v>32</v>
      </c>
      <c r="D930" s="1" t="s">
        <v>33</v>
      </c>
      <c r="E930" s="2">
        <v>266272</v>
      </c>
      <c r="F930" s="2">
        <v>26112</v>
      </c>
      <c r="G930" s="3">
        <f>+dataMercanciaGeneral[[#This Row],[Mercancía general embarcada en cabotaje]]+dataMercanciaGeneral[[#This Row],[Mercancía general desembarcada en cabotaje]]</f>
        <v>292384</v>
      </c>
      <c r="H930" s="2">
        <v>582877</v>
      </c>
      <c r="I930" s="2">
        <v>99554</v>
      </c>
      <c r="J930" s="3">
        <f>+dataMercanciaGeneral[[#This Row],[Mercancía general embarcada en exterior]]+dataMercanciaGeneral[[#This Row],[Mercancía general desembarcada en exterior]]</f>
        <v>682431</v>
      </c>
      <c r="K930" s="3">
        <f>+dataMercanciaGeneral[[#This Row],[Mercancía general embarcada en cabotaje]]+dataMercanciaGeneral[[#This Row],[Mercancía general embarcada en exterior]]</f>
        <v>849149</v>
      </c>
      <c r="L930" s="3">
        <f>+dataMercanciaGeneral[[#This Row],[Mercancía general desembarcada en cabotaje]]+dataMercanciaGeneral[[#This Row],[Mercancía general desembarcada en exterior]]</f>
        <v>125666</v>
      </c>
      <c r="M930" s="3">
        <f>+dataMercanciaGeneral[[#This Row],[TOTAL mercancía general embarcada en cabotaje y exterior]]+dataMercanciaGeneral[[#This Row],[TOTAL mercancía general desembarcada en cabotaje y exterior]]</f>
        <v>974815</v>
      </c>
    </row>
    <row r="931" spans="1:13" hidden="1" x14ac:dyDescent="0.25">
      <c r="A931" s="1">
        <v>1977</v>
      </c>
      <c r="B931" s="1" t="s">
        <v>17</v>
      </c>
      <c r="C931" s="1" t="s">
        <v>32</v>
      </c>
      <c r="D931" s="1" t="s">
        <v>42</v>
      </c>
      <c r="E931" s="2">
        <v>0</v>
      </c>
      <c r="F931" s="2">
        <v>0</v>
      </c>
      <c r="G931" s="3">
        <f>+dataMercanciaGeneral[[#This Row],[Mercancía general embarcada en cabotaje]]+dataMercanciaGeneral[[#This Row],[Mercancía general desembarcada en cabotaje]]</f>
        <v>0</v>
      </c>
      <c r="H931" s="2">
        <v>385</v>
      </c>
      <c r="I931" s="2">
        <v>54</v>
      </c>
      <c r="J931" s="3">
        <f>+dataMercanciaGeneral[[#This Row],[Mercancía general embarcada en exterior]]+dataMercanciaGeneral[[#This Row],[Mercancía general desembarcada en exterior]]</f>
        <v>439</v>
      </c>
      <c r="K931" s="3">
        <f>+dataMercanciaGeneral[[#This Row],[Mercancía general embarcada en cabotaje]]+dataMercanciaGeneral[[#This Row],[Mercancía general embarcada en exterior]]</f>
        <v>385</v>
      </c>
      <c r="L931" s="3">
        <f>+dataMercanciaGeneral[[#This Row],[Mercancía general desembarcada en cabotaje]]+dataMercanciaGeneral[[#This Row],[Mercancía general desembarcada en exterior]]</f>
        <v>54</v>
      </c>
      <c r="M931" s="3">
        <f>+dataMercanciaGeneral[[#This Row],[TOTAL mercancía general embarcada en cabotaje y exterior]]+dataMercanciaGeneral[[#This Row],[TOTAL mercancía general desembarcada en cabotaje y exterior]]</f>
        <v>439</v>
      </c>
    </row>
    <row r="932" spans="1:13" hidden="1" x14ac:dyDescent="0.25">
      <c r="A932" s="1">
        <v>1977</v>
      </c>
      <c r="B932" s="1" t="s">
        <v>18</v>
      </c>
      <c r="C932" s="1" t="s">
        <v>32</v>
      </c>
      <c r="D932" s="1" t="s">
        <v>33</v>
      </c>
      <c r="E932" s="2">
        <v>8104</v>
      </c>
      <c r="F932" s="2">
        <v>897</v>
      </c>
      <c r="G932" s="3">
        <f>+dataMercanciaGeneral[[#This Row],[Mercancía general embarcada en cabotaje]]+dataMercanciaGeneral[[#This Row],[Mercancía general desembarcada en cabotaje]]</f>
        <v>9001</v>
      </c>
      <c r="H932" s="2">
        <v>456677</v>
      </c>
      <c r="I932" s="2">
        <v>31750</v>
      </c>
      <c r="J932" s="3">
        <f>+dataMercanciaGeneral[[#This Row],[Mercancía general embarcada en exterior]]+dataMercanciaGeneral[[#This Row],[Mercancía general desembarcada en exterior]]</f>
        <v>488427</v>
      </c>
      <c r="K932" s="3">
        <f>+dataMercanciaGeneral[[#This Row],[Mercancía general embarcada en cabotaje]]+dataMercanciaGeneral[[#This Row],[Mercancía general embarcada en exterior]]</f>
        <v>464781</v>
      </c>
      <c r="L932" s="3">
        <f>+dataMercanciaGeneral[[#This Row],[Mercancía general desembarcada en cabotaje]]+dataMercanciaGeneral[[#This Row],[Mercancía general desembarcada en exterior]]</f>
        <v>32647</v>
      </c>
      <c r="M932" s="3">
        <f>+dataMercanciaGeneral[[#This Row],[TOTAL mercancía general embarcada en cabotaje y exterior]]+dataMercanciaGeneral[[#This Row],[TOTAL mercancía general desembarcada en cabotaje y exterior]]</f>
        <v>497428</v>
      </c>
    </row>
    <row r="933" spans="1:13" hidden="1" x14ac:dyDescent="0.25">
      <c r="A933" s="1">
        <v>1977</v>
      </c>
      <c r="B933" s="1" t="s">
        <v>18</v>
      </c>
      <c r="C933" s="1" t="s">
        <v>32</v>
      </c>
      <c r="D933" s="1" t="s">
        <v>42</v>
      </c>
      <c r="E933" s="2">
        <v>0</v>
      </c>
      <c r="F933" s="2">
        <v>0</v>
      </c>
      <c r="G933" s="3">
        <f>+dataMercanciaGeneral[[#This Row],[Mercancía general embarcada en cabotaje]]+dataMercanciaGeneral[[#This Row],[Mercancía general desembarcada en cabotaje]]</f>
        <v>0</v>
      </c>
      <c r="H933" s="2">
        <v>0</v>
      </c>
      <c r="I933" s="2">
        <v>0</v>
      </c>
      <c r="J933" s="3">
        <f>+dataMercanciaGeneral[[#This Row],[Mercancía general embarcada en exterior]]+dataMercanciaGeneral[[#This Row],[Mercancía general desembarcada en exterior]]</f>
        <v>0</v>
      </c>
      <c r="K933" s="3">
        <f>+dataMercanciaGeneral[[#This Row],[Mercancía general embarcada en cabotaje]]+dataMercanciaGeneral[[#This Row],[Mercancía general embarcada en exterior]]</f>
        <v>0</v>
      </c>
      <c r="L933" s="3">
        <f>+dataMercanciaGeneral[[#This Row],[Mercancía general desembarcada en cabotaje]]+dataMercanciaGeneral[[#This Row],[Mercancía general desembarcada en exterior]]</f>
        <v>0</v>
      </c>
      <c r="M933" s="3">
        <f>+dataMercanciaGeneral[[#This Row],[TOTAL mercancía general embarcada en cabotaje y exterior]]+dataMercanciaGeneral[[#This Row],[TOTAL mercancía general desembarcada en cabotaje y exterior]]</f>
        <v>0</v>
      </c>
    </row>
    <row r="934" spans="1:13" hidden="1" x14ac:dyDescent="0.25">
      <c r="A934" s="1">
        <v>1977</v>
      </c>
      <c r="B934" s="1" t="s">
        <v>19</v>
      </c>
      <c r="C934" s="1" t="s">
        <v>32</v>
      </c>
      <c r="D934" s="1" t="s">
        <v>33</v>
      </c>
      <c r="E934" s="2">
        <v>279464</v>
      </c>
      <c r="F934" s="2">
        <v>401365</v>
      </c>
      <c r="G934" s="3">
        <f>+dataMercanciaGeneral[[#This Row],[Mercancía general embarcada en cabotaje]]+dataMercanciaGeneral[[#This Row],[Mercancía general desembarcada en cabotaje]]</f>
        <v>680829</v>
      </c>
      <c r="H934" s="2">
        <v>442852</v>
      </c>
      <c r="I934" s="2">
        <v>342613</v>
      </c>
      <c r="J934" s="3">
        <f>+dataMercanciaGeneral[[#This Row],[Mercancía general embarcada en exterior]]+dataMercanciaGeneral[[#This Row],[Mercancía general desembarcada en exterior]]</f>
        <v>785465</v>
      </c>
      <c r="K934" s="3">
        <f>+dataMercanciaGeneral[[#This Row],[Mercancía general embarcada en cabotaje]]+dataMercanciaGeneral[[#This Row],[Mercancía general embarcada en exterior]]</f>
        <v>722316</v>
      </c>
      <c r="L934" s="3">
        <f>+dataMercanciaGeneral[[#This Row],[Mercancía general desembarcada en cabotaje]]+dataMercanciaGeneral[[#This Row],[Mercancía general desembarcada en exterior]]</f>
        <v>743978</v>
      </c>
      <c r="M934" s="3">
        <f>+dataMercanciaGeneral[[#This Row],[TOTAL mercancía general embarcada en cabotaje y exterior]]+dataMercanciaGeneral[[#This Row],[TOTAL mercancía general desembarcada en cabotaje y exterior]]</f>
        <v>1466294</v>
      </c>
    </row>
    <row r="935" spans="1:13" hidden="1" x14ac:dyDescent="0.25">
      <c r="A935" s="1">
        <v>1977</v>
      </c>
      <c r="B935" s="1" t="s">
        <v>19</v>
      </c>
      <c r="C935" s="1" t="s">
        <v>32</v>
      </c>
      <c r="D935" s="1" t="s">
        <v>42</v>
      </c>
      <c r="E935" s="2">
        <v>211238</v>
      </c>
      <c r="F935" s="2">
        <v>391190</v>
      </c>
      <c r="G935" s="3">
        <f>+dataMercanciaGeneral[[#This Row],[Mercancía general embarcada en cabotaje]]+dataMercanciaGeneral[[#This Row],[Mercancía general desembarcada en cabotaje]]</f>
        <v>602428</v>
      </c>
      <c r="H935" s="2">
        <v>4867</v>
      </c>
      <c r="I935" s="2">
        <v>31050</v>
      </c>
      <c r="J935" s="3">
        <f>+dataMercanciaGeneral[[#This Row],[Mercancía general embarcada en exterior]]+dataMercanciaGeneral[[#This Row],[Mercancía general desembarcada en exterior]]</f>
        <v>35917</v>
      </c>
      <c r="K935" s="3">
        <f>+dataMercanciaGeneral[[#This Row],[Mercancía general embarcada en cabotaje]]+dataMercanciaGeneral[[#This Row],[Mercancía general embarcada en exterior]]</f>
        <v>216105</v>
      </c>
      <c r="L935" s="3">
        <f>+dataMercanciaGeneral[[#This Row],[Mercancía general desembarcada en cabotaje]]+dataMercanciaGeneral[[#This Row],[Mercancía general desembarcada en exterior]]</f>
        <v>422240</v>
      </c>
      <c r="M935" s="3">
        <f>+dataMercanciaGeneral[[#This Row],[TOTAL mercancía general embarcada en cabotaje y exterior]]+dataMercanciaGeneral[[#This Row],[TOTAL mercancía general desembarcada en cabotaje y exterior]]</f>
        <v>638345</v>
      </c>
    </row>
    <row r="936" spans="1:13" hidden="1" x14ac:dyDescent="0.25">
      <c r="A936" s="1">
        <v>1977</v>
      </c>
      <c r="B936" s="1" t="s">
        <v>20</v>
      </c>
      <c r="C936" s="1" t="s">
        <v>32</v>
      </c>
      <c r="D936" s="1" t="s">
        <v>33</v>
      </c>
      <c r="E936" s="2">
        <v>79455</v>
      </c>
      <c r="F936" s="2">
        <v>47931</v>
      </c>
      <c r="G936" s="3">
        <f>+dataMercanciaGeneral[[#This Row],[Mercancía general embarcada en cabotaje]]+dataMercanciaGeneral[[#This Row],[Mercancía general desembarcada en cabotaje]]</f>
        <v>127386</v>
      </c>
      <c r="H936" s="2">
        <v>339060</v>
      </c>
      <c r="I936" s="2">
        <v>46633</v>
      </c>
      <c r="J936" s="3">
        <f>+dataMercanciaGeneral[[#This Row],[Mercancía general embarcada en exterior]]+dataMercanciaGeneral[[#This Row],[Mercancía general desembarcada en exterior]]</f>
        <v>385693</v>
      </c>
      <c r="K936" s="3">
        <f>+dataMercanciaGeneral[[#This Row],[Mercancía general embarcada en cabotaje]]+dataMercanciaGeneral[[#This Row],[Mercancía general embarcada en exterior]]</f>
        <v>418515</v>
      </c>
      <c r="L936" s="3">
        <f>+dataMercanciaGeneral[[#This Row],[Mercancía general desembarcada en cabotaje]]+dataMercanciaGeneral[[#This Row],[Mercancía general desembarcada en exterior]]</f>
        <v>94564</v>
      </c>
      <c r="M936" s="3">
        <f>+dataMercanciaGeneral[[#This Row],[TOTAL mercancía general embarcada en cabotaje y exterior]]+dataMercanciaGeneral[[#This Row],[TOTAL mercancía general desembarcada en cabotaje y exterior]]</f>
        <v>513079</v>
      </c>
    </row>
    <row r="937" spans="1:13" hidden="1" x14ac:dyDescent="0.25">
      <c r="A937" s="1">
        <v>1977</v>
      </c>
      <c r="B937" s="1" t="s">
        <v>20</v>
      </c>
      <c r="C937" s="1" t="s">
        <v>32</v>
      </c>
      <c r="D937" s="1" t="s">
        <v>42</v>
      </c>
      <c r="E937" s="2">
        <v>3300</v>
      </c>
      <c r="F937" s="2">
        <v>1200</v>
      </c>
      <c r="G937" s="3">
        <f>+dataMercanciaGeneral[[#This Row],[Mercancía general embarcada en cabotaje]]+dataMercanciaGeneral[[#This Row],[Mercancía general desembarcada en cabotaje]]</f>
        <v>4500</v>
      </c>
      <c r="H937" s="2">
        <v>700</v>
      </c>
      <c r="I937" s="2">
        <v>40</v>
      </c>
      <c r="J937" s="3">
        <f>+dataMercanciaGeneral[[#This Row],[Mercancía general embarcada en exterior]]+dataMercanciaGeneral[[#This Row],[Mercancía general desembarcada en exterior]]</f>
        <v>740</v>
      </c>
      <c r="K937" s="3">
        <f>+dataMercanciaGeneral[[#This Row],[Mercancía general embarcada en cabotaje]]+dataMercanciaGeneral[[#This Row],[Mercancía general embarcada en exterior]]</f>
        <v>4000</v>
      </c>
      <c r="L937" s="3">
        <f>+dataMercanciaGeneral[[#This Row],[Mercancía general desembarcada en cabotaje]]+dataMercanciaGeneral[[#This Row],[Mercancía general desembarcada en exterior]]</f>
        <v>1240</v>
      </c>
      <c r="M937" s="3">
        <f>+dataMercanciaGeneral[[#This Row],[TOTAL mercancía general embarcada en cabotaje y exterior]]+dataMercanciaGeneral[[#This Row],[TOTAL mercancía general desembarcada en cabotaje y exterior]]</f>
        <v>5240</v>
      </c>
    </row>
    <row r="938" spans="1:13" hidden="1" x14ac:dyDescent="0.25">
      <c r="A938" s="1">
        <v>1977</v>
      </c>
      <c r="B938" s="1" t="s">
        <v>21</v>
      </c>
      <c r="C938" s="1" t="s">
        <v>32</v>
      </c>
      <c r="D938" s="1" t="s">
        <v>33</v>
      </c>
      <c r="E938" s="2">
        <v>11040</v>
      </c>
      <c r="F938" s="2">
        <v>0</v>
      </c>
      <c r="G938" s="3">
        <f>+dataMercanciaGeneral[[#This Row],[Mercancía general embarcada en cabotaje]]+dataMercanciaGeneral[[#This Row],[Mercancía general desembarcada en cabotaje]]</f>
        <v>11040</v>
      </c>
      <c r="H938" s="2">
        <v>109681</v>
      </c>
      <c r="I938" s="2">
        <v>6275</v>
      </c>
      <c r="J938" s="3">
        <f>+dataMercanciaGeneral[[#This Row],[Mercancía general embarcada en exterior]]+dataMercanciaGeneral[[#This Row],[Mercancía general desembarcada en exterior]]</f>
        <v>115956</v>
      </c>
      <c r="K938" s="3">
        <f>+dataMercanciaGeneral[[#This Row],[Mercancía general embarcada en cabotaje]]+dataMercanciaGeneral[[#This Row],[Mercancía general embarcada en exterior]]</f>
        <v>120721</v>
      </c>
      <c r="L938" s="3">
        <f>+dataMercanciaGeneral[[#This Row],[Mercancía general desembarcada en cabotaje]]+dataMercanciaGeneral[[#This Row],[Mercancía general desembarcada en exterior]]</f>
        <v>6275</v>
      </c>
      <c r="M938" s="3">
        <f>+dataMercanciaGeneral[[#This Row],[TOTAL mercancía general embarcada en cabotaje y exterior]]+dataMercanciaGeneral[[#This Row],[TOTAL mercancía general desembarcada en cabotaje y exterior]]</f>
        <v>126996</v>
      </c>
    </row>
    <row r="939" spans="1:13" hidden="1" x14ac:dyDescent="0.25">
      <c r="A939" s="1">
        <v>1977</v>
      </c>
      <c r="B939" s="1" t="s">
        <v>21</v>
      </c>
      <c r="C939" s="1" t="s">
        <v>32</v>
      </c>
      <c r="D939" s="1" t="s">
        <v>42</v>
      </c>
      <c r="E939" s="2">
        <v>0</v>
      </c>
      <c r="F939" s="2">
        <v>0</v>
      </c>
      <c r="G939" s="3">
        <f>+dataMercanciaGeneral[[#This Row],[Mercancía general embarcada en cabotaje]]+dataMercanciaGeneral[[#This Row],[Mercancía general desembarcada en cabotaje]]</f>
        <v>0</v>
      </c>
      <c r="H939" s="2">
        <v>0</v>
      </c>
      <c r="I939" s="2">
        <v>0</v>
      </c>
      <c r="J939" s="3">
        <f>+dataMercanciaGeneral[[#This Row],[Mercancía general embarcada en exterior]]+dataMercanciaGeneral[[#This Row],[Mercancía general desembarcada en exterior]]</f>
        <v>0</v>
      </c>
      <c r="K939" s="3">
        <f>+dataMercanciaGeneral[[#This Row],[Mercancía general embarcada en cabotaje]]+dataMercanciaGeneral[[#This Row],[Mercancía general embarcada en exterior]]</f>
        <v>0</v>
      </c>
      <c r="L939" s="3">
        <f>+dataMercanciaGeneral[[#This Row],[Mercancía general desembarcada en cabotaje]]+dataMercanciaGeneral[[#This Row],[Mercancía general desembarcada en exterior]]</f>
        <v>0</v>
      </c>
      <c r="M939" s="3">
        <f>+dataMercanciaGeneral[[#This Row],[TOTAL mercancía general embarcada en cabotaje y exterior]]+dataMercanciaGeneral[[#This Row],[TOTAL mercancía general desembarcada en cabotaje y exterior]]</f>
        <v>0</v>
      </c>
    </row>
    <row r="940" spans="1:13" hidden="1" x14ac:dyDescent="0.25">
      <c r="A940" s="1">
        <v>1977</v>
      </c>
      <c r="B940" s="1" t="s">
        <v>22</v>
      </c>
      <c r="C940" s="1" t="s">
        <v>32</v>
      </c>
      <c r="D940" s="1" t="s">
        <v>33</v>
      </c>
      <c r="E940" s="2">
        <v>34029</v>
      </c>
      <c r="F940" s="2">
        <v>276934</v>
      </c>
      <c r="G940" s="3">
        <f>+dataMercanciaGeneral[[#This Row],[Mercancía general embarcada en cabotaje]]+dataMercanciaGeneral[[#This Row],[Mercancía general desembarcada en cabotaje]]</f>
        <v>310963</v>
      </c>
      <c r="H940" s="2">
        <v>78613</v>
      </c>
      <c r="I940" s="2">
        <v>14175</v>
      </c>
      <c r="J940" s="3">
        <f>+dataMercanciaGeneral[[#This Row],[Mercancía general embarcada en exterior]]+dataMercanciaGeneral[[#This Row],[Mercancía general desembarcada en exterior]]</f>
        <v>92788</v>
      </c>
      <c r="K940" s="3">
        <f>+dataMercanciaGeneral[[#This Row],[Mercancía general embarcada en cabotaje]]+dataMercanciaGeneral[[#This Row],[Mercancía general embarcada en exterior]]</f>
        <v>112642</v>
      </c>
      <c r="L940" s="3">
        <f>+dataMercanciaGeneral[[#This Row],[Mercancía general desembarcada en cabotaje]]+dataMercanciaGeneral[[#This Row],[Mercancía general desembarcada en exterior]]</f>
        <v>291109</v>
      </c>
      <c r="M940" s="3">
        <f>+dataMercanciaGeneral[[#This Row],[TOTAL mercancía general embarcada en cabotaje y exterior]]+dataMercanciaGeneral[[#This Row],[TOTAL mercancía general desembarcada en cabotaje y exterior]]</f>
        <v>403751</v>
      </c>
    </row>
    <row r="941" spans="1:13" hidden="1" x14ac:dyDescent="0.25">
      <c r="A941" s="1">
        <v>1977</v>
      </c>
      <c r="B941" s="1" t="s">
        <v>22</v>
      </c>
      <c r="C941" s="1" t="s">
        <v>32</v>
      </c>
      <c r="D941" s="1" t="s">
        <v>42</v>
      </c>
      <c r="E941" s="2">
        <v>0</v>
      </c>
      <c r="F941" s="2">
        <v>0</v>
      </c>
      <c r="G941" s="3">
        <f>+dataMercanciaGeneral[[#This Row],[Mercancía general embarcada en cabotaje]]+dataMercanciaGeneral[[#This Row],[Mercancía general desembarcada en cabotaje]]</f>
        <v>0</v>
      </c>
      <c r="H941" s="2">
        <v>0</v>
      </c>
      <c r="I941" s="2">
        <v>0</v>
      </c>
      <c r="J941" s="3">
        <f>+dataMercanciaGeneral[[#This Row],[Mercancía general embarcada en exterior]]+dataMercanciaGeneral[[#This Row],[Mercancía general desembarcada en exterior]]</f>
        <v>0</v>
      </c>
      <c r="K941" s="3">
        <f>+dataMercanciaGeneral[[#This Row],[Mercancía general embarcada en cabotaje]]+dataMercanciaGeneral[[#This Row],[Mercancía general embarcada en exterior]]</f>
        <v>0</v>
      </c>
      <c r="L941" s="3">
        <f>+dataMercanciaGeneral[[#This Row],[Mercancía general desembarcada en cabotaje]]+dataMercanciaGeneral[[#This Row],[Mercancía general desembarcada en exterior]]</f>
        <v>0</v>
      </c>
      <c r="M941" s="3">
        <f>+dataMercanciaGeneral[[#This Row],[TOTAL mercancía general embarcada en cabotaje y exterior]]+dataMercanciaGeneral[[#This Row],[TOTAL mercancía general desembarcada en cabotaje y exterior]]</f>
        <v>0</v>
      </c>
    </row>
    <row r="942" spans="1:13" hidden="1" x14ac:dyDescent="0.25">
      <c r="A942" s="1">
        <v>1977</v>
      </c>
      <c r="B942" s="1" t="s">
        <v>23</v>
      </c>
      <c r="C942" s="1" t="s">
        <v>32</v>
      </c>
      <c r="D942" s="1" t="s">
        <v>33</v>
      </c>
      <c r="E942" s="2">
        <v>16985</v>
      </c>
      <c r="F942" s="2">
        <v>215819</v>
      </c>
      <c r="G942" s="3">
        <f>+dataMercanciaGeneral[[#This Row],[Mercancía general embarcada en cabotaje]]+dataMercanciaGeneral[[#This Row],[Mercancía general desembarcada en cabotaje]]</f>
        <v>232804</v>
      </c>
      <c r="H942" s="2">
        <v>384171</v>
      </c>
      <c r="I942" s="2">
        <v>1011330</v>
      </c>
      <c r="J942" s="3">
        <f>+dataMercanciaGeneral[[#This Row],[Mercancía general embarcada en exterior]]+dataMercanciaGeneral[[#This Row],[Mercancía general desembarcada en exterior]]</f>
        <v>1395501</v>
      </c>
      <c r="K942" s="3">
        <f>+dataMercanciaGeneral[[#This Row],[Mercancía general embarcada en cabotaje]]+dataMercanciaGeneral[[#This Row],[Mercancía general embarcada en exterior]]</f>
        <v>401156</v>
      </c>
      <c r="L942" s="3">
        <f>+dataMercanciaGeneral[[#This Row],[Mercancía general desembarcada en cabotaje]]+dataMercanciaGeneral[[#This Row],[Mercancía general desembarcada en exterior]]</f>
        <v>1227149</v>
      </c>
      <c r="M942" s="3">
        <f>+dataMercanciaGeneral[[#This Row],[TOTAL mercancía general embarcada en cabotaje y exterior]]+dataMercanciaGeneral[[#This Row],[TOTAL mercancía general desembarcada en cabotaje y exterior]]</f>
        <v>1628305</v>
      </c>
    </row>
    <row r="943" spans="1:13" hidden="1" x14ac:dyDescent="0.25">
      <c r="A943" s="1">
        <v>1977</v>
      </c>
      <c r="B943" s="1" t="s">
        <v>23</v>
      </c>
      <c r="C943" s="1" t="s">
        <v>32</v>
      </c>
      <c r="D943" s="1" t="s">
        <v>42</v>
      </c>
      <c r="E943" s="2">
        <v>77</v>
      </c>
      <c r="F943" s="2">
        <v>217</v>
      </c>
      <c r="G943" s="3">
        <f>+dataMercanciaGeneral[[#This Row],[Mercancía general embarcada en cabotaje]]+dataMercanciaGeneral[[#This Row],[Mercancía general desembarcada en cabotaje]]</f>
        <v>294</v>
      </c>
      <c r="H943" s="2">
        <v>24045</v>
      </c>
      <c r="I943" s="2">
        <v>7530</v>
      </c>
      <c r="J943" s="3">
        <f>+dataMercanciaGeneral[[#This Row],[Mercancía general embarcada en exterior]]+dataMercanciaGeneral[[#This Row],[Mercancía general desembarcada en exterior]]</f>
        <v>31575</v>
      </c>
      <c r="K943" s="3">
        <f>+dataMercanciaGeneral[[#This Row],[Mercancía general embarcada en cabotaje]]+dataMercanciaGeneral[[#This Row],[Mercancía general embarcada en exterior]]</f>
        <v>24122</v>
      </c>
      <c r="L943" s="3">
        <f>+dataMercanciaGeneral[[#This Row],[Mercancía general desembarcada en cabotaje]]+dataMercanciaGeneral[[#This Row],[Mercancía general desembarcada en exterior]]</f>
        <v>7747</v>
      </c>
      <c r="M943" s="3">
        <f>+dataMercanciaGeneral[[#This Row],[TOTAL mercancía general embarcada en cabotaje y exterior]]+dataMercanciaGeneral[[#This Row],[TOTAL mercancía general desembarcada en cabotaje y exterior]]</f>
        <v>31869</v>
      </c>
    </row>
    <row r="944" spans="1:13" hidden="1" x14ac:dyDescent="0.25">
      <c r="A944" s="1">
        <v>1977</v>
      </c>
      <c r="B944" s="1" t="s">
        <v>36</v>
      </c>
      <c r="C944" s="1" t="s">
        <v>32</v>
      </c>
      <c r="D944" s="1" t="s">
        <v>33</v>
      </c>
      <c r="E944" s="2">
        <v>53157</v>
      </c>
      <c r="F944" s="2">
        <v>991</v>
      </c>
      <c r="G944" s="3">
        <f>+dataMercanciaGeneral[[#This Row],[Mercancía general embarcada en cabotaje]]+dataMercanciaGeneral[[#This Row],[Mercancía general desembarcada en cabotaje]]</f>
        <v>54148</v>
      </c>
      <c r="H944" s="2">
        <v>200672</v>
      </c>
      <c r="I944" s="2">
        <v>1618</v>
      </c>
      <c r="J944" s="3">
        <f>+dataMercanciaGeneral[[#This Row],[Mercancía general embarcada en exterior]]+dataMercanciaGeneral[[#This Row],[Mercancía general desembarcada en exterior]]</f>
        <v>202290</v>
      </c>
      <c r="K944" s="3">
        <f>+dataMercanciaGeneral[[#This Row],[Mercancía general embarcada en cabotaje]]+dataMercanciaGeneral[[#This Row],[Mercancía general embarcada en exterior]]</f>
        <v>253829</v>
      </c>
      <c r="L944" s="3">
        <f>+dataMercanciaGeneral[[#This Row],[Mercancía general desembarcada en cabotaje]]+dataMercanciaGeneral[[#This Row],[Mercancía general desembarcada en exterior]]</f>
        <v>2609</v>
      </c>
      <c r="M944" s="3">
        <f>+dataMercanciaGeneral[[#This Row],[TOTAL mercancía general embarcada en cabotaje y exterior]]+dataMercanciaGeneral[[#This Row],[TOTAL mercancía general desembarcada en cabotaje y exterior]]</f>
        <v>256438</v>
      </c>
    </row>
    <row r="945" spans="1:13" hidden="1" x14ac:dyDescent="0.25">
      <c r="A945" s="1">
        <v>1977</v>
      </c>
      <c r="B945" s="1" t="s">
        <v>36</v>
      </c>
      <c r="C945" s="1" t="s">
        <v>32</v>
      </c>
      <c r="D945" s="1" t="s">
        <v>42</v>
      </c>
      <c r="E945" s="2">
        <v>195433</v>
      </c>
      <c r="F945" s="2">
        <v>58136</v>
      </c>
      <c r="G945" s="3">
        <f>+dataMercanciaGeneral[[#This Row],[Mercancía general embarcada en cabotaje]]+dataMercanciaGeneral[[#This Row],[Mercancía general desembarcada en cabotaje]]</f>
        <v>253569</v>
      </c>
      <c r="H945" s="2">
        <v>4763</v>
      </c>
      <c r="I945" s="2">
        <v>3501</v>
      </c>
      <c r="J945" s="3">
        <f>+dataMercanciaGeneral[[#This Row],[Mercancía general embarcada en exterior]]+dataMercanciaGeneral[[#This Row],[Mercancía general desembarcada en exterior]]</f>
        <v>8264</v>
      </c>
      <c r="K945" s="3">
        <f>+dataMercanciaGeneral[[#This Row],[Mercancía general embarcada en cabotaje]]+dataMercanciaGeneral[[#This Row],[Mercancía general embarcada en exterior]]</f>
        <v>200196</v>
      </c>
      <c r="L945" s="3">
        <f>+dataMercanciaGeneral[[#This Row],[Mercancía general desembarcada en cabotaje]]+dataMercanciaGeneral[[#This Row],[Mercancía general desembarcada en exterior]]</f>
        <v>61637</v>
      </c>
      <c r="M945" s="3">
        <f>+dataMercanciaGeneral[[#This Row],[TOTAL mercancía general embarcada en cabotaje y exterior]]+dataMercanciaGeneral[[#This Row],[TOTAL mercancía general desembarcada en cabotaje y exterior]]</f>
        <v>261833</v>
      </c>
    </row>
    <row r="946" spans="1:13" hidden="1" x14ac:dyDescent="0.25">
      <c r="A946" s="1">
        <v>1977</v>
      </c>
      <c r="B946" s="1" t="s">
        <v>37</v>
      </c>
      <c r="C946" s="1" t="s">
        <v>32</v>
      </c>
      <c r="D946" s="1" t="s">
        <v>33</v>
      </c>
      <c r="E946" s="2">
        <v>0</v>
      </c>
      <c r="F946" s="2">
        <v>1873</v>
      </c>
      <c r="G946" s="3">
        <f>+dataMercanciaGeneral[[#This Row],[Mercancía general embarcada en cabotaje]]+dataMercanciaGeneral[[#This Row],[Mercancía general desembarcada en cabotaje]]</f>
        <v>1873</v>
      </c>
      <c r="H946" s="2">
        <v>0</v>
      </c>
      <c r="I946" s="2">
        <v>28458</v>
      </c>
      <c r="J946" s="3">
        <f>+dataMercanciaGeneral[[#This Row],[Mercancía general embarcada en exterior]]+dataMercanciaGeneral[[#This Row],[Mercancía general desembarcada en exterior]]</f>
        <v>28458</v>
      </c>
      <c r="K946" s="3">
        <f>+dataMercanciaGeneral[[#This Row],[Mercancía general embarcada en cabotaje]]+dataMercanciaGeneral[[#This Row],[Mercancía general embarcada en exterior]]</f>
        <v>0</v>
      </c>
      <c r="L946" s="3">
        <f>+dataMercanciaGeneral[[#This Row],[Mercancía general desembarcada en cabotaje]]+dataMercanciaGeneral[[#This Row],[Mercancía general desembarcada en exterior]]</f>
        <v>30331</v>
      </c>
      <c r="M946" s="3">
        <f>+dataMercanciaGeneral[[#This Row],[TOTAL mercancía general embarcada en cabotaje y exterior]]+dataMercanciaGeneral[[#This Row],[TOTAL mercancía general desembarcada en cabotaje y exterior]]</f>
        <v>30331</v>
      </c>
    </row>
    <row r="947" spans="1:13" hidden="1" x14ac:dyDescent="0.25">
      <c r="A947" s="1">
        <v>1977</v>
      </c>
      <c r="B947" s="1" t="s">
        <v>37</v>
      </c>
      <c r="C947" s="1" t="s">
        <v>32</v>
      </c>
      <c r="D947" s="1" t="s">
        <v>42</v>
      </c>
      <c r="E947" s="2">
        <v>0</v>
      </c>
      <c r="F947" s="2">
        <v>0</v>
      </c>
      <c r="G947" s="3">
        <f>+dataMercanciaGeneral[[#This Row],[Mercancía general embarcada en cabotaje]]+dataMercanciaGeneral[[#This Row],[Mercancía general desembarcada en cabotaje]]</f>
        <v>0</v>
      </c>
      <c r="H947" s="2">
        <v>0</v>
      </c>
      <c r="I947" s="2">
        <v>0</v>
      </c>
      <c r="J947" s="3">
        <f>+dataMercanciaGeneral[[#This Row],[Mercancía general embarcada en exterior]]+dataMercanciaGeneral[[#This Row],[Mercancía general desembarcada en exterior]]</f>
        <v>0</v>
      </c>
      <c r="K947" s="3">
        <f>+dataMercanciaGeneral[[#This Row],[Mercancía general embarcada en cabotaje]]+dataMercanciaGeneral[[#This Row],[Mercancía general embarcada en exterior]]</f>
        <v>0</v>
      </c>
      <c r="L947" s="3">
        <f>+dataMercanciaGeneral[[#This Row],[Mercancía general desembarcada en cabotaje]]+dataMercanciaGeneral[[#This Row],[Mercancía general desembarcada en exterior]]</f>
        <v>0</v>
      </c>
      <c r="M947" s="3">
        <f>+dataMercanciaGeneral[[#This Row],[TOTAL mercancía general embarcada en cabotaje y exterior]]+dataMercanciaGeneral[[#This Row],[TOTAL mercancía general desembarcada en cabotaje y exterior]]</f>
        <v>0</v>
      </c>
    </row>
    <row r="948" spans="1:13" hidden="1" x14ac:dyDescent="0.25">
      <c r="A948" s="1">
        <v>1977</v>
      </c>
      <c r="B948" s="1" t="s">
        <v>7</v>
      </c>
      <c r="C948" s="1" t="s">
        <v>32</v>
      </c>
      <c r="D948" s="1" t="s">
        <v>33</v>
      </c>
      <c r="E948" s="2">
        <v>336138</v>
      </c>
      <c r="F948" s="2">
        <v>332601</v>
      </c>
      <c r="G948" s="3">
        <f>+dataMercanciaGeneral[[#This Row],[Mercancía general embarcada en cabotaje]]+dataMercanciaGeneral[[#This Row],[Mercancía general desembarcada en cabotaje]]</f>
        <v>668739</v>
      </c>
      <c r="H948" s="2">
        <v>231320</v>
      </c>
      <c r="I948" s="2">
        <v>261079</v>
      </c>
      <c r="J948" s="3">
        <f>+dataMercanciaGeneral[[#This Row],[Mercancía general embarcada en exterior]]+dataMercanciaGeneral[[#This Row],[Mercancía general desembarcada en exterior]]</f>
        <v>492399</v>
      </c>
      <c r="K948" s="3">
        <f>+dataMercanciaGeneral[[#This Row],[Mercancía general embarcada en cabotaje]]+dataMercanciaGeneral[[#This Row],[Mercancía general embarcada en exterior]]</f>
        <v>567458</v>
      </c>
      <c r="L948" s="3">
        <f>+dataMercanciaGeneral[[#This Row],[Mercancía general desembarcada en cabotaje]]+dataMercanciaGeneral[[#This Row],[Mercancía general desembarcada en exterior]]</f>
        <v>593680</v>
      </c>
      <c r="M948" s="3">
        <f>+dataMercanciaGeneral[[#This Row],[TOTAL mercancía general embarcada en cabotaje y exterior]]+dataMercanciaGeneral[[#This Row],[TOTAL mercancía general desembarcada en cabotaje y exterior]]</f>
        <v>1161138</v>
      </c>
    </row>
    <row r="949" spans="1:13" hidden="1" x14ac:dyDescent="0.25">
      <c r="A949" s="1">
        <v>1977</v>
      </c>
      <c r="B949" s="1" t="s">
        <v>7</v>
      </c>
      <c r="C949" s="1" t="s">
        <v>32</v>
      </c>
      <c r="D949" s="1" t="s">
        <v>42</v>
      </c>
      <c r="E949" s="2">
        <v>224893</v>
      </c>
      <c r="F949" s="2">
        <v>320064</v>
      </c>
      <c r="G949" s="3">
        <f>+dataMercanciaGeneral[[#This Row],[Mercancía general embarcada en cabotaje]]+dataMercanciaGeneral[[#This Row],[Mercancía general desembarcada en cabotaje]]</f>
        <v>544957</v>
      </c>
      <c r="H949" s="2">
        <v>5653</v>
      </c>
      <c r="I949" s="2">
        <v>20410</v>
      </c>
      <c r="J949" s="3">
        <f>+dataMercanciaGeneral[[#This Row],[Mercancía general embarcada en exterior]]+dataMercanciaGeneral[[#This Row],[Mercancía general desembarcada en exterior]]</f>
        <v>26063</v>
      </c>
      <c r="K949" s="3">
        <f>+dataMercanciaGeneral[[#This Row],[Mercancía general embarcada en cabotaje]]+dataMercanciaGeneral[[#This Row],[Mercancía general embarcada en exterior]]</f>
        <v>230546</v>
      </c>
      <c r="L949" s="3">
        <f>+dataMercanciaGeneral[[#This Row],[Mercancía general desembarcada en cabotaje]]+dataMercanciaGeneral[[#This Row],[Mercancía general desembarcada en exterior]]</f>
        <v>340474</v>
      </c>
      <c r="M949" s="3">
        <f>+dataMercanciaGeneral[[#This Row],[TOTAL mercancía general embarcada en cabotaje y exterior]]+dataMercanciaGeneral[[#This Row],[TOTAL mercancía general desembarcada en cabotaje y exterior]]</f>
        <v>571020</v>
      </c>
    </row>
    <row r="950" spans="1:13" hidden="1" x14ac:dyDescent="0.25">
      <c r="A950" s="1">
        <v>1977</v>
      </c>
      <c r="B950" s="1" t="s">
        <v>24</v>
      </c>
      <c r="C950" s="1" t="s">
        <v>32</v>
      </c>
      <c r="D950" s="1" t="s">
        <v>33</v>
      </c>
      <c r="E950" s="2">
        <v>11053</v>
      </c>
      <c r="F950" s="2">
        <v>278189</v>
      </c>
      <c r="G950" s="3">
        <f>+dataMercanciaGeneral[[#This Row],[Mercancía general embarcada en cabotaje]]+dataMercanciaGeneral[[#This Row],[Mercancía general desembarcada en cabotaje]]</f>
        <v>289242</v>
      </c>
      <c r="H950" s="2">
        <v>321036</v>
      </c>
      <c r="I950" s="2">
        <v>276215</v>
      </c>
      <c r="J950" s="3">
        <f>+dataMercanciaGeneral[[#This Row],[Mercancía general embarcada en exterior]]+dataMercanciaGeneral[[#This Row],[Mercancía general desembarcada en exterior]]</f>
        <v>597251</v>
      </c>
      <c r="K950" s="3">
        <f>+dataMercanciaGeneral[[#This Row],[Mercancía general embarcada en cabotaje]]+dataMercanciaGeneral[[#This Row],[Mercancía general embarcada en exterior]]</f>
        <v>332089</v>
      </c>
      <c r="L950" s="3">
        <f>+dataMercanciaGeneral[[#This Row],[Mercancía general desembarcada en cabotaje]]+dataMercanciaGeneral[[#This Row],[Mercancía general desembarcada en exterior]]</f>
        <v>554404</v>
      </c>
      <c r="M950" s="3">
        <f>+dataMercanciaGeneral[[#This Row],[TOTAL mercancía general embarcada en cabotaje y exterior]]+dataMercanciaGeneral[[#This Row],[TOTAL mercancía general desembarcada en cabotaje y exterior]]</f>
        <v>886493</v>
      </c>
    </row>
    <row r="951" spans="1:13" hidden="1" x14ac:dyDescent="0.25">
      <c r="A951" s="1">
        <v>1977</v>
      </c>
      <c r="B951" s="1" t="s">
        <v>24</v>
      </c>
      <c r="C951" s="1" t="s">
        <v>32</v>
      </c>
      <c r="D951" s="1" t="s">
        <v>42</v>
      </c>
      <c r="E951" s="2">
        <v>455</v>
      </c>
      <c r="F951" s="2">
        <v>1205</v>
      </c>
      <c r="G951" s="3">
        <f>+dataMercanciaGeneral[[#This Row],[Mercancía general embarcada en cabotaje]]+dataMercanciaGeneral[[#This Row],[Mercancía general desembarcada en cabotaje]]</f>
        <v>1660</v>
      </c>
      <c r="H951" s="2">
        <v>86</v>
      </c>
      <c r="I951" s="2">
        <v>582</v>
      </c>
      <c r="J951" s="3">
        <f>+dataMercanciaGeneral[[#This Row],[Mercancía general embarcada en exterior]]+dataMercanciaGeneral[[#This Row],[Mercancía general desembarcada en exterior]]</f>
        <v>668</v>
      </c>
      <c r="K951" s="3">
        <f>+dataMercanciaGeneral[[#This Row],[Mercancía general embarcada en cabotaje]]+dataMercanciaGeneral[[#This Row],[Mercancía general embarcada en exterior]]</f>
        <v>541</v>
      </c>
      <c r="L951" s="3">
        <f>+dataMercanciaGeneral[[#This Row],[Mercancía general desembarcada en cabotaje]]+dataMercanciaGeneral[[#This Row],[Mercancía general desembarcada en exterior]]</f>
        <v>1787</v>
      </c>
      <c r="M951" s="3">
        <f>+dataMercanciaGeneral[[#This Row],[TOTAL mercancía general embarcada en cabotaje y exterior]]+dataMercanciaGeneral[[#This Row],[TOTAL mercancía general desembarcada en cabotaje y exterior]]</f>
        <v>2328</v>
      </c>
    </row>
    <row r="952" spans="1:13" hidden="1" x14ac:dyDescent="0.25">
      <c r="A952" s="1">
        <v>1977</v>
      </c>
      <c r="B952" s="1" t="s">
        <v>25</v>
      </c>
      <c r="C952" s="1" t="s">
        <v>32</v>
      </c>
      <c r="D952" s="1" t="s">
        <v>33</v>
      </c>
      <c r="E952" s="2">
        <v>78192</v>
      </c>
      <c r="F952" s="2">
        <v>117673</v>
      </c>
      <c r="G952" s="3">
        <f>+dataMercanciaGeneral[[#This Row],[Mercancía general embarcada en cabotaje]]+dataMercanciaGeneral[[#This Row],[Mercancía general desembarcada en cabotaje]]</f>
        <v>195865</v>
      </c>
      <c r="H952" s="2">
        <v>437089</v>
      </c>
      <c r="I952" s="2">
        <v>204151</v>
      </c>
      <c r="J952" s="3">
        <f>+dataMercanciaGeneral[[#This Row],[Mercancía general embarcada en exterior]]+dataMercanciaGeneral[[#This Row],[Mercancía general desembarcada en exterior]]</f>
        <v>641240</v>
      </c>
      <c r="K952" s="3">
        <f>+dataMercanciaGeneral[[#This Row],[Mercancía general embarcada en cabotaje]]+dataMercanciaGeneral[[#This Row],[Mercancía general embarcada en exterior]]</f>
        <v>515281</v>
      </c>
      <c r="L952" s="3">
        <f>+dataMercanciaGeneral[[#This Row],[Mercancía general desembarcada en cabotaje]]+dataMercanciaGeneral[[#This Row],[Mercancía general desembarcada en exterior]]</f>
        <v>321824</v>
      </c>
      <c r="M952" s="3">
        <f>+dataMercanciaGeneral[[#This Row],[TOTAL mercancía general embarcada en cabotaje y exterior]]+dataMercanciaGeneral[[#This Row],[TOTAL mercancía general desembarcada en cabotaje y exterior]]</f>
        <v>837105</v>
      </c>
    </row>
    <row r="953" spans="1:13" hidden="1" x14ac:dyDescent="0.25">
      <c r="A953" s="1">
        <v>1977</v>
      </c>
      <c r="B953" s="1" t="s">
        <v>25</v>
      </c>
      <c r="C953" s="1" t="s">
        <v>32</v>
      </c>
      <c r="D953" s="1" t="s">
        <v>42</v>
      </c>
      <c r="E953" s="2">
        <v>50704</v>
      </c>
      <c r="F953" s="2">
        <v>3951</v>
      </c>
      <c r="G953" s="3">
        <f>+dataMercanciaGeneral[[#This Row],[Mercancía general embarcada en cabotaje]]+dataMercanciaGeneral[[#This Row],[Mercancía general desembarcada en cabotaje]]</f>
        <v>54655</v>
      </c>
      <c r="H953" s="2">
        <v>2230</v>
      </c>
      <c r="I953" s="2">
        <v>2035</v>
      </c>
      <c r="J953" s="3">
        <f>+dataMercanciaGeneral[[#This Row],[Mercancía general embarcada en exterior]]+dataMercanciaGeneral[[#This Row],[Mercancía general desembarcada en exterior]]</f>
        <v>4265</v>
      </c>
      <c r="K953" s="3">
        <f>+dataMercanciaGeneral[[#This Row],[Mercancía general embarcada en cabotaje]]+dataMercanciaGeneral[[#This Row],[Mercancía general embarcada en exterior]]</f>
        <v>52934</v>
      </c>
      <c r="L953" s="3">
        <f>+dataMercanciaGeneral[[#This Row],[Mercancía general desembarcada en cabotaje]]+dataMercanciaGeneral[[#This Row],[Mercancía general desembarcada en exterior]]</f>
        <v>5986</v>
      </c>
      <c r="M953" s="3">
        <f>+dataMercanciaGeneral[[#This Row],[TOTAL mercancía general embarcada en cabotaje y exterior]]+dataMercanciaGeneral[[#This Row],[TOTAL mercancía general desembarcada en cabotaje y exterior]]</f>
        <v>58920</v>
      </c>
    </row>
    <row r="954" spans="1:13" hidden="1" x14ac:dyDescent="0.25">
      <c r="A954" s="1">
        <v>1977</v>
      </c>
      <c r="B954" s="1" t="s">
        <v>26</v>
      </c>
      <c r="C954" s="1" t="s">
        <v>32</v>
      </c>
      <c r="D954" s="1" t="s">
        <v>33</v>
      </c>
      <c r="E954" s="2">
        <v>30670</v>
      </c>
      <c r="F954" s="2">
        <v>56439</v>
      </c>
      <c r="G954" s="3">
        <f>+dataMercanciaGeneral[[#This Row],[Mercancía general embarcada en cabotaje]]+dataMercanciaGeneral[[#This Row],[Mercancía general desembarcada en cabotaje]]</f>
        <v>87109</v>
      </c>
      <c r="H954" s="2">
        <v>773039</v>
      </c>
      <c r="I954" s="2">
        <v>121396</v>
      </c>
      <c r="J954" s="3">
        <f>+dataMercanciaGeneral[[#This Row],[Mercancía general embarcada en exterior]]+dataMercanciaGeneral[[#This Row],[Mercancía general desembarcada en exterior]]</f>
        <v>894435</v>
      </c>
      <c r="K954" s="3">
        <f>+dataMercanciaGeneral[[#This Row],[Mercancía general embarcada en cabotaje]]+dataMercanciaGeneral[[#This Row],[Mercancía general embarcada en exterior]]</f>
        <v>803709</v>
      </c>
      <c r="L954" s="3">
        <f>+dataMercanciaGeneral[[#This Row],[Mercancía general desembarcada en cabotaje]]+dataMercanciaGeneral[[#This Row],[Mercancía general desembarcada en exterior]]</f>
        <v>177835</v>
      </c>
      <c r="M954" s="3">
        <f>+dataMercanciaGeneral[[#This Row],[TOTAL mercancía general embarcada en cabotaje y exterior]]+dataMercanciaGeneral[[#This Row],[TOTAL mercancía general desembarcada en cabotaje y exterior]]</f>
        <v>981544</v>
      </c>
    </row>
    <row r="955" spans="1:13" hidden="1" x14ac:dyDescent="0.25">
      <c r="A955" s="1">
        <v>1977</v>
      </c>
      <c r="B955" s="1" t="s">
        <v>26</v>
      </c>
      <c r="C955" s="1" t="s">
        <v>32</v>
      </c>
      <c r="D955" s="1" t="s">
        <v>42</v>
      </c>
      <c r="E955" s="2">
        <v>63</v>
      </c>
      <c r="F955" s="2">
        <v>161</v>
      </c>
      <c r="G955" s="3">
        <f>+dataMercanciaGeneral[[#This Row],[Mercancía general embarcada en cabotaje]]+dataMercanciaGeneral[[#This Row],[Mercancía general desembarcada en cabotaje]]</f>
        <v>224</v>
      </c>
      <c r="H955" s="2">
        <v>6417</v>
      </c>
      <c r="I955" s="2">
        <v>1336</v>
      </c>
      <c r="J955" s="3">
        <f>+dataMercanciaGeneral[[#This Row],[Mercancía general embarcada en exterior]]+dataMercanciaGeneral[[#This Row],[Mercancía general desembarcada en exterior]]</f>
        <v>7753</v>
      </c>
      <c r="K955" s="3">
        <f>+dataMercanciaGeneral[[#This Row],[Mercancía general embarcada en cabotaje]]+dataMercanciaGeneral[[#This Row],[Mercancía general embarcada en exterior]]</f>
        <v>6480</v>
      </c>
      <c r="L955" s="3">
        <f>+dataMercanciaGeneral[[#This Row],[Mercancía general desembarcada en cabotaje]]+dataMercanciaGeneral[[#This Row],[Mercancía general desembarcada en exterior]]</f>
        <v>1497</v>
      </c>
      <c r="M955" s="3">
        <f>+dataMercanciaGeneral[[#This Row],[TOTAL mercancía general embarcada en cabotaje y exterior]]+dataMercanciaGeneral[[#This Row],[TOTAL mercancía general desembarcada en cabotaje y exterior]]</f>
        <v>7977</v>
      </c>
    </row>
    <row r="956" spans="1:13" hidden="1" x14ac:dyDescent="0.25">
      <c r="A956" s="1">
        <v>1977</v>
      </c>
      <c r="B956" s="1" t="s">
        <v>27</v>
      </c>
      <c r="C956" s="1" t="s">
        <v>32</v>
      </c>
      <c r="D956" s="1" t="s">
        <v>33</v>
      </c>
      <c r="E956" s="2">
        <v>350256</v>
      </c>
      <c r="F956" s="2">
        <v>125535</v>
      </c>
      <c r="G956" s="3">
        <f>+dataMercanciaGeneral[[#This Row],[Mercancía general embarcada en cabotaje]]+dataMercanciaGeneral[[#This Row],[Mercancía general desembarcada en cabotaje]]</f>
        <v>475791</v>
      </c>
      <c r="H956" s="2">
        <v>646049</v>
      </c>
      <c r="I956" s="2">
        <v>873192</v>
      </c>
      <c r="J956" s="3">
        <f>+dataMercanciaGeneral[[#This Row],[Mercancía general embarcada en exterior]]+dataMercanciaGeneral[[#This Row],[Mercancía general desembarcada en exterior]]</f>
        <v>1519241</v>
      </c>
      <c r="K956" s="3">
        <f>+dataMercanciaGeneral[[#This Row],[Mercancía general embarcada en cabotaje]]+dataMercanciaGeneral[[#This Row],[Mercancía general embarcada en exterior]]</f>
        <v>996305</v>
      </c>
      <c r="L956" s="3">
        <f>+dataMercanciaGeneral[[#This Row],[Mercancía general desembarcada en cabotaje]]+dataMercanciaGeneral[[#This Row],[Mercancía general desembarcada en exterior]]</f>
        <v>998727</v>
      </c>
      <c r="M956" s="3">
        <f>+dataMercanciaGeneral[[#This Row],[TOTAL mercancía general embarcada en cabotaje y exterior]]+dataMercanciaGeneral[[#This Row],[TOTAL mercancía general desembarcada en cabotaje y exterior]]</f>
        <v>1995032</v>
      </c>
    </row>
    <row r="957" spans="1:13" hidden="1" x14ac:dyDescent="0.25">
      <c r="A957" s="1">
        <v>1977</v>
      </c>
      <c r="B957" s="1" t="s">
        <v>27</v>
      </c>
      <c r="C957" s="1" t="s">
        <v>32</v>
      </c>
      <c r="D957" s="1" t="s">
        <v>42</v>
      </c>
      <c r="E957" s="2">
        <v>88736</v>
      </c>
      <c r="F957" s="2">
        <v>23040</v>
      </c>
      <c r="G957" s="3">
        <f>+dataMercanciaGeneral[[#This Row],[Mercancía general embarcada en cabotaje]]+dataMercanciaGeneral[[#This Row],[Mercancía general desembarcada en cabotaje]]</f>
        <v>111776</v>
      </c>
      <c r="H957" s="2">
        <v>200604</v>
      </c>
      <c r="I957" s="2">
        <v>161440</v>
      </c>
      <c r="J957" s="3">
        <f>+dataMercanciaGeneral[[#This Row],[Mercancía general embarcada en exterior]]+dataMercanciaGeneral[[#This Row],[Mercancía general desembarcada en exterior]]</f>
        <v>362044</v>
      </c>
      <c r="K957" s="3">
        <f>+dataMercanciaGeneral[[#This Row],[Mercancía general embarcada en cabotaje]]+dataMercanciaGeneral[[#This Row],[Mercancía general embarcada en exterior]]</f>
        <v>289340</v>
      </c>
      <c r="L957" s="3">
        <f>+dataMercanciaGeneral[[#This Row],[Mercancía general desembarcada en cabotaje]]+dataMercanciaGeneral[[#This Row],[Mercancía general desembarcada en exterior]]</f>
        <v>184480</v>
      </c>
      <c r="M957" s="3">
        <f>+dataMercanciaGeneral[[#This Row],[TOTAL mercancía general embarcada en cabotaje y exterior]]+dataMercanciaGeneral[[#This Row],[TOTAL mercancía general desembarcada en cabotaje y exterior]]</f>
        <v>473820</v>
      </c>
    </row>
    <row r="958" spans="1:13" hidden="1" x14ac:dyDescent="0.25">
      <c r="A958" s="1">
        <v>1977</v>
      </c>
      <c r="B958" s="1" t="s">
        <v>28</v>
      </c>
      <c r="C958" s="1" t="s">
        <v>32</v>
      </c>
      <c r="D958" s="1" t="s">
        <v>33</v>
      </c>
      <c r="E958" s="2">
        <v>32854</v>
      </c>
      <c r="F958" s="2">
        <v>72389</v>
      </c>
      <c r="G958" s="3">
        <f>+dataMercanciaGeneral[[#This Row],[Mercancía general embarcada en cabotaje]]+dataMercanciaGeneral[[#This Row],[Mercancía general desembarcada en cabotaje]]</f>
        <v>105243</v>
      </c>
      <c r="H958" s="2">
        <v>94616</v>
      </c>
      <c r="I958" s="2">
        <v>117228</v>
      </c>
      <c r="J958" s="3">
        <f>+dataMercanciaGeneral[[#This Row],[Mercancía general embarcada en exterior]]+dataMercanciaGeneral[[#This Row],[Mercancía general desembarcada en exterior]]</f>
        <v>211844</v>
      </c>
      <c r="K958" s="3">
        <f>+dataMercanciaGeneral[[#This Row],[Mercancía general embarcada en cabotaje]]+dataMercanciaGeneral[[#This Row],[Mercancía general embarcada en exterior]]</f>
        <v>127470</v>
      </c>
      <c r="L958" s="3">
        <f>+dataMercanciaGeneral[[#This Row],[Mercancía general desembarcada en cabotaje]]+dataMercanciaGeneral[[#This Row],[Mercancía general desembarcada en exterior]]</f>
        <v>189617</v>
      </c>
      <c r="M958" s="3">
        <f>+dataMercanciaGeneral[[#This Row],[TOTAL mercancía general embarcada en cabotaje y exterior]]+dataMercanciaGeneral[[#This Row],[TOTAL mercancía general desembarcada en cabotaje y exterior]]</f>
        <v>317087</v>
      </c>
    </row>
    <row r="959" spans="1:13" hidden="1" x14ac:dyDescent="0.25">
      <c r="A959" s="1">
        <v>1977</v>
      </c>
      <c r="B959" s="1" t="s">
        <v>28</v>
      </c>
      <c r="C959" s="1" t="s">
        <v>32</v>
      </c>
      <c r="D959" s="1" t="s">
        <v>42</v>
      </c>
      <c r="E959" s="2">
        <v>15680</v>
      </c>
      <c r="F959" s="2">
        <v>5564</v>
      </c>
      <c r="G959" s="3">
        <f>+dataMercanciaGeneral[[#This Row],[Mercancía general embarcada en cabotaje]]+dataMercanciaGeneral[[#This Row],[Mercancía general desembarcada en cabotaje]]</f>
        <v>21244</v>
      </c>
      <c r="H959" s="2">
        <v>81548</v>
      </c>
      <c r="I959" s="2">
        <v>103173</v>
      </c>
      <c r="J959" s="3">
        <f>+dataMercanciaGeneral[[#This Row],[Mercancía general embarcada en exterior]]+dataMercanciaGeneral[[#This Row],[Mercancía general desembarcada en exterior]]</f>
        <v>184721</v>
      </c>
      <c r="K959" s="3">
        <f>+dataMercanciaGeneral[[#This Row],[Mercancía general embarcada en cabotaje]]+dataMercanciaGeneral[[#This Row],[Mercancía general embarcada en exterior]]</f>
        <v>97228</v>
      </c>
      <c r="L959" s="3">
        <f>+dataMercanciaGeneral[[#This Row],[Mercancía general desembarcada en cabotaje]]+dataMercanciaGeneral[[#This Row],[Mercancía general desembarcada en exterior]]</f>
        <v>108737</v>
      </c>
      <c r="M959" s="3">
        <f>+dataMercanciaGeneral[[#This Row],[TOTAL mercancía general embarcada en cabotaje y exterior]]+dataMercanciaGeneral[[#This Row],[TOTAL mercancía general desembarcada en cabotaje y exterior]]</f>
        <v>205965</v>
      </c>
    </row>
    <row r="960" spans="1:13" hidden="1" x14ac:dyDescent="0.25">
      <c r="A960" s="1">
        <v>1977</v>
      </c>
      <c r="B960" s="1" t="s">
        <v>29</v>
      </c>
      <c r="C960" s="1" t="s">
        <v>32</v>
      </c>
      <c r="D960" s="1" t="s">
        <v>33</v>
      </c>
      <c r="E960" s="2">
        <v>28197</v>
      </c>
      <c r="F960" s="2">
        <v>4087</v>
      </c>
      <c r="G960" s="3">
        <f>+dataMercanciaGeneral[[#This Row],[Mercancía general embarcada en cabotaje]]+dataMercanciaGeneral[[#This Row],[Mercancía general desembarcada en cabotaje]]</f>
        <v>32284</v>
      </c>
      <c r="H960" s="2">
        <v>91615</v>
      </c>
      <c r="I960" s="2">
        <v>26031</v>
      </c>
      <c r="J960" s="3">
        <f>+dataMercanciaGeneral[[#This Row],[Mercancía general embarcada en exterior]]+dataMercanciaGeneral[[#This Row],[Mercancía general desembarcada en exterior]]</f>
        <v>117646</v>
      </c>
      <c r="K960" s="3">
        <f>+dataMercanciaGeneral[[#This Row],[Mercancía general embarcada en cabotaje]]+dataMercanciaGeneral[[#This Row],[Mercancía general embarcada en exterior]]</f>
        <v>119812</v>
      </c>
      <c r="L960" s="3">
        <f>+dataMercanciaGeneral[[#This Row],[Mercancía general desembarcada en cabotaje]]+dataMercanciaGeneral[[#This Row],[Mercancía general desembarcada en exterior]]</f>
        <v>30118</v>
      </c>
      <c r="M960" s="3">
        <f>+dataMercanciaGeneral[[#This Row],[TOTAL mercancía general embarcada en cabotaje y exterior]]+dataMercanciaGeneral[[#This Row],[TOTAL mercancía general desembarcada en cabotaje y exterior]]</f>
        <v>149930</v>
      </c>
    </row>
    <row r="961" spans="1:13" hidden="1" x14ac:dyDescent="0.25">
      <c r="A961" s="1">
        <v>1977</v>
      </c>
      <c r="B961" s="1" t="s">
        <v>29</v>
      </c>
      <c r="C961" s="1" t="s">
        <v>32</v>
      </c>
      <c r="D961" s="1" t="s">
        <v>42</v>
      </c>
      <c r="E961" s="2">
        <v>0</v>
      </c>
      <c r="F961" s="2">
        <v>0</v>
      </c>
      <c r="G961" s="3">
        <f>+dataMercanciaGeneral[[#This Row],[Mercancía general embarcada en cabotaje]]+dataMercanciaGeneral[[#This Row],[Mercancía general desembarcada en cabotaje]]</f>
        <v>0</v>
      </c>
      <c r="H961" s="2">
        <v>0</v>
      </c>
      <c r="I961" s="2">
        <v>0</v>
      </c>
      <c r="J961" s="3">
        <f>+dataMercanciaGeneral[[#This Row],[Mercancía general embarcada en exterior]]+dataMercanciaGeneral[[#This Row],[Mercancía general desembarcada en exterior]]</f>
        <v>0</v>
      </c>
      <c r="K961" s="3">
        <f>+dataMercanciaGeneral[[#This Row],[Mercancía general embarcada en cabotaje]]+dataMercanciaGeneral[[#This Row],[Mercancía general embarcada en exterior]]</f>
        <v>0</v>
      </c>
      <c r="L961" s="3">
        <f>+dataMercanciaGeneral[[#This Row],[Mercancía general desembarcada en cabotaje]]+dataMercanciaGeneral[[#This Row],[Mercancía general desembarcada en exterior]]</f>
        <v>0</v>
      </c>
      <c r="M961" s="3">
        <f>+dataMercanciaGeneral[[#This Row],[TOTAL mercancía general embarcada en cabotaje y exterior]]+dataMercanciaGeneral[[#This Row],[TOTAL mercancía general desembarcada en cabotaje y exterior]]</f>
        <v>0</v>
      </c>
    </row>
    <row r="962" spans="1:13" hidden="1" x14ac:dyDescent="0.25">
      <c r="A962" s="1">
        <v>1978</v>
      </c>
      <c r="B962" s="1" t="s">
        <v>0</v>
      </c>
      <c r="C962" s="1" t="s">
        <v>32</v>
      </c>
      <c r="D962" s="1" t="s">
        <v>33</v>
      </c>
      <c r="E962" s="2">
        <v>46058</v>
      </c>
      <c r="F962" s="2">
        <v>20058</v>
      </c>
      <c r="G962" s="3">
        <f>+dataMercanciaGeneral[[#This Row],[Mercancía general embarcada en cabotaje]]+dataMercanciaGeneral[[#This Row],[Mercancía general desembarcada en cabotaje]]</f>
        <v>66116</v>
      </c>
      <c r="H962" s="2">
        <v>49148</v>
      </c>
      <c r="I962" s="2">
        <v>79809</v>
      </c>
      <c r="J962" s="3">
        <f>+dataMercanciaGeneral[[#This Row],[Mercancía general embarcada en exterior]]+dataMercanciaGeneral[[#This Row],[Mercancía general desembarcada en exterior]]</f>
        <v>128957</v>
      </c>
      <c r="K962" s="3">
        <f>+dataMercanciaGeneral[[#This Row],[Mercancía general embarcada en cabotaje]]+dataMercanciaGeneral[[#This Row],[Mercancía general embarcada en exterior]]</f>
        <v>95206</v>
      </c>
      <c r="L962" s="3">
        <f>+dataMercanciaGeneral[[#This Row],[Mercancía general desembarcada en cabotaje]]+dataMercanciaGeneral[[#This Row],[Mercancía general desembarcada en exterior]]</f>
        <v>99867</v>
      </c>
      <c r="M962" s="3">
        <f>+dataMercanciaGeneral[[#This Row],[TOTAL mercancía general embarcada en cabotaje y exterior]]+dataMercanciaGeneral[[#This Row],[TOTAL mercancía general desembarcada en cabotaje y exterior]]</f>
        <v>195073</v>
      </c>
    </row>
    <row r="963" spans="1:13" hidden="1" x14ac:dyDescent="0.25">
      <c r="A963" s="1">
        <v>1978</v>
      </c>
      <c r="B963" s="1" t="s">
        <v>0</v>
      </c>
      <c r="C963" s="1" t="s">
        <v>32</v>
      </c>
      <c r="D963" s="1" t="s">
        <v>42</v>
      </c>
      <c r="E963" s="2">
        <v>7</v>
      </c>
      <c r="F963" s="2">
        <v>0</v>
      </c>
      <c r="G963" s="3">
        <f>+dataMercanciaGeneral[[#This Row],[Mercancía general embarcada en cabotaje]]+dataMercanciaGeneral[[#This Row],[Mercancía general desembarcada en cabotaje]]</f>
        <v>7</v>
      </c>
      <c r="H963" s="2">
        <v>13847</v>
      </c>
      <c r="I963" s="2">
        <v>1118</v>
      </c>
      <c r="J963" s="3">
        <f>+dataMercanciaGeneral[[#This Row],[Mercancía general embarcada en exterior]]+dataMercanciaGeneral[[#This Row],[Mercancía general desembarcada en exterior]]</f>
        <v>14965</v>
      </c>
      <c r="K963" s="3">
        <f>+dataMercanciaGeneral[[#This Row],[Mercancía general embarcada en cabotaje]]+dataMercanciaGeneral[[#This Row],[Mercancía general embarcada en exterior]]</f>
        <v>13854</v>
      </c>
      <c r="L963" s="3">
        <f>+dataMercanciaGeneral[[#This Row],[Mercancía general desembarcada en cabotaje]]+dataMercanciaGeneral[[#This Row],[Mercancía general desembarcada en exterior]]</f>
        <v>1118</v>
      </c>
      <c r="M963" s="3">
        <f>+dataMercanciaGeneral[[#This Row],[TOTAL mercancía general embarcada en cabotaje y exterior]]+dataMercanciaGeneral[[#This Row],[TOTAL mercancía general desembarcada en cabotaje y exterior]]</f>
        <v>14972</v>
      </c>
    </row>
    <row r="964" spans="1:13" hidden="1" x14ac:dyDescent="0.25">
      <c r="A964" s="1">
        <v>1978</v>
      </c>
      <c r="B964" s="1" t="s">
        <v>1</v>
      </c>
      <c r="C964" s="1" t="s">
        <v>32</v>
      </c>
      <c r="D964" s="1" t="s">
        <v>33</v>
      </c>
      <c r="E964" s="2">
        <v>127320</v>
      </c>
      <c r="F964" s="2">
        <v>98497</v>
      </c>
      <c r="G964" s="3">
        <f>+dataMercanciaGeneral[[#This Row],[Mercancía general embarcada en cabotaje]]+dataMercanciaGeneral[[#This Row],[Mercancía general desembarcada en cabotaje]]</f>
        <v>225817</v>
      </c>
      <c r="H964" s="2">
        <v>642148</v>
      </c>
      <c r="I964" s="2">
        <v>82068</v>
      </c>
      <c r="J964" s="3">
        <f>+dataMercanciaGeneral[[#This Row],[Mercancía general embarcada en exterior]]+dataMercanciaGeneral[[#This Row],[Mercancía general desembarcada en exterior]]</f>
        <v>724216</v>
      </c>
      <c r="K964" s="3">
        <f>+dataMercanciaGeneral[[#This Row],[Mercancía general embarcada en cabotaje]]+dataMercanciaGeneral[[#This Row],[Mercancía general embarcada en exterior]]</f>
        <v>769468</v>
      </c>
      <c r="L964" s="3">
        <f>+dataMercanciaGeneral[[#This Row],[Mercancía general desembarcada en cabotaje]]+dataMercanciaGeneral[[#This Row],[Mercancía general desembarcada en exterior]]</f>
        <v>180565</v>
      </c>
      <c r="M964" s="3">
        <f>+dataMercanciaGeneral[[#This Row],[TOTAL mercancía general embarcada en cabotaje y exterior]]+dataMercanciaGeneral[[#This Row],[TOTAL mercancía general desembarcada en cabotaje y exterior]]</f>
        <v>950033</v>
      </c>
    </row>
    <row r="965" spans="1:13" hidden="1" x14ac:dyDescent="0.25">
      <c r="A965" s="1">
        <v>1978</v>
      </c>
      <c r="B965" s="1" t="s">
        <v>1</v>
      </c>
      <c r="C965" s="1" t="s">
        <v>32</v>
      </c>
      <c r="D965" s="1" t="s">
        <v>42</v>
      </c>
      <c r="E965" s="2">
        <v>156513</v>
      </c>
      <c r="F965" s="2">
        <v>122828</v>
      </c>
      <c r="G965" s="3">
        <f>+dataMercanciaGeneral[[#This Row],[Mercancía general embarcada en cabotaje]]+dataMercanciaGeneral[[#This Row],[Mercancía general desembarcada en cabotaje]]</f>
        <v>279341</v>
      </c>
      <c r="H965" s="2">
        <v>21155</v>
      </c>
      <c r="I965" s="2">
        <v>11584</v>
      </c>
      <c r="J965" s="3">
        <f>+dataMercanciaGeneral[[#This Row],[Mercancía general embarcada en exterior]]+dataMercanciaGeneral[[#This Row],[Mercancía general desembarcada en exterior]]</f>
        <v>32739</v>
      </c>
      <c r="K965" s="3">
        <f>+dataMercanciaGeneral[[#This Row],[Mercancía general embarcada en cabotaje]]+dataMercanciaGeneral[[#This Row],[Mercancía general embarcada en exterior]]</f>
        <v>177668</v>
      </c>
      <c r="L965" s="3">
        <f>+dataMercanciaGeneral[[#This Row],[Mercancía general desembarcada en cabotaje]]+dataMercanciaGeneral[[#This Row],[Mercancía general desembarcada en exterior]]</f>
        <v>134412</v>
      </c>
      <c r="M965" s="3">
        <f>+dataMercanciaGeneral[[#This Row],[TOTAL mercancía general embarcada en cabotaje y exterior]]+dataMercanciaGeneral[[#This Row],[TOTAL mercancía general desembarcada en cabotaje y exterior]]</f>
        <v>312080</v>
      </c>
    </row>
    <row r="966" spans="1:13" hidden="1" x14ac:dyDescent="0.25">
      <c r="A966" s="1">
        <v>1978</v>
      </c>
      <c r="B966" s="1" t="s">
        <v>2</v>
      </c>
      <c r="C966" s="1" t="s">
        <v>32</v>
      </c>
      <c r="D966" s="1" t="s">
        <v>33</v>
      </c>
      <c r="E966" s="2">
        <v>23372</v>
      </c>
      <c r="F966" s="2">
        <v>11311</v>
      </c>
      <c r="G966" s="3">
        <f>+dataMercanciaGeneral[[#This Row],[Mercancía general embarcada en cabotaje]]+dataMercanciaGeneral[[#This Row],[Mercancía general desembarcada en cabotaje]]</f>
        <v>34683</v>
      </c>
      <c r="H966" s="2">
        <v>308562</v>
      </c>
      <c r="I966" s="2">
        <v>22761</v>
      </c>
      <c r="J966" s="3">
        <f>+dataMercanciaGeneral[[#This Row],[Mercancía general embarcada en exterior]]+dataMercanciaGeneral[[#This Row],[Mercancía general desembarcada en exterior]]</f>
        <v>331323</v>
      </c>
      <c r="K966" s="3">
        <f>+dataMercanciaGeneral[[#This Row],[Mercancía general embarcada en cabotaje]]+dataMercanciaGeneral[[#This Row],[Mercancía general embarcada en exterior]]</f>
        <v>331934</v>
      </c>
      <c r="L966" s="3">
        <f>+dataMercanciaGeneral[[#This Row],[Mercancía general desembarcada en cabotaje]]+dataMercanciaGeneral[[#This Row],[Mercancía general desembarcada en exterior]]</f>
        <v>34072</v>
      </c>
      <c r="M966" s="3">
        <f>+dataMercanciaGeneral[[#This Row],[TOTAL mercancía general embarcada en cabotaje y exterior]]+dataMercanciaGeneral[[#This Row],[TOTAL mercancía general desembarcada en cabotaje y exterior]]</f>
        <v>366006</v>
      </c>
    </row>
    <row r="967" spans="1:13" hidden="1" x14ac:dyDescent="0.25">
      <c r="A967" s="1">
        <v>1978</v>
      </c>
      <c r="B967" s="1" t="s">
        <v>2</v>
      </c>
      <c r="C967" s="1" t="s">
        <v>32</v>
      </c>
      <c r="D967" s="1" t="s">
        <v>42</v>
      </c>
      <c r="E967" s="2">
        <v>0</v>
      </c>
      <c r="F967" s="2">
        <v>0</v>
      </c>
      <c r="G967" s="3">
        <f>+dataMercanciaGeneral[[#This Row],[Mercancía general embarcada en cabotaje]]+dataMercanciaGeneral[[#This Row],[Mercancía general desembarcada en cabotaje]]</f>
        <v>0</v>
      </c>
      <c r="H967" s="2">
        <v>0</v>
      </c>
      <c r="I967" s="2">
        <v>0</v>
      </c>
      <c r="J967" s="3">
        <f>+dataMercanciaGeneral[[#This Row],[Mercancía general embarcada en exterior]]+dataMercanciaGeneral[[#This Row],[Mercancía general desembarcada en exterior]]</f>
        <v>0</v>
      </c>
      <c r="K967" s="3">
        <f>+dataMercanciaGeneral[[#This Row],[Mercancía general embarcada en cabotaje]]+dataMercanciaGeneral[[#This Row],[Mercancía general embarcada en exterior]]</f>
        <v>0</v>
      </c>
      <c r="L967" s="3">
        <f>+dataMercanciaGeneral[[#This Row],[Mercancía general desembarcada en cabotaje]]+dataMercanciaGeneral[[#This Row],[Mercancía general desembarcada en exterior]]</f>
        <v>0</v>
      </c>
      <c r="M967" s="3">
        <f>+dataMercanciaGeneral[[#This Row],[TOTAL mercancía general embarcada en cabotaje y exterior]]+dataMercanciaGeneral[[#This Row],[TOTAL mercancía general desembarcada en cabotaje y exterior]]</f>
        <v>0</v>
      </c>
    </row>
    <row r="968" spans="1:13" hidden="1" x14ac:dyDescent="0.25">
      <c r="A968" s="1">
        <v>1978</v>
      </c>
      <c r="B968" s="1" t="s">
        <v>3</v>
      </c>
      <c r="C968" s="1" t="s">
        <v>32</v>
      </c>
      <c r="D968" s="1" t="s">
        <v>33</v>
      </c>
      <c r="E968" s="2">
        <v>627580</v>
      </c>
      <c r="F968" s="2">
        <v>40629</v>
      </c>
      <c r="G968" s="3">
        <f>+dataMercanciaGeneral[[#This Row],[Mercancía general embarcada en cabotaje]]+dataMercanciaGeneral[[#This Row],[Mercancía general desembarcada en cabotaje]]</f>
        <v>668209</v>
      </c>
      <c r="H968" s="2">
        <v>1065542</v>
      </c>
      <c r="I968" s="2">
        <v>185672</v>
      </c>
      <c r="J968" s="3">
        <f>+dataMercanciaGeneral[[#This Row],[Mercancía general embarcada en exterior]]+dataMercanciaGeneral[[#This Row],[Mercancía general desembarcada en exterior]]</f>
        <v>1251214</v>
      </c>
      <c r="K968" s="3">
        <f>+dataMercanciaGeneral[[#This Row],[Mercancía general embarcada en cabotaje]]+dataMercanciaGeneral[[#This Row],[Mercancía general embarcada en exterior]]</f>
        <v>1693122</v>
      </c>
      <c r="L968" s="3">
        <f>+dataMercanciaGeneral[[#This Row],[Mercancía general desembarcada en cabotaje]]+dataMercanciaGeneral[[#This Row],[Mercancía general desembarcada en exterior]]</f>
        <v>226301</v>
      </c>
      <c r="M968" s="3">
        <f>+dataMercanciaGeneral[[#This Row],[TOTAL mercancía general embarcada en cabotaje y exterior]]+dataMercanciaGeneral[[#This Row],[TOTAL mercancía general desembarcada en cabotaje y exterior]]</f>
        <v>1919423</v>
      </c>
    </row>
    <row r="969" spans="1:13" hidden="1" x14ac:dyDescent="0.25">
      <c r="A969" s="1">
        <v>1978</v>
      </c>
      <c r="B969" s="1" t="s">
        <v>3</v>
      </c>
      <c r="C969" s="1" t="s">
        <v>32</v>
      </c>
      <c r="D969" s="1" t="s">
        <v>42</v>
      </c>
      <c r="E969" s="2">
        <v>0</v>
      </c>
      <c r="F969" s="2">
        <v>0</v>
      </c>
      <c r="G969" s="3">
        <f>+dataMercanciaGeneral[[#This Row],[Mercancía general embarcada en cabotaje]]+dataMercanciaGeneral[[#This Row],[Mercancía general desembarcada en cabotaje]]</f>
        <v>0</v>
      </c>
      <c r="H969" s="2">
        <v>0</v>
      </c>
      <c r="I969" s="2">
        <v>0</v>
      </c>
      <c r="J969" s="3">
        <f>+dataMercanciaGeneral[[#This Row],[Mercancía general embarcada en exterior]]+dataMercanciaGeneral[[#This Row],[Mercancía general desembarcada en exterior]]</f>
        <v>0</v>
      </c>
      <c r="K969" s="3">
        <f>+dataMercanciaGeneral[[#This Row],[Mercancía general embarcada en cabotaje]]+dataMercanciaGeneral[[#This Row],[Mercancía general embarcada en exterior]]</f>
        <v>0</v>
      </c>
      <c r="L969" s="3">
        <f>+dataMercanciaGeneral[[#This Row],[Mercancía general desembarcada en cabotaje]]+dataMercanciaGeneral[[#This Row],[Mercancía general desembarcada en exterior]]</f>
        <v>0</v>
      </c>
      <c r="M969" s="3">
        <f>+dataMercanciaGeneral[[#This Row],[TOTAL mercancía general embarcada en cabotaje y exterior]]+dataMercanciaGeneral[[#This Row],[TOTAL mercancía general desembarcada en cabotaje y exterior]]</f>
        <v>0</v>
      </c>
    </row>
    <row r="970" spans="1:13" hidden="1" x14ac:dyDescent="0.25">
      <c r="A970" s="1">
        <v>1978</v>
      </c>
      <c r="B970" s="1" t="s">
        <v>4</v>
      </c>
      <c r="C970" s="1" t="s">
        <v>32</v>
      </c>
      <c r="D970" s="1" t="s">
        <v>33</v>
      </c>
      <c r="E970" s="2">
        <v>288464</v>
      </c>
      <c r="F970" s="2">
        <v>196138</v>
      </c>
      <c r="G970" s="3">
        <f>+dataMercanciaGeneral[[#This Row],[Mercancía general embarcada en cabotaje]]+dataMercanciaGeneral[[#This Row],[Mercancía general desembarcada en cabotaje]]</f>
        <v>484602</v>
      </c>
      <c r="H970" s="2">
        <v>193060</v>
      </c>
      <c r="I970" s="2">
        <v>173208</v>
      </c>
      <c r="J970" s="3">
        <f>+dataMercanciaGeneral[[#This Row],[Mercancía general embarcada en exterior]]+dataMercanciaGeneral[[#This Row],[Mercancía general desembarcada en exterior]]</f>
        <v>366268</v>
      </c>
      <c r="K970" s="3">
        <f>+dataMercanciaGeneral[[#This Row],[Mercancía general embarcada en cabotaje]]+dataMercanciaGeneral[[#This Row],[Mercancía general embarcada en exterior]]</f>
        <v>481524</v>
      </c>
      <c r="L970" s="3">
        <f>+dataMercanciaGeneral[[#This Row],[Mercancía general desembarcada en cabotaje]]+dataMercanciaGeneral[[#This Row],[Mercancía general desembarcada en exterior]]</f>
        <v>369346</v>
      </c>
      <c r="M970" s="3">
        <f>+dataMercanciaGeneral[[#This Row],[TOTAL mercancía general embarcada en cabotaje y exterior]]+dataMercanciaGeneral[[#This Row],[TOTAL mercancía general desembarcada en cabotaje y exterior]]</f>
        <v>850870</v>
      </c>
    </row>
    <row r="971" spans="1:13" hidden="1" x14ac:dyDescent="0.25">
      <c r="A971" s="1">
        <v>1978</v>
      </c>
      <c r="B971" s="1" t="s">
        <v>4</v>
      </c>
      <c r="C971" s="1" t="s">
        <v>32</v>
      </c>
      <c r="D971" s="1" t="s">
        <v>42</v>
      </c>
      <c r="E971" s="2">
        <v>0</v>
      </c>
      <c r="F971" s="2">
        <v>0</v>
      </c>
      <c r="G971" s="3">
        <f>+dataMercanciaGeneral[[#This Row],[Mercancía general embarcada en cabotaje]]+dataMercanciaGeneral[[#This Row],[Mercancía general desembarcada en cabotaje]]</f>
        <v>0</v>
      </c>
      <c r="H971" s="2">
        <v>651837</v>
      </c>
      <c r="I971" s="2">
        <v>598508</v>
      </c>
      <c r="J971" s="3">
        <f>+dataMercanciaGeneral[[#This Row],[Mercancía general embarcada en exterior]]+dataMercanciaGeneral[[#This Row],[Mercancía general desembarcada en exterior]]</f>
        <v>1250345</v>
      </c>
      <c r="K971" s="3">
        <f>+dataMercanciaGeneral[[#This Row],[Mercancía general embarcada en cabotaje]]+dataMercanciaGeneral[[#This Row],[Mercancía general embarcada en exterior]]</f>
        <v>651837</v>
      </c>
      <c r="L971" s="3">
        <f>+dataMercanciaGeneral[[#This Row],[Mercancía general desembarcada en cabotaje]]+dataMercanciaGeneral[[#This Row],[Mercancía general desembarcada en exterior]]</f>
        <v>598508</v>
      </c>
      <c r="M971" s="3">
        <f>+dataMercanciaGeneral[[#This Row],[TOTAL mercancía general embarcada en cabotaje y exterior]]+dataMercanciaGeneral[[#This Row],[TOTAL mercancía general desembarcada en cabotaje y exterior]]</f>
        <v>1250345</v>
      </c>
    </row>
    <row r="972" spans="1:13" hidden="1" x14ac:dyDescent="0.25">
      <c r="A972" s="1">
        <v>1978</v>
      </c>
      <c r="B972" s="1" t="s">
        <v>5</v>
      </c>
      <c r="C972" s="1" t="s">
        <v>32</v>
      </c>
      <c r="D972" s="1" t="s">
        <v>33</v>
      </c>
      <c r="E972" s="2">
        <v>79697</v>
      </c>
      <c r="F972" s="2">
        <v>105971</v>
      </c>
      <c r="G972" s="3">
        <f>+dataMercanciaGeneral[[#This Row],[Mercancía general embarcada en cabotaje]]+dataMercanciaGeneral[[#This Row],[Mercancía general desembarcada en cabotaje]]</f>
        <v>185668</v>
      </c>
      <c r="H972" s="2">
        <v>126666</v>
      </c>
      <c r="I972" s="2">
        <v>41481</v>
      </c>
      <c r="J972" s="3">
        <f>+dataMercanciaGeneral[[#This Row],[Mercancía general embarcada en exterior]]+dataMercanciaGeneral[[#This Row],[Mercancía general desembarcada en exterior]]</f>
        <v>168147</v>
      </c>
      <c r="K972" s="3">
        <f>+dataMercanciaGeneral[[#This Row],[Mercancía general embarcada en cabotaje]]+dataMercanciaGeneral[[#This Row],[Mercancía general embarcada en exterior]]</f>
        <v>206363</v>
      </c>
      <c r="L972" s="3">
        <f>+dataMercanciaGeneral[[#This Row],[Mercancía general desembarcada en cabotaje]]+dataMercanciaGeneral[[#This Row],[Mercancía general desembarcada en exterior]]</f>
        <v>147452</v>
      </c>
      <c r="M972" s="3">
        <f>+dataMercanciaGeneral[[#This Row],[TOTAL mercancía general embarcada en cabotaje y exterior]]+dataMercanciaGeneral[[#This Row],[TOTAL mercancía general desembarcada en cabotaje y exterior]]</f>
        <v>353815</v>
      </c>
    </row>
    <row r="973" spans="1:13" hidden="1" x14ac:dyDescent="0.25">
      <c r="A973" s="1">
        <v>1978</v>
      </c>
      <c r="B973" s="1" t="s">
        <v>5</v>
      </c>
      <c r="C973" s="1" t="s">
        <v>32</v>
      </c>
      <c r="D973" s="1" t="s">
        <v>42</v>
      </c>
      <c r="E973" s="2">
        <v>27875</v>
      </c>
      <c r="F973" s="2">
        <v>17759</v>
      </c>
      <c r="G973" s="3">
        <f>+dataMercanciaGeneral[[#This Row],[Mercancía general embarcada en cabotaje]]+dataMercanciaGeneral[[#This Row],[Mercancía general desembarcada en cabotaje]]</f>
        <v>45634</v>
      </c>
      <c r="H973" s="2">
        <v>191189</v>
      </c>
      <c r="I973" s="2">
        <v>70126</v>
      </c>
      <c r="J973" s="3">
        <f>+dataMercanciaGeneral[[#This Row],[Mercancía general embarcada en exterior]]+dataMercanciaGeneral[[#This Row],[Mercancía general desembarcada en exterior]]</f>
        <v>261315</v>
      </c>
      <c r="K973" s="3">
        <f>+dataMercanciaGeneral[[#This Row],[Mercancía general embarcada en cabotaje]]+dataMercanciaGeneral[[#This Row],[Mercancía general embarcada en exterior]]</f>
        <v>219064</v>
      </c>
      <c r="L973" s="3">
        <f>+dataMercanciaGeneral[[#This Row],[Mercancía general desembarcada en cabotaje]]+dataMercanciaGeneral[[#This Row],[Mercancía general desembarcada en exterior]]</f>
        <v>87885</v>
      </c>
      <c r="M973" s="3">
        <f>+dataMercanciaGeneral[[#This Row],[TOTAL mercancía general embarcada en cabotaje y exterior]]+dataMercanciaGeneral[[#This Row],[TOTAL mercancía general desembarcada en cabotaje y exterior]]</f>
        <v>306949</v>
      </c>
    </row>
    <row r="974" spans="1:13" hidden="1" x14ac:dyDescent="0.25">
      <c r="A974" s="1">
        <v>1978</v>
      </c>
      <c r="B974" s="1" t="s">
        <v>10</v>
      </c>
      <c r="C974" s="1" t="s">
        <v>32</v>
      </c>
      <c r="D974" s="1" t="s">
        <v>33</v>
      </c>
      <c r="E974" s="2">
        <v>312455</v>
      </c>
      <c r="F974" s="2">
        <v>725400</v>
      </c>
      <c r="G974" s="3">
        <f>+dataMercanciaGeneral[[#This Row],[Mercancía general embarcada en cabotaje]]+dataMercanciaGeneral[[#This Row],[Mercancía general desembarcada en cabotaje]]</f>
        <v>1037855</v>
      </c>
      <c r="H974" s="2">
        <v>9984</v>
      </c>
      <c r="I974" s="2">
        <v>25758</v>
      </c>
      <c r="J974" s="3">
        <f>+dataMercanciaGeneral[[#This Row],[Mercancía general embarcada en exterior]]+dataMercanciaGeneral[[#This Row],[Mercancía general desembarcada en exterior]]</f>
        <v>35742</v>
      </c>
      <c r="K974" s="3">
        <f>+dataMercanciaGeneral[[#This Row],[Mercancía general embarcada en cabotaje]]+dataMercanciaGeneral[[#This Row],[Mercancía general embarcada en exterior]]</f>
        <v>322439</v>
      </c>
      <c r="L974" s="3">
        <f>+dataMercanciaGeneral[[#This Row],[Mercancía general desembarcada en cabotaje]]+dataMercanciaGeneral[[#This Row],[Mercancía general desembarcada en exterior]]</f>
        <v>751158</v>
      </c>
      <c r="M974" s="3">
        <f>+dataMercanciaGeneral[[#This Row],[TOTAL mercancía general embarcada en cabotaje y exterior]]+dataMercanciaGeneral[[#This Row],[TOTAL mercancía general desembarcada en cabotaje y exterior]]</f>
        <v>1073597</v>
      </c>
    </row>
    <row r="975" spans="1:13" hidden="1" x14ac:dyDescent="0.25">
      <c r="A975" s="1">
        <v>1978</v>
      </c>
      <c r="B975" s="1" t="s">
        <v>10</v>
      </c>
      <c r="C975" s="1" t="s">
        <v>32</v>
      </c>
      <c r="D975" s="1" t="s">
        <v>42</v>
      </c>
      <c r="E975" s="2">
        <v>151337</v>
      </c>
      <c r="F975" s="2">
        <v>359901</v>
      </c>
      <c r="G975" s="3">
        <f>+dataMercanciaGeneral[[#This Row],[Mercancía general embarcada en cabotaje]]+dataMercanciaGeneral[[#This Row],[Mercancía general desembarcada en cabotaje]]</f>
        <v>511238</v>
      </c>
      <c r="H975" s="2">
        <v>0</v>
      </c>
      <c r="I975" s="2">
        <v>0</v>
      </c>
      <c r="J975" s="3">
        <f>+dataMercanciaGeneral[[#This Row],[Mercancía general embarcada en exterior]]+dataMercanciaGeneral[[#This Row],[Mercancía general desembarcada en exterior]]</f>
        <v>0</v>
      </c>
      <c r="K975" s="3">
        <f>+dataMercanciaGeneral[[#This Row],[Mercancía general embarcada en cabotaje]]+dataMercanciaGeneral[[#This Row],[Mercancía general embarcada en exterior]]</f>
        <v>151337</v>
      </c>
      <c r="L975" s="3">
        <f>+dataMercanciaGeneral[[#This Row],[Mercancía general desembarcada en cabotaje]]+dataMercanciaGeneral[[#This Row],[Mercancía general desembarcada en exterior]]</f>
        <v>359901</v>
      </c>
      <c r="M975" s="3">
        <f>+dataMercanciaGeneral[[#This Row],[TOTAL mercancía general embarcada en cabotaje y exterior]]+dataMercanciaGeneral[[#This Row],[TOTAL mercancía general desembarcada en cabotaje y exterior]]</f>
        <v>511238</v>
      </c>
    </row>
    <row r="976" spans="1:13" hidden="1" x14ac:dyDescent="0.25">
      <c r="A976" s="1">
        <v>1978</v>
      </c>
      <c r="B976" s="1" t="s">
        <v>11</v>
      </c>
      <c r="C976" s="1" t="s">
        <v>32</v>
      </c>
      <c r="D976" s="1" t="s">
        <v>33</v>
      </c>
      <c r="E976" s="2">
        <v>767645</v>
      </c>
      <c r="F976" s="2">
        <v>593802</v>
      </c>
      <c r="G976" s="3">
        <f>+dataMercanciaGeneral[[#This Row],[Mercancía general embarcada en cabotaje]]+dataMercanciaGeneral[[#This Row],[Mercancía general desembarcada en cabotaje]]</f>
        <v>1361447</v>
      </c>
      <c r="H976" s="2">
        <v>1877310</v>
      </c>
      <c r="I976" s="2">
        <v>703319</v>
      </c>
      <c r="J976" s="3">
        <f>+dataMercanciaGeneral[[#This Row],[Mercancía general embarcada en exterior]]+dataMercanciaGeneral[[#This Row],[Mercancía general desembarcada en exterior]]</f>
        <v>2580629</v>
      </c>
      <c r="K976" s="3">
        <f>+dataMercanciaGeneral[[#This Row],[Mercancía general embarcada en cabotaje]]+dataMercanciaGeneral[[#This Row],[Mercancía general embarcada en exterior]]</f>
        <v>2644955</v>
      </c>
      <c r="L976" s="3">
        <f>+dataMercanciaGeneral[[#This Row],[Mercancía general desembarcada en cabotaje]]+dataMercanciaGeneral[[#This Row],[Mercancía general desembarcada en exterior]]</f>
        <v>1297121</v>
      </c>
      <c r="M976" s="3">
        <f>+dataMercanciaGeneral[[#This Row],[TOTAL mercancía general embarcada en cabotaje y exterior]]+dataMercanciaGeneral[[#This Row],[TOTAL mercancía general desembarcada en cabotaje y exterior]]</f>
        <v>3942076</v>
      </c>
    </row>
    <row r="977" spans="1:13" hidden="1" x14ac:dyDescent="0.25">
      <c r="A977" s="1">
        <v>1978</v>
      </c>
      <c r="B977" s="1" t="s">
        <v>11</v>
      </c>
      <c r="C977" s="1" t="s">
        <v>32</v>
      </c>
      <c r="D977" s="1" t="s">
        <v>42</v>
      </c>
      <c r="E977" s="2">
        <v>313886</v>
      </c>
      <c r="F977" s="2">
        <v>79688</v>
      </c>
      <c r="G977" s="3">
        <f>+dataMercanciaGeneral[[#This Row],[Mercancía general embarcada en cabotaje]]+dataMercanciaGeneral[[#This Row],[Mercancía general desembarcada en cabotaje]]</f>
        <v>393574</v>
      </c>
      <c r="H977" s="2">
        <v>320698</v>
      </c>
      <c r="I977" s="2">
        <v>373345</v>
      </c>
      <c r="J977" s="3">
        <f>+dataMercanciaGeneral[[#This Row],[Mercancía general embarcada en exterior]]+dataMercanciaGeneral[[#This Row],[Mercancía general desembarcada en exterior]]</f>
        <v>694043</v>
      </c>
      <c r="K977" s="3">
        <f>+dataMercanciaGeneral[[#This Row],[Mercancía general embarcada en cabotaje]]+dataMercanciaGeneral[[#This Row],[Mercancía general embarcada en exterior]]</f>
        <v>634584</v>
      </c>
      <c r="L977" s="3">
        <f>+dataMercanciaGeneral[[#This Row],[Mercancía general desembarcada en cabotaje]]+dataMercanciaGeneral[[#This Row],[Mercancía general desembarcada en exterior]]</f>
        <v>453033</v>
      </c>
      <c r="M977" s="3">
        <f>+dataMercanciaGeneral[[#This Row],[TOTAL mercancía general embarcada en cabotaje y exterior]]+dataMercanciaGeneral[[#This Row],[TOTAL mercancía general desembarcada en cabotaje y exterior]]</f>
        <v>1087617</v>
      </c>
    </row>
    <row r="978" spans="1:13" hidden="1" x14ac:dyDescent="0.25">
      <c r="A978" s="1">
        <v>1978</v>
      </c>
      <c r="B978" s="1" t="s">
        <v>12</v>
      </c>
      <c r="C978" s="1" t="s">
        <v>32</v>
      </c>
      <c r="D978" s="1" t="s">
        <v>33</v>
      </c>
      <c r="E978" s="2">
        <v>245589</v>
      </c>
      <c r="F978" s="2">
        <v>475153</v>
      </c>
      <c r="G978" s="3">
        <f>+dataMercanciaGeneral[[#This Row],[Mercancía general embarcada en cabotaje]]+dataMercanciaGeneral[[#This Row],[Mercancía general desembarcada en cabotaje]]</f>
        <v>720742</v>
      </c>
      <c r="H978" s="2">
        <v>1743044</v>
      </c>
      <c r="I978" s="2">
        <v>525482</v>
      </c>
      <c r="J978" s="3">
        <f>+dataMercanciaGeneral[[#This Row],[Mercancía general embarcada en exterior]]+dataMercanciaGeneral[[#This Row],[Mercancía general desembarcada en exterior]]</f>
        <v>2268526</v>
      </c>
      <c r="K978" s="3">
        <f>+dataMercanciaGeneral[[#This Row],[Mercancía general embarcada en cabotaje]]+dataMercanciaGeneral[[#This Row],[Mercancía general embarcada en exterior]]</f>
        <v>1988633</v>
      </c>
      <c r="L978" s="3">
        <f>+dataMercanciaGeneral[[#This Row],[Mercancía general desembarcada en cabotaje]]+dataMercanciaGeneral[[#This Row],[Mercancía general desembarcada en exterior]]</f>
        <v>1000635</v>
      </c>
      <c r="M978" s="3">
        <f>+dataMercanciaGeneral[[#This Row],[TOTAL mercancía general embarcada en cabotaje y exterior]]+dataMercanciaGeneral[[#This Row],[TOTAL mercancía general desembarcada en cabotaje y exterior]]</f>
        <v>2989268</v>
      </c>
    </row>
    <row r="979" spans="1:13" hidden="1" x14ac:dyDescent="0.25">
      <c r="A979" s="1">
        <v>1978</v>
      </c>
      <c r="B979" s="1" t="s">
        <v>12</v>
      </c>
      <c r="C979" s="1" t="s">
        <v>32</v>
      </c>
      <c r="D979" s="1" t="s">
        <v>42</v>
      </c>
      <c r="E979" s="2">
        <v>32058</v>
      </c>
      <c r="F979" s="2">
        <v>6042</v>
      </c>
      <c r="G979" s="3">
        <f>+dataMercanciaGeneral[[#This Row],[Mercancía general embarcada en cabotaje]]+dataMercanciaGeneral[[#This Row],[Mercancía general desembarcada en cabotaje]]</f>
        <v>38100</v>
      </c>
      <c r="H979" s="2">
        <v>501342</v>
      </c>
      <c r="I979" s="2">
        <v>338137</v>
      </c>
      <c r="J979" s="3">
        <f>+dataMercanciaGeneral[[#This Row],[Mercancía general embarcada en exterior]]+dataMercanciaGeneral[[#This Row],[Mercancía general desembarcada en exterior]]</f>
        <v>839479</v>
      </c>
      <c r="K979" s="3">
        <f>+dataMercanciaGeneral[[#This Row],[Mercancía general embarcada en cabotaje]]+dataMercanciaGeneral[[#This Row],[Mercancía general embarcada en exterior]]</f>
        <v>533400</v>
      </c>
      <c r="L979" s="3">
        <f>+dataMercanciaGeneral[[#This Row],[Mercancía general desembarcada en cabotaje]]+dataMercanciaGeneral[[#This Row],[Mercancía general desembarcada en exterior]]</f>
        <v>344179</v>
      </c>
      <c r="M979" s="3">
        <f>+dataMercanciaGeneral[[#This Row],[TOTAL mercancía general embarcada en cabotaje y exterior]]+dataMercanciaGeneral[[#This Row],[TOTAL mercancía general desembarcada en cabotaje y exterior]]</f>
        <v>877579</v>
      </c>
    </row>
    <row r="980" spans="1:13" hidden="1" x14ac:dyDescent="0.25">
      <c r="A980" s="1">
        <v>1978</v>
      </c>
      <c r="B980" s="1" t="s">
        <v>34</v>
      </c>
      <c r="C980" s="1" t="s">
        <v>32</v>
      </c>
      <c r="D980" s="1" t="s">
        <v>33</v>
      </c>
      <c r="E980" s="2">
        <v>546888</v>
      </c>
      <c r="F980" s="2">
        <v>650227</v>
      </c>
      <c r="G980" s="3">
        <f>+dataMercanciaGeneral[[#This Row],[Mercancía general embarcada en cabotaje]]+dataMercanciaGeneral[[#This Row],[Mercancía general desembarcada en cabotaje]]</f>
        <v>1197115</v>
      </c>
      <c r="H980" s="2">
        <v>1086618</v>
      </c>
      <c r="I980" s="2">
        <v>280578</v>
      </c>
      <c r="J980" s="3">
        <f>+dataMercanciaGeneral[[#This Row],[Mercancía general embarcada en exterior]]+dataMercanciaGeneral[[#This Row],[Mercancía general desembarcada en exterior]]</f>
        <v>1367196</v>
      </c>
      <c r="K980" s="3">
        <f>+dataMercanciaGeneral[[#This Row],[Mercancía general embarcada en cabotaje]]+dataMercanciaGeneral[[#This Row],[Mercancía general embarcada en exterior]]</f>
        <v>1633506</v>
      </c>
      <c r="L980" s="3">
        <f>+dataMercanciaGeneral[[#This Row],[Mercancía general desembarcada en cabotaje]]+dataMercanciaGeneral[[#This Row],[Mercancía general desembarcada en exterior]]</f>
        <v>930805</v>
      </c>
      <c r="M980" s="3">
        <f>+dataMercanciaGeneral[[#This Row],[TOTAL mercancía general embarcada en cabotaje y exterior]]+dataMercanciaGeneral[[#This Row],[TOTAL mercancía general desembarcada en cabotaje y exterior]]</f>
        <v>2564311</v>
      </c>
    </row>
    <row r="981" spans="1:13" hidden="1" x14ac:dyDescent="0.25">
      <c r="A981" s="1">
        <v>1978</v>
      </c>
      <c r="B981" s="1" t="s">
        <v>34</v>
      </c>
      <c r="C981" s="1" t="s">
        <v>32</v>
      </c>
      <c r="D981" s="1" t="s">
        <v>42</v>
      </c>
      <c r="E981" s="2">
        <v>102176</v>
      </c>
      <c r="F981" s="2">
        <v>440714</v>
      </c>
      <c r="G981" s="3">
        <f>+dataMercanciaGeneral[[#This Row],[Mercancía general embarcada en cabotaje]]+dataMercanciaGeneral[[#This Row],[Mercancía general desembarcada en cabotaje]]</f>
        <v>542890</v>
      </c>
      <c r="H981" s="2">
        <v>52409</v>
      </c>
      <c r="I981" s="2">
        <v>27600</v>
      </c>
      <c r="J981" s="3">
        <f>+dataMercanciaGeneral[[#This Row],[Mercancía general embarcada en exterior]]+dataMercanciaGeneral[[#This Row],[Mercancía general desembarcada en exterior]]</f>
        <v>80009</v>
      </c>
      <c r="K981" s="3">
        <f>+dataMercanciaGeneral[[#This Row],[Mercancía general embarcada en cabotaje]]+dataMercanciaGeneral[[#This Row],[Mercancía general embarcada en exterior]]</f>
        <v>154585</v>
      </c>
      <c r="L981" s="3">
        <f>+dataMercanciaGeneral[[#This Row],[Mercancía general desembarcada en cabotaje]]+dataMercanciaGeneral[[#This Row],[Mercancía general desembarcada en exterior]]</f>
        <v>468314</v>
      </c>
      <c r="M981" s="3">
        <f>+dataMercanciaGeneral[[#This Row],[TOTAL mercancía general embarcada en cabotaje y exterior]]+dataMercanciaGeneral[[#This Row],[TOTAL mercancía general desembarcada en cabotaje y exterior]]</f>
        <v>622899</v>
      </c>
    </row>
    <row r="982" spans="1:13" hidden="1" x14ac:dyDescent="0.25">
      <c r="A982" s="1">
        <v>1978</v>
      </c>
      <c r="B982" s="1" t="s">
        <v>13</v>
      </c>
      <c r="C982" s="1" t="s">
        <v>32</v>
      </c>
      <c r="D982" s="1" t="s">
        <v>33</v>
      </c>
      <c r="E982" s="2">
        <v>14198</v>
      </c>
      <c r="F982" s="2">
        <v>6160</v>
      </c>
      <c r="G982" s="3">
        <f>+dataMercanciaGeneral[[#This Row],[Mercancía general embarcada en cabotaje]]+dataMercanciaGeneral[[#This Row],[Mercancía general desembarcada en cabotaje]]</f>
        <v>20358</v>
      </c>
      <c r="H982" s="2">
        <v>285418</v>
      </c>
      <c r="I982" s="2">
        <v>87202</v>
      </c>
      <c r="J982" s="3">
        <f>+dataMercanciaGeneral[[#This Row],[Mercancía general embarcada en exterior]]+dataMercanciaGeneral[[#This Row],[Mercancía general desembarcada en exterior]]</f>
        <v>372620</v>
      </c>
      <c r="K982" s="3">
        <f>+dataMercanciaGeneral[[#This Row],[Mercancía general embarcada en cabotaje]]+dataMercanciaGeneral[[#This Row],[Mercancía general embarcada en exterior]]</f>
        <v>299616</v>
      </c>
      <c r="L982" s="3">
        <f>+dataMercanciaGeneral[[#This Row],[Mercancía general desembarcada en cabotaje]]+dataMercanciaGeneral[[#This Row],[Mercancía general desembarcada en exterior]]</f>
        <v>93362</v>
      </c>
      <c r="M982" s="3">
        <f>+dataMercanciaGeneral[[#This Row],[TOTAL mercancía general embarcada en cabotaje y exterior]]+dataMercanciaGeneral[[#This Row],[TOTAL mercancía general desembarcada en cabotaje y exterior]]</f>
        <v>392978</v>
      </c>
    </row>
    <row r="983" spans="1:13" hidden="1" x14ac:dyDescent="0.25">
      <c r="A983" s="1">
        <v>1978</v>
      </c>
      <c r="B983" s="1" t="s">
        <v>13</v>
      </c>
      <c r="C983" s="1" t="s">
        <v>32</v>
      </c>
      <c r="D983" s="1" t="s">
        <v>42</v>
      </c>
      <c r="E983" s="2">
        <v>0</v>
      </c>
      <c r="F983" s="2">
        <v>0</v>
      </c>
      <c r="G983" s="3">
        <f>+dataMercanciaGeneral[[#This Row],[Mercancía general embarcada en cabotaje]]+dataMercanciaGeneral[[#This Row],[Mercancía general desembarcada en cabotaje]]</f>
        <v>0</v>
      </c>
      <c r="H983" s="2">
        <v>114251</v>
      </c>
      <c r="I983" s="2">
        <v>19706</v>
      </c>
      <c r="J983" s="3">
        <f>+dataMercanciaGeneral[[#This Row],[Mercancía general embarcada en exterior]]+dataMercanciaGeneral[[#This Row],[Mercancía general desembarcada en exterior]]</f>
        <v>133957</v>
      </c>
      <c r="K983" s="3">
        <f>+dataMercanciaGeneral[[#This Row],[Mercancía general embarcada en cabotaje]]+dataMercanciaGeneral[[#This Row],[Mercancía general embarcada en exterior]]</f>
        <v>114251</v>
      </c>
      <c r="L983" s="3">
        <f>+dataMercanciaGeneral[[#This Row],[Mercancía general desembarcada en cabotaje]]+dataMercanciaGeneral[[#This Row],[Mercancía general desembarcada en exterior]]</f>
        <v>19706</v>
      </c>
      <c r="M983" s="3">
        <f>+dataMercanciaGeneral[[#This Row],[TOTAL mercancía general embarcada en cabotaje y exterior]]+dataMercanciaGeneral[[#This Row],[TOTAL mercancía general desembarcada en cabotaje y exterior]]</f>
        <v>133957</v>
      </c>
    </row>
    <row r="984" spans="1:13" hidden="1" x14ac:dyDescent="0.25">
      <c r="A984" s="1">
        <v>1978</v>
      </c>
      <c r="B984" s="1" t="s">
        <v>14</v>
      </c>
      <c r="C984" s="1" t="s">
        <v>32</v>
      </c>
      <c r="D984" s="1" t="s">
        <v>33</v>
      </c>
      <c r="E984" s="2">
        <v>20244</v>
      </c>
      <c r="F984" s="2">
        <v>497</v>
      </c>
      <c r="G984" s="3">
        <f>+dataMercanciaGeneral[[#This Row],[Mercancía general embarcada en cabotaje]]+dataMercanciaGeneral[[#This Row],[Mercancía general desembarcada en cabotaje]]</f>
        <v>20741</v>
      </c>
      <c r="H984" s="2">
        <v>492955</v>
      </c>
      <c r="I984" s="2">
        <v>120257</v>
      </c>
      <c r="J984" s="3">
        <f>+dataMercanciaGeneral[[#This Row],[Mercancía general embarcada en exterior]]+dataMercanciaGeneral[[#This Row],[Mercancía general desembarcada en exterior]]</f>
        <v>613212</v>
      </c>
      <c r="K984" s="3">
        <f>+dataMercanciaGeneral[[#This Row],[Mercancía general embarcada en cabotaje]]+dataMercanciaGeneral[[#This Row],[Mercancía general embarcada en exterior]]</f>
        <v>513199</v>
      </c>
      <c r="L984" s="3">
        <f>+dataMercanciaGeneral[[#This Row],[Mercancía general desembarcada en cabotaje]]+dataMercanciaGeneral[[#This Row],[Mercancía general desembarcada en exterior]]</f>
        <v>120754</v>
      </c>
      <c r="M984" s="3">
        <f>+dataMercanciaGeneral[[#This Row],[TOTAL mercancía general embarcada en cabotaje y exterior]]+dataMercanciaGeneral[[#This Row],[TOTAL mercancía general desembarcada en cabotaje y exterior]]</f>
        <v>633953</v>
      </c>
    </row>
    <row r="985" spans="1:13" hidden="1" x14ac:dyDescent="0.25">
      <c r="A985" s="1">
        <v>1978</v>
      </c>
      <c r="B985" s="1" t="s">
        <v>14</v>
      </c>
      <c r="C985" s="1" t="s">
        <v>32</v>
      </c>
      <c r="D985" s="1" t="s">
        <v>42</v>
      </c>
      <c r="E985" s="2">
        <v>123556</v>
      </c>
      <c r="F985" s="2">
        <v>29956</v>
      </c>
      <c r="G985" s="3">
        <f>+dataMercanciaGeneral[[#This Row],[Mercancía general embarcada en cabotaje]]+dataMercanciaGeneral[[#This Row],[Mercancía general desembarcada en cabotaje]]</f>
        <v>153512</v>
      </c>
      <c r="H985" s="2">
        <v>0</v>
      </c>
      <c r="I985" s="2">
        <v>0</v>
      </c>
      <c r="J985" s="3">
        <f>+dataMercanciaGeneral[[#This Row],[Mercancía general embarcada en exterior]]+dataMercanciaGeneral[[#This Row],[Mercancía general desembarcada en exterior]]</f>
        <v>0</v>
      </c>
      <c r="K985" s="3">
        <f>+dataMercanciaGeneral[[#This Row],[Mercancía general embarcada en cabotaje]]+dataMercanciaGeneral[[#This Row],[Mercancía general embarcada en exterior]]</f>
        <v>123556</v>
      </c>
      <c r="L985" s="3">
        <f>+dataMercanciaGeneral[[#This Row],[Mercancía general desembarcada en cabotaje]]+dataMercanciaGeneral[[#This Row],[Mercancía general desembarcada en exterior]]</f>
        <v>29956</v>
      </c>
      <c r="M985" s="3">
        <f>+dataMercanciaGeneral[[#This Row],[TOTAL mercancía general embarcada en cabotaje y exterior]]+dataMercanciaGeneral[[#This Row],[TOTAL mercancía general desembarcada en cabotaje y exterior]]</f>
        <v>153512</v>
      </c>
    </row>
    <row r="986" spans="1:13" hidden="1" x14ac:dyDescent="0.25">
      <c r="A986" s="1">
        <v>1978</v>
      </c>
      <c r="B986" s="1" t="s">
        <v>15</v>
      </c>
      <c r="C986" s="1" t="s">
        <v>32</v>
      </c>
      <c r="D986" s="1" t="s">
        <v>33</v>
      </c>
      <c r="E986" s="2">
        <v>187092</v>
      </c>
      <c r="F986" s="2">
        <v>291834</v>
      </c>
      <c r="G986" s="3">
        <f>+dataMercanciaGeneral[[#This Row],[Mercancía general embarcada en cabotaje]]+dataMercanciaGeneral[[#This Row],[Mercancía general desembarcada en cabotaje]]</f>
        <v>478926</v>
      </c>
      <c r="H986" s="2">
        <v>0</v>
      </c>
      <c r="I986" s="2">
        <v>16464</v>
      </c>
      <c r="J986" s="3">
        <f>+dataMercanciaGeneral[[#This Row],[Mercancía general embarcada en exterior]]+dataMercanciaGeneral[[#This Row],[Mercancía general desembarcada en exterior]]</f>
        <v>16464</v>
      </c>
      <c r="K986" s="3">
        <f>+dataMercanciaGeneral[[#This Row],[Mercancía general embarcada en cabotaje]]+dataMercanciaGeneral[[#This Row],[Mercancía general embarcada en exterior]]</f>
        <v>187092</v>
      </c>
      <c r="L986" s="3">
        <f>+dataMercanciaGeneral[[#This Row],[Mercancía general desembarcada en cabotaje]]+dataMercanciaGeneral[[#This Row],[Mercancía general desembarcada en exterior]]</f>
        <v>308298</v>
      </c>
      <c r="M986" s="3">
        <f>+dataMercanciaGeneral[[#This Row],[TOTAL mercancía general embarcada en cabotaje y exterior]]+dataMercanciaGeneral[[#This Row],[TOTAL mercancía general desembarcada en cabotaje y exterior]]</f>
        <v>495390</v>
      </c>
    </row>
    <row r="987" spans="1:13" hidden="1" x14ac:dyDescent="0.25">
      <c r="A987" s="1">
        <v>1978</v>
      </c>
      <c r="B987" s="1" t="s">
        <v>15</v>
      </c>
      <c r="C987" s="1" t="s">
        <v>32</v>
      </c>
      <c r="D987" s="1" t="s">
        <v>42</v>
      </c>
      <c r="E987" s="2">
        <v>48</v>
      </c>
      <c r="F987" s="2">
        <v>55</v>
      </c>
      <c r="G987" s="3">
        <f>+dataMercanciaGeneral[[#This Row],[Mercancía general embarcada en cabotaje]]+dataMercanciaGeneral[[#This Row],[Mercancía general desembarcada en cabotaje]]</f>
        <v>103</v>
      </c>
      <c r="H987" s="2">
        <v>238</v>
      </c>
      <c r="I987" s="2">
        <v>1726</v>
      </c>
      <c r="J987" s="3">
        <f>+dataMercanciaGeneral[[#This Row],[Mercancía general embarcada en exterior]]+dataMercanciaGeneral[[#This Row],[Mercancía general desembarcada en exterior]]</f>
        <v>1964</v>
      </c>
      <c r="K987" s="3">
        <f>+dataMercanciaGeneral[[#This Row],[Mercancía general embarcada en cabotaje]]+dataMercanciaGeneral[[#This Row],[Mercancía general embarcada en exterior]]</f>
        <v>286</v>
      </c>
      <c r="L987" s="3">
        <f>+dataMercanciaGeneral[[#This Row],[Mercancía general desembarcada en cabotaje]]+dataMercanciaGeneral[[#This Row],[Mercancía general desembarcada en exterior]]</f>
        <v>1781</v>
      </c>
      <c r="M987" s="3">
        <f>+dataMercanciaGeneral[[#This Row],[TOTAL mercancía general embarcada en cabotaje y exterior]]+dataMercanciaGeneral[[#This Row],[TOTAL mercancía general desembarcada en cabotaje y exterior]]</f>
        <v>2067</v>
      </c>
    </row>
    <row r="988" spans="1:13" hidden="1" x14ac:dyDescent="0.25">
      <c r="A988" s="1">
        <v>1978</v>
      </c>
      <c r="B988" s="1" t="s">
        <v>35</v>
      </c>
      <c r="C988" s="1" t="s">
        <v>32</v>
      </c>
      <c r="D988" s="1" t="s">
        <v>33</v>
      </c>
      <c r="E988" s="2">
        <v>14709</v>
      </c>
      <c r="F988" s="2">
        <v>28996</v>
      </c>
      <c r="G988" s="3">
        <f>+dataMercanciaGeneral[[#This Row],[Mercancía general embarcada en cabotaje]]+dataMercanciaGeneral[[#This Row],[Mercancía general desembarcada en cabotaje]]</f>
        <v>43705</v>
      </c>
      <c r="H988" s="2">
        <v>36467</v>
      </c>
      <c r="I988" s="2">
        <v>9000</v>
      </c>
      <c r="J988" s="3">
        <f>+dataMercanciaGeneral[[#This Row],[Mercancía general embarcada en exterior]]+dataMercanciaGeneral[[#This Row],[Mercancía general desembarcada en exterior]]</f>
        <v>45467</v>
      </c>
      <c r="K988" s="3">
        <f>+dataMercanciaGeneral[[#This Row],[Mercancía general embarcada en cabotaje]]+dataMercanciaGeneral[[#This Row],[Mercancía general embarcada en exterior]]</f>
        <v>51176</v>
      </c>
      <c r="L988" s="3">
        <f>+dataMercanciaGeneral[[#This Row],[Mercancía general desembarcada en cabotaje]]+dataMercanciaGeneral[[#This Row],[Mercancía general desembarcada en exterior]]</f>
        <v>37996</v>
      </c>
      <c r="M988" s="3">
        <f>+dataMercanciaGeneral[[#This Row],[TOTAL mercancía general embarcada en cabotaje y exterior]]+dataMercanciaGeneral[[#This Row],[TOTAL mercancía general desembarcada en cabotaje y exterior]]</f>
        <v>89172</v>
      </c>
    </row>
    <row r="989" spans="1:13" hidden="1" x14ac:dyDescent="0.25">
      <c r="A989" s="1">
        <v>1978</v>
      </c>
      <c r="B989" s="1" t="s">
        <v>35</v>
      </c>
      <c r="C989" s="1" t="s">
        <v>32</v>
      </c>
      <c r="D989" s="1" t="s">
        <v>42</v>
      </c>
      <c r="E989" s="2">
        <v>0</v>
      </c>
      <c r="F989" s="2">
        <v>0</v>
      </c>
      <c r="G989" s="3">
        <f>+dataMercanciaGeneral[[#This Row],[Mercancía general embarcada en cabotaje]]+dataMercanciaGeneral[[#This Row],[Mercancía general desembarcada en cabotaje]]</f>
        <v>0</v>
      </c>
      <c r="H989" s="2">
        <v>0</v>
      </c>
      <c r="I989" s="2">
        <v>0</v>
      </c>
      <c r="J989" s="3">
        <f>+dataMercanciaGeneral[[#This Row],[Mercancía general embarcada en exterior]]+dataMercanciaGeneral[[#This Row],[Mercancía general desembarcada en exterior]]</f>
        <v>0</v>
      </c>
      <c r="K989" s="3">
        <f>+dataMercanciaGeneral[[#This Row],[Mercancía general embarcada en cabotaje]]+dataMercanciaGeneral[[#This Row],[Mercancía general embarcada en exterior]]</f>
        <v>0</v>
      </c>
      <c r="L989" s="3">
        <f>+dataMercanciaGeneral[[#This Row],[Mercancía general desembarcada en cabotaje]]+dataMercanciaGeneral[[#This Row],[Mercancía general desembarcada en exterior]]</f>
        <v>0</v>
      </c>
      <c r="M989" s="3">
        <f>+dataMercanciaGeneral[[#This Row],[TOTAL mercancía general embarcada en cabotaje y exterior]]+dataMercanciaGeneral[[#This Row],[TOTAL mercancía general desembarcada en cabotaje y exterior]]</f>
        <v>0</v>
      </c>
    </row>
    <row r="990" spans="1:13" hidden="1" x14ac:dyDescent="0.25">
      <c r="A990" s="1">
        <v>1978</v>
      </c>
      <c r="B990" s="1" t="s">
        <v>17</v>
      </c>
      <c r="C990" s="1" t="s">
        <v>32</v>
      </c>
      <c r="D990" s="1" t="s">
        <v>33</v>
      </c>
      <c r="E990" s="2">
        <v>127591</v>
      </c>
      <c r="F990" s="2">
        <v>26413</v>
      </c>
      <c r="G990" s="3">
        <f>+dataMercanciaGeneral[[#This Row],[Mercancía general embarcada en cabotaje]]+dataMercanciaGeneral[[#This Row],[Mercancía general desembarcada en cabotaje]]</f>
        <v>154004</v>
      </c>
      <c r="H990" s="2">
        <v>587199</v>
      </c>
      <c r="I990" s="2">
        <v>72434</v>
      </c>
      <c r="J990" s="3">
        <f>+dataMercanciaGeneral[[#This Row],[Mercancía general embarcada en exterior]]+dataMercanciaGeneral[[#This Row],[Mercancía general desembarcada en exterior]]</f>
        <v>659633</v>
      </c>
      <c r="K990" s="3">
        <f>+dataMercanciaGeneral[[#This Row],[Mercancía general embarcada en cabotaje]]+dataMercanciaGeneral[[#This Row],[Mercancía general embarcada en exterior]]</f>
        <v>714790</v>
      </c>
      <c r="L990" s="3">
        <f>+dataMercanciaGeneral[[#This Row],[Mercancía general desembarcada en cabotaje]]+dataMercanciaGeneral[[#This Row],[Mercancía general desembarcada en exterior]]</f>
        <v>98847</v>
      </c>
      <c r="M990" s="3">
        <f>+dataMercanciaGeneral[[#This Row],[TOTAL mercancía general embarcada en cabotaje y exterior]]+dataMercanciaGeneral[[#This Row],[TOTAL mercancía general desembarcada en cabotaje y exterior]]</f>
        <v>813637</v>
      </c>
    </row>
    <row r="991" spans="1:13" hidden="1" x14ac:dyDescent="0.25">
      <c r="A991" s="1">
        <v>1978</v>
      </c>
      <c r="B991" s="1" t="s">
        <v>17</v>
      </c>
      <c r="C991" s="1" t="s">
        <v>32</v>
      </c>
      <c r="D991" s="1" t="s">
        <v>42</v>
      </c>
      <c r="E991" s="2">
        <v>0</v>
      </c>
      <c r="F991" s="2">
        <v>0</v>
      </c>
      <c r="G991" s="3">
        <f>+dataMercanciaGeneral[[#This Row],[Mercancía general embarcada en cabotaje]]+dataMercanciaGeneral[[#This Row],[Mercancía general desembarcada en cabotaje]]</f>
        <v>0</v>
      </c>
      <c r="H991" s="2">
        <v>883</v>
      </c>
      <c r="I991" s="2">
        <v>399</v>
      </c>
      <c r="J991" s="3">
        <f>+dataMercanciaGeneral[[#This Row],[Mercancía general embarcada en exterior]]+dataMercanciaGeneral[[#This Row],[Mercancía general desembarcada en exterior]]</f>
        <v>1282</v>
      </c>
      <c r="K991" s="3">
        <f>+dataMercanciaGeneral[[#This Row],[Mercancía general embarcada en cabotaje]]+dataMercanciaGeneral[[#This Row],[Mercancía general embarcada en exterior]]</f>
        <v>883</v>
      </c>
      <c r="L991" s="3">
        <f>+dataMercanciaGeneral[[#This Row],[Mercancía general desembarcada en cabotaje]]+dataMercanciaGeneral[[#This Row],[Mercancía general desembarcada en exterior]]</f>
        <v>399</v>
      </c>
      <c r="M991" s="3">
        <f>+dataMercanciaGeneral[[#This Row],[TOTAL mercancía general embarcada en cabotaje y exterior]]+dataMercanciaGeneral[[#This Row],[TOTAL mercancía general desembarcada en cabotaje y exterior]]</f>
        <v>1282</v>
      </c>
    </row>
    <row r="992" spans="1:13" hidden="1" x14ac:dyDescent="0.25">
      <c r="A992" s="1">
        <v>1978</v>
      </c>
      <c r="B992" s="1" t="s">
        <v>18</v>
      </c>
      <c r="C992" s="1" t="s">
        <v>32</v>
      </c>
      <c r="D992" s="1" t="s">
        <v>33</v>
      </c>
      <c r="E992" s="2">
        <v>39593</v>
      </c>
      <c r="F992" s="2">
        <v>7817</v>
      </c>
      <c r="G992" s="3">
        <f>+dataMercanciaGeneral[[#This Row],[Mercancía general embarcada en cabotaje]]+dataMercanciaGeneral[[#This Row],[Mercancía general desembarcada en cabotaje]]</f>
        <v>47410</v>
      </c>
      <c r="H992" s="2">
        <v>463298</v>
      </c>
      <c r="I992" s="2">
        <v>26073</v>
      </c>
      <c r="J992" s="3">
        <f>+dataMercanciaGeneral[[#This Row],[Mercancía general embarcada en exterior]]+dataMercanciaGeneral[[#This Row],[Mercancía general desembarcada en exterior]]</f>
        <v>489371</v>
      </c>
      <c r="K992" s="3">
        <f>+dataMercanciaGeneral[[#This Row],[Mercancía general embarcada en cabotaje]]+dataMercanciaGeneral[[#This Row],[Mercancía general embarcada en exterior]]</f>
        <v>502891</v>
      </c>
      <c r="L992" s="3">
        <f>+dataMercanciaGeneral[[#This Row],[Mercancía general desembarcada en cabotaje]]+dataMercanciaGeneral[[#This Row],[Mercancía general desembarcada en exterior]]</f>
        <v>33890</v>
      </c>
      <c r="M992" s="3">
        <f>+dataMercanciaGeneral[[#This Row],[TOTAL mercancía general embarcada en cabotaje y exterior]]+dataMercanciaGeneral[[#This Row],[TOTAL mercancía general desembarcada en cabotaje y exterior]]</f>
        <v>536781</v>
      </c>
    </row>
    <row r="993" spans="1:13" hidden="1" x14ac:dyDescent="0.25">
      <c r="A993" s="1">
        <v>1978</v>
      </c>
      <c r="B993" s="1" t="s">
        <v>18</v>
      </c>
      <c r="C993" s="1" t="s">
        <v>32</v>
      </c>
      <c r="D993" s="1" t="s">
        <v>42</v>
      </c>
      <c r="E993" s="2">
        <v>0</v>
      </c>
      <c r="F993" s="2">
        <v>0</v>
      </c>
      <c r="G993" s="3">
        <f>+dataMercanciaGeneral[[#This Row],[Mercancía general embarcada en cabotaje]]+dataMercanciaGeneral[[#This Row],[Mercancía general desembarcada en cabotaje]]</f>
        <v>0</v>
      </c>
      <c r="H993" s="2">
        <v>0</v>
      </c>
      <c r="I993" s="2">
        <v>0</v>
      </c>
      <c r="J993" s="3">
        <f>+dataMercanciaGeneral[[#This Row],[Mercancía general embarcada en exterior]]+dataMercanciaGeneral[[#This Row],[Mercancía general desembarcada en exterior]]</f>
        <v>0</v>
      </c>
      <c r="K993" s="3">
        <f>+dataMercanciaGeneral[[#This Row],[Mercancía general embarcada en cabotaje]]+dataMercanciaGeneral[[#This Row],[Mercancía general embarcada en exterior]]</f>
        <v>0</v>
      </c>
      <c r="L993" s="3">
        <f>+dataMercanciaGeneral[[#This Row],[Mercancía general desembarcada en cabotaje]]+dataMercanciaGeneral[[#This Row],[Mercancía general desembarcada en exterior]]</f>
        <v>0</v>
      </c>
      <c r="M993" s="3">
        <f>+dataMercanciaGeneral[[#This Row],[TOTAL mercancía general embarcada en cabotaje y exterior]]+dataMercanciaGeneral[[#This Row],[TOTAL mercancía general desembarcada en cabotaje y exterior]]</f>
        <v>0</v>
      </c>
    </row>
    <row r="994" spans="1:13" hidden="1" x14ac:dyDescent="0.25">
      <c r="A994" s="1">
        <v>1978</v>
      </c>
      <c r="B994" s="1" t="s">
        <v>19</v>
      </c>
      <c r="C994" s="1" t="s">
        <v>32</v>
      </c>
      <c r="D994" s="1" t="s">
        <v>33</v>
      </c>
      <c r="E994" s="2">
        <v>301385</v>
      </c>
      <c r="F994" s="2">
        <v>550560</v>
      </c>
      <c r="G994" s="3">
        <f>+dataMercanciaGeneral[[#This Row],[Mercancía general embarcada en cabotaje]]+dataMercanciaGeneral[[#This Row],[Mercancía general desembarcada en cabotaje]]</f>
        <v>851945</v>
      </c>
      <c r="H994" s="2">
        <v>349114</v>
      </c>
      <c r="I994" s="2">
        <v>305714</v>
      </c>
      <c r="J994" s="3">
        <f>+dataMercanciaGeneral[[#This Row],[Mercancía general embarcada en exterior]]+dataMercanciaGeneral[[#This Row],[Mercancía general desembarcada en exterior]]</f>
        <v>654828</v>
      </c>
      <c r="K994" s="3">
        <f>+dataMercanciaGeneral[[#This Row],[Mercancía general embarcada en cabotaje]]+dataMercanciaGeneral[[#This Row],[Mercancía general embarcada en exterior]]</f>
        <v>650499</v>
      </c>
      <c r="L994" s="3">
        <f>+dataMercanciaGeneral[[#This Row],[Mercancía general desembarcada en cabotaje]]+dataMercanciaGeneral[[#This Row],[Mercancía general desembarcada en exterior]]</f>
        <v>856274</v>
      </c>
      <c r="M994" s="3">
        <f>+dataMercanciaGeneral[[#This Row],[TOTAL mercancía general embarcada en cabotaje y exterior]]+dataMercanciaGeneral[[#This Row],[TOTAL mercancía general desembarcada en cabotaje y exterior]]</f>
        <v>1506773</v>
      </c>
    </row>
    <row r="995" spans="1:13" hidden="1" x14ac:dyDescent="0.25">
      <c r="A995" s="1">
        <v>1978</v>
      </c>
      <c r="B995" s="1" t="s">
        <v>19</v>
      </c>
      <c r="C995" s="1" t="s">
        <v>32</v>
      </c>
      <c r="D995" s="1" t="s">
        <v>42</v>
      </c>
      <c r="E995" s="2">
        <v>237369</v>
      </c>
      <c r="F995" s="2">
        <v>389743</v>
      </c>
      <c r="G995" s="3">
        <f>+dataMercanciaGeneral[[#This Row],[Mercancía general embarcada en cabotaje]]+dataMercanciaGeneral[[#This Row],[Mercancía general desembarcada en cabotaje]]</f>
        <v>627112</v>
      </c>
      <c r="H995" s="2">
        <v>28644</v>
      </c>
      <c r="I995" s="2">
        <v>36747</v>
      </c>
      <c r="J995" s="3">
        <f>+dataMercanciaGeneral[[#This Row],[Mercancía general embarcada en exterior]]+dataMercanciaGeneral[[#This Row],[Mercancía general desembarcada en exterior]]</f>
        <v>65391</v>
      </c>
      <c r="K995" s="3">
        <f>+dataMercanciaGeneral[[#This Row],[Mercancía general embarcada en cabotaje]]+dataMercanciaGeneral[[#This Row],[Mercancía general embarcada en exterior]]</f>
        <v>266013</v>
      </c>
      <c r="L995" s="3">
        <f>+dataMercanciaGeneral[[#This Row],[Mercancía general desembarcada en cabotaje]]+dataMercanciaGeneral[[#This Row],[Mercancía general desembarcada en exterior]]</f>
        <v>426490</v>
      </c>
      <c r="M995" s="3">
        <f>+dataMercanciaGeneral[[#This Row],[TOTAL mercancía general embarcada en cabotaje y exterior]]+dataMercanciaGeneral[[#This Row],[TOTAL mercancía general desembarcada en cabotaje y exterior]]</f>
        <v>692503</v>
      </c>
    </row>
    <row r="996" spans="1:13" hidden="1" x14ac:dyDescent="0.25">
      <c r="A996" s="1">
        <v>1978</v>
      </c>
      <c r="B996" s="1" t="s">
        <v>20</v>
      </c>
      <c r="C996" s="1" t="s">
        <v>32</v>
      </c>
      <c r="D996" s="1" t="s">
        <v>33</v>
      </c>
      <c r="E996" s="2">
        <v>101232</v>
      </c>
      <c r="F996" s="2">
        <v>56682</v>
      </c>
      <c r="G996" s="3">
        <f>+dataMercanciaGeneral[[#This Row],[Mercancía general embarcada en cabotaje]]+dataMercanciaGeneral[[#This Row],[Mercancía general desembarcada en cabotaje]]</f>
        <v>157914</v>
      </c>
      <c r="H996" s="2">
        <v>279093</v>
      </c>
      <c r="I996" s="2">
        <v>30541</v>
      </c>
      <c r="J996" s="3">
        <f>+dataMercanciaGeneral[[#This Row],[Mercancía general embarcada en exterior]]+dataMercanciaGeneral[[#This Row],[Mercancía general desembarcada en exterior]]</f>
        <v>309634</v>
      </c>
      <c r="K996" s="3">
        <f>+dataMercanciaGeneral[[#This Row],[Mercancía general embarcada en cabotaje]]+dataMercanciaGeneral[[#This Row],[Mercancía general embarcada en exterior]]</f>
        <v>380325</v>
      </c>
      <c r="L996" s="3">
        <f>+dataMercanciaGeneral[[#This Row],[Mercancía general desembarcada en cabotaje]]+dataMercanciaGeneral[[#This Row],[Mercancía general desembarcada en exterior]]</f>
        <v>87223</v>
      </c>
      <c r="M996" s="3">
        <f>+dataMercanciaGeneral[[#This Row],[TOTAL mercancía general embarcada en cabotaje y exterior]]+dataMercanciaGeneral[[#This Row],[TOTAL mercancía general desembarcada en cabotaje y exterior]]</f>
        <v>467548</v>
      </c>
    </row>
    <row r="997" spans="1:13" hidden="1" x14ac:dyDescent="0.25">
      <c r="A997" s="1">
        <v>1978</v>
      </c>
      <c r="B997" s="1" t="s">
        <v>20</v>
      </c>
      <c r="C997" s="1" t="s">
        <v>32</v>
      </c>
      <c r="D997" s="1" t="s">
        <v>42</v>
      </c>
      <c r="E997" s="2">
        <v>0</v>
      </c>
      <c r="F997" s="2">
        <v>0</v>
      </c>
      <c r="G997" s="3">
        <f>+dataMercanciaGeneral[[#This Row],[Mercancía general embarcada en cabotaje]]+dataMercanciaGeneral[[#This Row],[Mercancía general desembarcada en cabotaje]]</f>
        <v>0</v>
      </c>
      <c r="H997" s="2">
        <v>0</v>
      </c>
      <c r="I997" s="2">
        <v>0</v>
      </c>
      <c r="J997" s="3">
        <f>+dataMercanciaGeneral[[#This Row],[Mercancía general embarcada en exterior]]+dataMercanciaGeneral[[#This Row],[Mercancía general desembarcada en exterior]]</f>
        <v>0</v>
      </c>
      <c r="K997" s="3">
        <f>+dataMercanciaGeneral[[#This Row],[Mercancía general embarcada en cabotaje]]+dataMercanciaGeneral[[#This Row],[Mercancía general embarcada en exterior]]</f>
        <v>0</v>
      </c>
      <c r="L997" s="3">
        <f>+dataMercanciaGeneral[[#This Row],[Mercancía general desembarcada en cabotaje]]+dataMercanciaGeneral[[#This Row],[Mercancía general desembarcada en exterior]]</f>
        <v>0</v>
      </c>
      <c r="M997" s="3">
        <f>+dataMercanciaGeneral[[#This Row],[TOTAL mercancía general embarcada en cabotaje y exterior]]+dataMercanciaGeneral[[#This Row],[TOTAL mercancía general desembarcada en cabotaje y exterior]]</f>
        <v>0</v>
      </c>
    </row>
    <row r="998" spans="1:13" hidden="1" x14ac:dyDescent="0.25">
      <c r="A998" s="1">
        <v>1978</v>
      </c>
      <c r="B998" s="1" t="s">
        <v>21</v>
      </c>
      <c r="C998" s="1" t="s">
        <v>32</v>
      </c>
      <c r="D998" s="1" t="s">
        <v>33</v>
      </c>
      <c r="E998" s="2">
        <v>4818</v>
      </c>
      <c r="F998" s="2">
        <v>1</v>
      </c>
      <c r="G998" s="3">
        <f>+dataMercanciaGeneral[[#This Row],[Mercancía general embarcada en cabotaje]]+dataMercanciaGeneral[[#This Row],[Mercancía general desembarcada en cabotaje]]</f>
        <v>4819</v>
      </c>
      <c r="H998" s="2">
        <v>135204</v>
      </c>
      <c r="I998" s="2">
        <v>15162</v>
      </c>
      <c r="J998" s="3">
        <f>+dataMercanciaGeneral[[#This Row],[Mercancía general embarcada en exterior]]+dataMercanciaGeneral[[#This Row],[Mercancía general desembarcada en exterior]]</f>
        <v>150366</v>
      </c>
      <c r="K998" s="3">
        <f>+dataMercanciaGeneral[[#This Row],[Mercancía general embarcada en cabotaje]]+dataMercanciaGeneral[[#This Row],[Mercancía general embarcada en exterior]]</f>
        <v>140022</v>
      </c>
      <c r="L998" s="3">
        <f>+dataMercanciaGeneral[[#This Row],[Mercancía general desembarcada en cabotaje]]+dataMercanciaGeneral[[#This Row],[Mercancía general desembarcada en exterior]]</f>
        <v>15163</v>
      </c>
      <c r="M998" s="3">
        <f>+dataMercanciaGeneral[[#This Row],[TOTAL mercancía general embarcada en cabotaje y exterior]]+dataMercanciaGeneral[[#This Row],[TOTAL mercancía general desembarcada en cabotaje y exterior]]</f>
        <v>155185</v>
      </c>
    </row>
    <row r="999" spans="1:13" hidden="1" x14ac:dyDescent="0.25">
      <c r="A999" s="1">
        <v>1978</v>
      </c>
      <c r="B999" s="1" t="s">
        <v>21</v>
      </c>
      <c r="C999" s="1" t="s">
        <v>32</v>
      </c>
      <c r="D999" s="1" t="s">
        <v>42</v>
      </c>
      <c r="E999" s="2">
        <v>0</v>
      </c>
      <c r="F999" s="2">
        <v>0</v>
      </c>
      <c r="G999" s="3">
        <f>+dataMercanciaGeneral[[#This Row],[Mercancía general embarcada en cabotaje]]+dataMercanciaGeneral[[#This Row],[Mercancía general desembarcada en cabotaje]]</f>
        <v>0</v>
      </c>
      <c r="H999" s="2">
        <v>0</v>
      </c>
      <c r="I999" s="2">
        <v>0</v>
      </c>
      <c r="J999" s="3">
        <f>+dataMercanciaGeneral[[#This Row],[Mercancía general embarcada en exterior]]+dataMercanciaGeneral[[#This Row],[Mercancía general desembarcada en exterior]]</f>
        <v>0</v>
      </c>
      <c r="K999" s="3">
        <f>+dataMercanciaGeneral[[#This Row],[Mercancía general embarcada en cabotaje]]+dataMercanciaGeneral[[#This Row],[Mercancía general embarcada en exterior]]</f>
        <v>0</v>
      </c>
      <c r="L999" s="3">
        <f>+dataMercanciaGeneral[[#This Row],[Mercancía general desembarcada en cabotaje]]+dataMercanciaGeneral[[#This Row],[Mercancía general desembarcada en exterior]]</f>
        <v>0</v>
      </c>
      <c r="M999" s="3">
        <f>+dataMercanciaGeneral[[#This Row],[TOTAL mercancía general embarcada en cabotaje y exterior]]+dataMercanciaGeneral[[#This Row],[TOTAL mercancía general desembarcada en cabotaje y exterior]]</f>
        <v>0</v>
      </c>
    </row>
    <row r="1000" spans="1:13" hidden="1" x14ac:dyDescent="0.25">
      <c r="A1000" s="1">
        <v>1978</v>
      </c>
      <c r="B1000" s="1" t="s">
        <v>22</v>
      </c>
      <c r="C1000" s="1" t="s">
        <v>32</v>
      </c>
      <c r="D1000" s="1" t="s">
        <v>33</v>
      </c>
      <c r="E1000" s="2">
        <v>41441</v>
      </c>
      <c r="F1000" s="2">
        <v>277333</v>
      </c>
      <c r="G1000" s="3">
        <f>+dataMercanciaGeneral[[#This Row],[Mercancía general embarcada en cabotaje]]+dataMercanciaGeneral[[#This Row],[Mercancía general desembarcada en cabotaje]]</f>
        <v>318774</v>
      </c>
      <c r="H1000" s="2">
        <v>38716</v>
      </c>
      <c r="I1000" s="2">
        <v>10554</v>
      </c>
      <c r="J1000" s="3">
        <f>+dataMercanciaGeneral[[#This Row],[Mercancía general embarcada en exterior]]+dataMercanciaGeneral[[#This Row],[Mercancía general desembarcada en exterior]]</f>
        <v>49270</v>
      </c>
      <c r="K1000" s="3">
        <f>+dataMercanciaGeneral[[#This Row],[Mercancía general embarcada en cabotaje]]+dataMercanciaGeneral[[#This Row],[Mercancía general embarcada en exterior]]</f>
        <v>80157</v>
      </c>
      <c r="L1000" s="3">
        <f>+dataMercanciaGeneral[[#This Row],[Mercancía general desembarcada en cabotaje]]+dataMercanciaGeneral[[#This Row],[Mercancía general desembarcada en exterior]]</f>
        <v>287887</v>
      </c>
      <c r="M1000" s="3">
        <f>+dataMercanciaGeneral[[#This Row],[TOTAL mercancía general embarcada en cabotaje y exterior]]+dataMercanciaGeneral[[#This Row],[TOTAL mercancía general desembarcada en cabotaje y exterior]]</f>
        <v>368044</v>
      </c>
    </row>
    <row r="1001" spans="1:13" hidden="1" x14ac:dyDescent="0.25">
      <c r="A1001" s="1">
        <v>1978</v>
      </c>
      <c r="B1001" s="1" t="s">
        <v>22</v>
      </c>
      <c r="C1001" s="1" t="s">
        <v>32</v>
      </c>
      <c r="D1001" s="1" t="s">
        <v>42</v>
      </c>
      <c r="E1001" s="2">
        <v>0</v>
      </c>
      <c r="F1001" s="2">
        <v>0</v>
      </c>
      <c r="G1001" s="3">
        <f>+dataMercanciaGeneral[[#This Row],[Mercancía general embarcada en cabotaje]]+dataMercanciaGeneral[[#This Row],[Mercancía general desembarcada en cabotaje]]</f>
        <v>0</v>
      </c>
      <c r="H1001" s="2">
        <v>0</v>
      </c>
      <c r="I1001" s="2">
        <v>0</v>
      </c>
      <c r="J1001" s="3">
        <f>+dataMercanciaGeneral[[#This Row],[Mercancía general embarcada en exterior]]+dataMercanciaGeneral[[#This Row],[Mercancía general desembarcada en exterior]]</f>
        <v>0</v>
      </c>
      <c r="K1001" s="3">
        <f>+dataMercanciaGeneral[[#This Row],[Mercancía general embarcada en cabotaje]]+dataMercanciaGeneral[[#This Row],[Mercancía general embarcada en exterior]]</f>
        <v>0</v>
      </c>
      <c r="L1001" s="3">
        <f>+dataMercanciaGeneral[[#This Row],[Mercancía general desembarcada en cabotaje]]+dataMercanciaGeneral[[#This Row],[Mercancía general desembarcada en exterior]]</f>
        <v>0</v>
      </c>
      <c r="M1001" s="3">
        <f>+dataMercanciaGeneral[[#This Row],[TOTAL mercancía general embarcada en cabotaje y exterior]]+dataMercanciaGeneral[[#This Row],[TOTAL mercancía general desembarcada en cabotaje y exterior]]</f>
        <v>0</v>
      </c>
    </row>
    <row r="1002" spans="1:13" hidden="1" x14ac:dyDescent="0.25">
      <c r="A1002" s="1">
        <v>1978</v>
      </c>
      <c r="B1002" s="1" t="s">
        <v>23</v>
      </c>
      <c r="C1002" s="1" t="s">
        <v>32</v>
      </c>
      <c r="D1002" s="1" t="s">
        <v>33</v>
      </c>
      <c r="E1002" s="2">
        <v>17974</v>
      </c>
      <c r="F1002" s="2">
        <v>126485</v>
      </c>
      <c r="G1002" s="3">
        <f>+dataMercanciaGeneral[[#This Row],[Mercancía general embarcada en cabotaje]]+dataMercanciaGeneral[[#This Row],[Mercancía general desembarcada en cabotaje]]</f>
        <v>144459</v>
      </c>
      <c r="H1002" s="2">
        <v>623849</v>
      </c>
      <c r="I1002" s="2">
        <v>1031745</v>
      </c>
      <c r="J1002" s="3">
        <f>+dataMercanciaGeneral[[#This Row],[Mercancía general embarcada en exterior]]+dataMercanciaGeneral[[#This Row],[Mercancía general desembarcada en exterior]]</f>
        <v>1655594</v>
      </c>
      <c r="K1002" s="3">
        <f>+dataMercanciaGeneral[[#This Row],[Mercancía general embarcada en cabotaje]]+dataMercanciaGeneral[[#This Row],[Mercancía general embarcada en exterior]]</f>
        <v>641823</v>
      </c>
      <c r="L1002" s="3">
        <f>+dataMercanciaGeneral[[#This Row],[Mercancía general desembarcada en cabotaje]]+dataMercanciaGeneral[[#This Row],[Mercancía general desembarcada en exterior]]</f>
        <v>1158230</v>
      </c>
      <c r="M1002" s="3">
        <f>+dataMercanciaGeneral[[#This Row],[TOTAL mercancía general embarcada en cabotaje y exterior]]+dataMercanciaGeneral[[#This Row],[TOTAL mercancía general desembarcada en cabotaje y exterior]]</f>
        <v>1800053</v>
      </c>
    </row>
    <row r="1003" spans="1:13" hidden="1" x14ac:dyDescent="0.25">
      <c r="A1003" s="1">
        <v>1978</v>
      </c>
      <c r="B1003" s="1" t="s">
        <v>23</v>
      </c>
      <c r="C1003" s="1" t="s">
        <v>32</v>
      </c>
      <c r="D1003" s="1" t="s">
        <v>42</v>
      </c>
      <c r="E1003" s="2">
        <v>0</v>
      </c>
      <c r="F1003" s="2">
        <v>242</v>
      </c>
      <c r="G1003" s="3">
        <f>+dataMercanciaGeneral[[#This Row],[Mercancía general embarcada en cabotaje]]+dataMercanciaGeneral[[#This Row],[Mercancía general desembarcada en cabotaje]]</f>
        <v>242</v>
      </c>
      <c r="H1003" s="2">
        <v>16660</v>
      </c>
      <c r="I1003" s="2">
        <v>8565</v>
      </c>
      <c r="J1003" s="3">
        <f>+dataMercanciaGeneral[[#This Row],[Mercancía general embarcada en exterior]]+dataMercanciaGeneral[[#This Row],[Mercancía general desembarcada en exterior]]</f>
        <v>25225</v>
      </c>
      <c r="K1003" s="3">
        <f>+dataMercanciaGeneral[[#This Row],[Mercancía general embarcada en cabotaje]]+dataMercanciaGeneral[[#This Row],[Mercancía general embarcada en exterior]]</f>
        <v>16660</v>
      </c>
      <c r="L1003" s="3">
        <f>+dataMercanciaGeneral[[#This Row],[Mercancía general desembarcada en cabotaje]]+dataMercanciaGeneral[[#This Row],[Mercancía general desembarcada en exterior]]</f>
        <v>8807</v>
      </c>
      <c r="M1003" s="3">
        <f>+dataMercanciaGeneral[[#This Row],[TOTAL mercancía general embarcada en cabotaje y exterior]]+dataMercanciaGeneral[[#This Row],[TOTAL mercancía general desembarcada en cabotaje y exterior]]</f>
        <v>25467</v>
      </c>
    </row>
    <row r="1004" spans="1:13" hidden="1" x14ac:dyDescent="0.25">
      <c r="A1004" s="1">
        <v>1978</v>
      </c>
      <c r="B1004" s="1" t="s">
        <v>36</v>
      </c>
      <c r="C1004" s="1" t="s">
        <v>32</v>
      </c>
      <c r="D1004" s="1" t="s">
        <v>33</v>
      </c>
      <c r="E1004" s="2">
        <v>15194</v>
      </c>
      <c r="F1004" s="2">
        <v>499</v>
      </c>
      <c r="G1004" s="3">
        <f>+dataMercanciaGeneral[[#This Row],[Mercancía general embarcada en cabotaje]]+dataMercanciaGeneral[[#This Row],[Mercancía general desembarcada en cabotaje]]</f>
        <v>15693</v>
      </c>
      <c r="H1004" s="2">
        <v>167332</v>
      </c>
      <c r="I1004" s="2">
        <v>2425</v>
      </c>
      <c r="J1004" s="3">
        <f>+dataMercanciaGeneral[[#This Row],[Mercancía general embarcada en exterior]]+dataMercanciaGeneral[[#This Row],[Mercancía general desembarcada en exterior]]</f>
        <v>169757</v>
      </c>
      <c r="K1004" s="3">
        <f>+dataMercanciaGeneral[[#This Row],[Mercancía general embarcada en cabotaje]]+dataMercanciaGeneral[[#This Row],[Mercancía general embarcada en exterior]]</f>
        <v>182526</v>
      </c>
      <c r="L1004" s="3">
        <f>+dataMercanciaGeneral[[#This Row],[Mercancía general desembarcada en cabotaje]]+dataMercanciaGeneral[[#This Row],[Mercancía general desembarcada en exterior]]</f>
        <v>2924</v>
      </c>
      <c r="M1004" s="3">
        <f>+dataMercanciaGeneral[[#This Row],[TOTAL mercancía general embarcada en cabotaje y exterior]]+dataMercanciaGeneral[[#This Row],[TOTAL mercancía general desembarcada en cabotaje y exterior]]</f>
        <v>185450</v>
      </c>
    </row>
    <row r="1005" spans="1:13" hidden="1" x14ac:dyDescent="0.25">
      <c r="A1005" s="1">
        <v>1978</v>
      </c>
      <c r="B1005" s="1" t="s">
        <v>36</v>
      </c>
      <c r="C1005" s="1" t="s">
        <v>32</v>
      </c>
      <c r="D1005" s="1" t="s">
        <v>42</v>
      </c>
      <c r="E1005" s="2">
        <v>146036</v>
      </c>
      <c r="F1005" s="2">
        <v>52126</v>
      </c>
      <c r="G1005" s="3">
        <f>+dataMercanciaGeneral[[#This Row],[Mercancía general embarcada en cabotaje]]+dataMercanciaGeneral[[#This Row],[Mercancía general desembarcada en cabotaje]]</f>
        <v>198162</v>
      </c>
      <c r="H1005" s="2">
        <v>0</v>
      </c>
      <c r="I1005" s="2">
        <v>0</v>
      </c>
      <c r="J1005" s="3">
        <f>+dataMercanciaGeneral[[#This Row],[Mercancía general embarcada en exterior]]+dataMercanciaGeneral[[#This Row],[Mercancía general desembarcada en exterior]]</f>
        <v>0</v>
      </c>
      <c r="K1005" s="3">
        <f>+dataMercanciaGeneral[[#This Row],[Mercancía general embarcada en cabotaje]]+dataMercanciaGeneral[[#This Row],[Mercancía general embarcada en exterior]]</f>
        <v>146036</v>
      </c>
      <c r="L1005" s="3">
        <f>+dataMercanciaGeneral[[#This Row],[Mercancía general desembarcada en cabotaje]]+dataMercanciaGeneral[[#This Row],[Mercancía general desembarcada en exterior]]</f>
        <v>52126</v>
      </c>
      <c r="M1005" s="3">
        <f>+dataMercanciaGeneral[[#This Row],[TOTAL mercancía general embarcada en cabotaje y exterior]]+dataMercanciaGeneral[[#This Row],[TOTAL mercancía general desembarcada en cabotaje y exterior]]</f>
        <v>198162</v>
      </c>
    </row>
    <row r="1006" spans="1:13" hidden="1" x14ac:dyDescent="0.25">
      <c r="A1006" s="1">
        <v>1978</v>
      </c>
      <c r="B1006" s="1" t="s">
        <v>37</v>
      </c>
      <c r="C1006" s="1" t="s">
        <v>32</v>
      </c>
      <c r="D1006" s="1" t="s">
        <v>33</v>
      </c>
      <c r="E1006" s="2">
        <v>777</v>
      </c>
      <c r="F1006" s="2">
        <v>0</v>
      </c>
      <c r="G1006" s="3">
        <f>+dataMercanciaGeneral[[#This Row],[Mercancía general embarcada en cabotaje]]+dataMercanciaGeneral[[#This Row],[Mercancía general desembarcada en cabotaje]]</f>
        <v>777</v>
      </c>
      <c r="H1006" s="2">
        <v>0</v>
      </c>
      <c r="I1006" s="2">
        <v>30026</v>
      </c>
      <c r="J1006" s="3">
        <f>+dataMercanciaGeneral[[#This Row],[Mercancía general embarcada en exterior]]+dataMercanciaGeneral[[#This Row],[Mercancía general desembarcada en exterior]]</f>
        <v>30026</v>
      </c>
      <c r="K1006" s="3">
        <f>+dataMercanciaGeneral[[#This Row],[Mercancía general embarcada en cabotaje]]+dataMercanciaGeneral[[#This Row],[Mercancía general embarcada en exterior]]</f>
        <v>777</v>
      </c>
      <c r="L1006" s="3">
        <f>+dataMercanciaGeneral[[#This Row],[Mercancía general desembarcada en cabotaje]]+dataMercanciaGeneral[[#This Row],[Mercancía general desembarcada en exterior]]</f>
        <v>30026</v>
      </c>
      <c r="M1006" s="3">
        <f>+dataMercanciaGeneral[[#This Row],[TOTAL mercancía general embarcada en cabotaje y exterior]]+dataMercanciaGeneral[[#This Row],[TOTAL mercancía general desembarcada en cabotaje y exterior]]</f>
        <v>30803</v>
      </c>
    </row>
    <row r="1007" spans="1:13" hidden="1" x14ac:dyDescent="0.25">
      <c r="A1007" s="1">
        <v>1978</v>
      </c>
      <c r="B1007" s="1" t="s">
        <v>37</v>
      </c>
      <c r="C1007" s="1" t="s">
        <v>32</v>
      </c>
      <c r="D1007" s="1" t="s">
        <v>42</v>
      </c>
      <c r="E1007" s="2">
        <v>0</v>
      </c>
      <c r="F1007" s="2">
        <v>0</v>
      </c>
      <c r="G1007" s="3">
        <f>+dataMercanciaGeneral[[#This Row],[Mercancía general embarcada en cabotaje]]+dataMercanciaGeneral[[#This Row],[Mercancía general desembarcada en cabotaje]]</f>
        <v>0</v>
      </c>
      <c r="H1007" s="2">
        <v>0</v>
      </c>
      <c r="I1007" s="2">
        <v>0</v>
      </c>
      <c r="J1007" s="3">
        <f>+dataMercanciaGeneral[[#This Row],[Mercancía general embarcada en exterior]]+dataMercanciaGeneral[[#This Row],[Mercancía general desembarcada en exterior]]</f>
        <v>0</v>
      </c>
      <c r="K1007" s="3">
        <f>+dataMercanciaGeneral[[#This Row],[Mercancía general embarcada en cabotaje]]+dataMercanciaGeneral[[#This Row],[Mercancía general embarcada en exterior]]</f>
        <v>0</v>
      </c>
      <c r="L1007" s="3">
        <f>+dataMercanciaGeneral[[#This Row],[Mercancía general desembarcada en cabotaje]]+dataMercanciaGeneral[[#This Row],[Mercancía general desembarcada en exterior]]</f>
        <v>0</v>
      </c>
      <c r="M1007" s="3">
        <f>+dataMercanciaGeneral[[#This Row],[TOTAL mercancía general embarcada en cabotaje y exterior]]+dataMercanciaGeneral[[#This Row],[TOTAL mercancía general desembarcada en cabotaje y exterior]]</f>
        <v>0</v>
      </c>
    </row>
    <row r="1008" spans="1:13" hidden="1" x14ac:dyDescent="0.25">
      <c r="A1008" s="1">
        <v>1978</v>
      </c>
      <c r="B1008" s="1" t="s">
        <v>7</v>
      </c>
      <c r="C1008" s="1" t="s">
        <v>32</v>
      </c>
      <c r="D1008" s="1" t="s">
        <v>33</v>
      </c>
      <c r="E1008" s="2">
        <v>331838</v>
      </c>
      <c r="F1008" s="2">
        <v>363612</v>
      </c>
      <c r="G1008" s="3">
        <f>+dataMercanciaGeneral[[#This Row],[Mercancía general embarcada en cabotaje]]+dataMercanciaGeneral[[#This Row],[Mercancía general desembarcada en cabotaje]]</f>
        <v>695450</v>
      </c>
      <c r="H1008" s="2">
        <v>184616</v>
      </c>
      <c r="I1008" s="2">
        <v>229988</v>
      </c>
      <c r="J1008" s="3">
        <f>+dataMercanciaGeneral[[#This Row],[Mercancía general embarcada en exterior]]+dataMercanciaGeneral[[#This Row],[Mercancía general desembarcada en exterior]]</f>
        <v>414604</v>
      </c>
      <c r="K1008" s="3">
        <f>+dataMercanciaGeneral[[#This Row],[Mercancía general embarcada en cabotaje]]+dataMercanciaGeneral[[#This Row],[Mercancía general embarcada en exterior]]</f>
        <v>516454</v>
      </c>
      <c r="L1008" s="3">
        <f>+dataMercanciaGeneral[[#This Row],[Mercancía general desembarcada en cabotaje]]+dataMercanciaGeneral[[#This Row],[Mercancía general desembarcada en exterior]]</f>
        <v>593600</v>
      </c>
      <c r="M1008" s="3">
        <f>+dataMercanciaGeneral[[#This Row],[TOTAL mercancía general embarcada en cabotaje y exterior]]+dataMercanciaGeneral[[#This Row],[TOTAL mercancía general desembarcada en cabotaje y exterior]]</f>
        <v>1110054</v>
      </c>
    </row>
    <row r="1009" spans="1:13" hidden="1" x14ac:dyDescent="0.25">
      <c r="A1009" s="1">
        <v>1978</v>
      </c>
      <c r="B1009" s="1" t="s">
        <v>7</v>
      </c>
      <c r="C1009" s="1" t="s">
        <v>32</v>
      </c>
      <c r="D1009" s="1" t="s">
        <v>42</v>
      </c>
      <c r="E1009" s="2">
        <v>273252</v>
      </c>
      <c r="F1009" s="2">
        <v>347774</v>
      </c>
      <c r="G1009" s="3">
        <f>+dataMercanciaGeneral[[#This Row],[Mercancía general embarcada en cabotaje]]+dataMercanciaGeneral[[#This Row],[Mercancía general desembarcada en cabotaje]]</f>
        <v>621026</v>
      </c>
      <c r="H1009" s="2">
        <v>8368</v>
      </c>
      <c r="I1009" s="2">
        <v>29955</v>
      </c>
      <c r="J1009" s="3">
        <f>+dataMercanciaGeneral[[#This Row],[Mercancía general embarcada en exterior]]+dataMercanciaGeneral[[#This Row],[Mercancía general desembarcada en exterior]]</f>
        <v>38323</v>
      </c>
      <c r="K1009" s="3">
        <f>+dataMercanciaGeneral[[#This Row],[Mercancía general embarcada en cabotaje]]+dataMercanciaGeneral[[#This Row],[Mercancía general embarcada en exterior]]</f>
        <v>281620</v>
      </c>
      <c r="L1009" s="3">
        <f>+dataMercanciaGeneral[[#This Row],[Mercancía general desembarcada en cabotaje]]+dataMercanciaGeneral[[#This Row],[Mercancía general desembarcada en exterior]]</f>
        <v>377729</v>
      </c>
      <c r="M1009" s="3">
        <f>+dataMercanciaGeneral[[#This Row],[TOTAL mercancía general embarcada en cabotaje y exterior]]+dataMercanciaGeneral[[#This Row],[TOTAL mercancía general desembarcada en cabotaje y exterior]]</f>
        <v>659349</v>
      </c>
    </row>
    <row r="1010" spans="1:13" hidden="1" x14ac:dyDescent="0.25">
      <c r="A1010" s="1">
        <v>1978</v>
      </c>
      <c r="B1010" s="1" t="s">
        <v>24</v>
      </c>
      <c r="C1010" s="1" t="s">
        <v>32</v>
      </c>
      <c r="D1010" s="1" t="s">
        <v>33</v>
      </c>
      <c r="E1010" s="2">
        <v>19520</v>
      </c>
      <c r="F1010" s="2">
        <v>174699</v>
      </c>
      <c r="G1010" s="3">
        <f>+dataMercanciaGeneral[[#This Row],[Mercancía general embarcada en cabotaje]]+dataMercanciaGeneral[[#This Row],[Mercancía general desembarcada en cabotaje]]</f>
        <v>194219</v>
      </c>
      <c r="H1010" s="2">
        <v>346032</v>
      </c>
      <c r="I1010" s="2">
        <v>258547</v>
      </c>
      <c r="J1010" s="3">
        <f>+dataMercanciaGeneral[[#This Row],[Mercancía general embarcada en exterior]]+dataMercanciaGeneral[[#This Row],[Mercancía general desembarcada en exterior]]</f>
        <v>604579</v>
      </c>
      <c r="K1010" s="3">
        <f>+dataMercanciaGeneral[[#This Row],[Mercancía general embarcada en cabotaje]]+dataMercanciaGeneral[[#This Row],[Mercancía general embarcada en exterior]]</f>
        <v>365552</v>
      </c>
      <c r="L1010" s="3">
        <f>+dataMercanciaGeneral[[#This Row],[Mercancía general desembarcada en cabotaje]]+dataMercanciaGeneral[[#This Row],[Mercancía general desembarcada en exterior]]</f>
        <v>433246</v>
      </c>
      <c r="M1010" s="3">
        <f>+dataMercanciaGeneral[[#This Row],[TOTAL mercancía general embarcada en cabotaje y exterior]]+dataMercanciaGeneral[[#This Row],[TOTAL mercancía general desembarcada en cabotaje y exterior]]</f>
        <v>798798</v>
      </c>
    </row>
    <row r="1011" spans="1:13" hidden="1" x14ac:dyDescent="0.25">
      <c r="A1011" s="1">
        <v>1978</v>
      </c>
      <c r="B1011" s="1" t="s">
        <v>24</v>
      </c>
      <c r="C1011" s="1" t="s">
        <v>32</v>
      </c>
      <c r="D1011" s="1" t="s">
        <v>42</v>
      </c>
      <c r="E1011" s="2">
        <v>609</v>
      </c>
      <c r="F1011" s="2">
        <v>819</v>
      </c>
      <c r="G1011" s="3">
        <f>+dataMercanciaGeneral[[#This Row],[Mercancía general embarcada en cabotaje]]+dataMercanciaGeneral[[#This Row],[Mercancía general desembarcada en cabotaje]]</f>
        <v>1428</v>
      </c>
      <c r="H1011" s="2">
        <v>493</v>
      </c>
      <c r="I1011" s="2">
        <v>734</v>
      </c>
      <c r="J1011" s="3">
        <f>+dataMercanciaGeneral[[#This Row],[Mercancía general embarcada en exterior]]+dataMercanciaGeneral[[#This Row],[Mercancía general desembarcada en exterior]]</f>
        <v>1227</v>
      </c>
      <c r="K1011" s="3">
        <f>+dataMercanciaGeneral[[#This Row],[Mercancía general embarcada en cabotaje]]+dataMercanciaGeneral[[#This Row],[Mercancía general embarcada en exterior]]</f>
        <v>1102</v>
      </c>
      <c r="L1011" s="3">
        <f>+dataMercanciaGeneral[[#This Row],[Mercancía general desembarcada en cabotaje]]+dataMercanciaGeneral[[#This Row],[Mercancía general desembarcada en exterior]]</f>
        <v>1553</v>
      </c>
      <c r="M1011" s="3">
        <f>+dataMercanciaGeneral[[#This Row],[TOTAL mercancía general embarcada en cabotaje y exterior]]+dataMercanciaGeneral[[#This Row],[TOTAL mercancía general desembarcada en cabotaje y exterior]]</f>
        <v>2655</v>
      </c>
    </row>
    <row r="1012" spans="1:13" hidden="1" x14ac:dyDescent="0.25">
      <c r="A1012" s="1">
        <v>1978</v>
      </c>
      <c r="B1012" s="1" t="s">
        <v>25</v>
      </c>
      <c r="C1012" s="1" t="s">
        <v>32</v>
      </c>
      <c r="D1012" s="1" t="s">
        <v>33</v>
      </c>
      <c r="E1012" s="2">
        <v>77203</v>
      </c>
      <c r="F1012" s="2">
        <v>98244</v>
      </c>
      <c r="G1012" s="3">
        <f>+dataMercanciaGeneral[[#This Row],[Mercancía general embarcada en cabotaje]]+dataMercanciaGeneral[[#This Row],[Mercancía general desembarcada en cabotaje]]</f>
        <v>175447</v>
      </c>
      <c r="H1012" s="2">
        <v>340180</v>
      </c>
      <c r="I1012" s="2">
        <v>145078</v>
      </c>
      <c r="J1012" s="3">
        <f>+dataMercanciaGeneral[[#This Row],[Mercancía general embarcada en exterior]]+dataMercanciaGeneral[[#This Row],[Mercancía general desembarcada en exterior]]</f>
        <v>485258</v>
      </c>
      <c r="K1012" s="3">
        <f>+dataMercanciaGeneral[[#This Row],[Mercancía general embarcada en cabotaje]]+dataMercanciaGeneral[[#This Row],[Mercancía general embarcada en exterior]]</f>
        <v>417383</v>
      </c>
      <c r="L1012" s="3">
        <f>+dataMercanciaGeneral[[#This Row],[Mercancía general desembarcada en cabotaje]]+dataMercanciaGeneral[[#This Row],[Mercancía general desembarcada en exterior]]</f>
        <v>243322</v>
      </c>
      <c r="M1012" s="3">
        <f>+dataMercanciaGeneral[[#This Row],[TOTAL mercancía general embarcada en cabotaje y exterior]]+dataMercanciaGeneral[[#This Row],[TOTAL mercancía general desembarcada en cabotaje y exterior]]</f>
        <v>660705</v>
      </c>
    </row>
    <row r="1013" spans="1:13" hidden="1" x14ac:dyDescent="0.25">
      <c r="A1013" s="1">
        <v>1978</v>
      </c>
      <c r="B1013" s="1" t="s">
        <v>25</v>
      </c>
      <c r="C1013" s="1" t="s">
        <v>32</v>
      </c>
      <c r="D1013" s="1" t="s">
        <v>42</v>
      </c>
      <c r="E1013" s="2">
        <v>125374</v>
      </c>
      <c r="F1013" s="2">
        <v>11832</v>
      </c>
      <c r="G1013" s="3">
        <f>+dataMercanciaGeneral[[#This Row],[Mercancía general embarcada en cabotaje]]+dataMercanciaGeneral[[#This Row],[Mercancía general desembarcada en cabotaje]]</f>
        <v>137206</v>
      </c>
      <c r="H1013" s="2">
        <v>179</v>
      </c>
      <c r="I1013" s="2">
        <v>1376</v>
      </c>
      <c r="J1013" s="3">
        <f>+dataMercanciaGeneral[[#This Row],[Mercancía general embarcada en exterior]]+dataMercanciaGeneral[[#This Row],[Mercancía general desembarcada en exterior]]</f>
        <v>1555</v>
      </c>
      <c r="K1013" s="3">
        <f>+dataMercanciaGeneral[[#This Row],[Mercancía general embarcada en cabotaje]]+dataMercanciaGeneral[[#This Row],[Mercancía general embarcada en exterior]]</f>
        <v>125553</v>
      </c>
      <c r="L1013" s="3">
        <f>+dataMercanciaGeneral[[#This Row],[Mercancía general desembarcada en cabotaje]]+dataMercanciaGeneral[[#This Row],[Mercancía general desembarcada en exterior]]</f>
        <v>13208</v>
      </c>
      <c r="M1013" s="3">
        <f>+dataMercanciaGeneral[[#This Row],[TOTAL mercancía general embarcada en cabotaje y exterior]]+dataMercanciaGeneral[[#This Row],[TOTAL mercancía general desembarcada en cabotaje y exterior]]</f>
        <v>138761</v>
      </c>
    </row>
    <row r="1014" spans="1:13" hidden="1" x14ac:dyDescent="0.25">
      <c r="A1014" s="1">
        <v>1978</v>
      </c>
      <c r="B1014" s="1" t="s">
        <v>26</v>
      </c>
      <c r="C1014" s="1" t="s">
        <v>32</v>
      </c>
      <c r="D1014" s="1" t="s">
        <v>33</v>
      </c>
      <c r="E1014" s="2">
        <v>27358</v>
      </c>
      <c r="F1014" s="2">
        <v>23614</v>
      </c>
      <c r="G1014" s="3">
        <f>+dataMercanciaGeneral[[#This Row],[Mercancía general embarcada en cabotaje]]+dataMercanciaGeneral[[#This Row],[Mercancía general desembarcada en cabotaje]]</f>
        <v>50972</v>
      </c>
      <c r="H1014" s="2">
        <v>902560</v>
      </c>
      <c r="I1014" s="2">
        <v>111235</v>
      </c>
      <c r="J1014" s="3">
        <f>+dataMercanciaGeneral[[#This Row],[Mercancía general embarcada en exterior]]+dataMercanciaGeneral[[#This Row],[Mercancía general desembarcada en exterior]]</f>
        <v>1013795</v>
      </c>
      <c r="K1014" s="3">
        <f>+dataMercanciaGeneral[[#This Row],[Mercancía general embarcada en cabotaje]]+dataMercanciaGeneral[[#This Row],[Mercancía general embarcada en exterior]]</f>
        <v>929918</v>
      </c>
      <c r="L1014" s="3">
        <f>+dataMercanciaGeneral[[#This Row],[Mercancía general desembarcada en cabotaje]]+dataMercanciaGeneral[[#This Row],[Mercancía general desembarcada en exterior]]</f>
        <v>134849</v>
      </c>
      <c r="M1014" s="3">
        <f>+dataMercanciaGeneral[[#This Row],[TOTAL mercancía general embarcada en cabotaje y exterior]]+dataMercanciaGeneral[[#This Row],[TOTAL mercancía general desembarcada en cabotaje y exterior]]</f>
        <v>1064767</v>
      </c>
    </row>
    <row r="1015" spans="1:13" hidden="1" x14ac:dyDescent="0.25">
      <c r="A1015" s="1">
        <v>1978</v>
      </c>
      <c r="B1015" s="1" t="s">
        <v>26</v>
      </c>
      <c r="C1015" s="1" t="s">
        <v>32</v>
      </c>
      <c r="D1015" s="1" t="s">
        <v>42</v>
      </c>
      <c r="E1015" s="2">
        <v>78</v>
      </c>
      <c r="F1015" s="2">
        <v>26</v>
      </c>
      <c r="G1015" s="3">
        <f>+dataMercanciaGeneral[[#This Row],[Mercancía general embarcada en cabotaje]]+dataMercanciaGeneral[[#This Row],[Mercancía general desembarcada en cabotaje]]</f>
        <v>104</v>
      </c>
      <c r="H1015" s="2">
        <v>11189</v>
      </c>
      <c r="I1015" s="2">
        <v>3506</v>
      </c>
      <c r="J1015" s="3">
        <f>+dataMercanciaGeneral[[#This Row],[Mercancía general embarcada en exterior]]+dataMercanciaGeneral[[#This Row],[Mercancía general desembarcada en exterior]]</f>
        <v>14695</v>
      </c>
      <c r="K1015" s="3">
        <f>+dataMercanciaGeneral[[#This Row],[Mercancía general embarcada en cabotaje]]+dataMercanciaGeneral[[#This Row],[Mercancía general embarcada en exterior]]</f>
        <v>11267</v>
      </c>
      <c r="L1015" s="3">
        <f>+dataMercanciaGeneral[[#This Row],[Mercancía general desembarcada en cabotaje]]+dataMercanciaGeneral[[#This Row],[Mercancía general desembarcada en exterior]]</f>
        <v>3532</v>
      </c>
      <c r="M1015" s="3">
        <f>+dataMercanciaGeneral[[#This Row],[TOTAL mercancía general embarcada en cabotaje y exterior]]+dataMercanciaGeneral[[#This Row],[TOTAL mercancía general desembarcada en cabotaje y exterior]]</f>
        <v>14799</v>
      </c>
    </row>
    <row r="1016" spans="1:13" hidden="1" x14ac:dyDescent="0.25">
      <c r="A1016" s="1">
        <v>1978</v>
      </c>
      <c r="B1016" s="1" t="s">
        <v>27</v>
      </c>
      <c r="C1016" s="1" t="s">
        <v>32</v>
      </c>
      <c r="D1016" s="1" t="s">
        <v>33</v>
      </c>
      <c r="E1016" s="2">
        <v>331707</v>
      </c>
      <c r="F1016" s="2">
        <v>117892</v>
      </c>
      <c r="G1016" s="3">
        <f>+dataMercanciaGeneral[[#This Row],[Mercancía general embarcada en cabotaje]]+dataMercanciaGeneral[[#This Row],[Mercancía general desembarcada en cabotaje]]</f>
        <v>449599</v>
      </c>
      <c r="H1016" s="2">
        <v>673889</v>
      </c>
      <c r="I1016" s="2">
        <v>706954</v>
      </c>
      <c r="J1016" s="3">
        <f>+dataMercanciaGeneral[[#This Row],[Mercancía general embarcada en exterior]]+dataMercanciaGeneral[[#This Row],[Mercancía general desembarcada en exterior]]</f>
        <v>1380843</v>
      </c>
      <c r="K1016" s="3">
        <f>+dataMercanciaGeneral[[#This Row],[Mercancía general embarcada en cabotaje]]+dataMercanciaGeneral[[#This Row],[Mercancía general embarcada en exterior]]</f>
        <v>1005596</v>
      </c>
      <c r="L1016" s="3">
        <f>+dataMercanciaGeneral[[#This Row],[Mercancía general desembarcada en cabotaje]]+dataMercanciaGeneral[[#This Row],[Mercancía general desembarcada en exterior]]</f>
        <v>824846</v>
      </c>
      <c r="M1016" s="3">
        <f>+dataMercanciaGeneral[[#This Row],[TOTAL mercancía general embarcada en cabotaje y exterior]]+dataMercanciaGeneral[[#This Row],[TOTAL mercancía general desembarcada en cabotaje y exterior]]</f>
        <v>1830442</v>
      </c>
    </row>
    <row r="1017" spans="1:13" hidden="1" x14ac:dyDescent="0.25">
      <c r="A1017" s="1">
        <v>1978</v>
      </c>
      <c r="B1017" s="1" t="s">
        <v>27</v>
      </c>
      <c r="C1017" s="1" t="s">
        <v>32</v>
      </c>
      <c r="D1017" s="1" t="s">
        <v>42</v>
      </c>
      <c r="E1017" s="2">
        <v>130280</v>
      </c>
      <c r="F1017" s="2">
        <v>31447</v>
      </c>
      <c r="G1017" s="3">
        <f>+dataMercanciaGeneral[[#This Row],[Mercancía general embarcada en cabotaje]]+dataMercanciaGeneral[[#This Row],[Mercancía general desembarcada en cabotaje]]</f>
        <v>161727</v>
      </c>
      <c r="H1017" s="2">
        <v>237635</v>
      </c>
      <c r="I1017" s="2">
        <v>167768</v>
      </c>
      <c r="J1017" s="3">
        <f>+dataMercanciaGeneral[[#This Row],[Mercancía general embarcada en exterior]]+dataMercanciaGeneral[[#This Row],[Mercancía general desembarcada en exterior]]</f>
        <v>405403</v>
      </c>
      <c r="K1017" s="3">
        <f>+dataMercanciaGeneral[[#This Row],[Mercancía general embarcada en cabotaje]]+dataMercanciaGeneral[[#This Row],[Mercancía general embarcada en exterior]]</f>
        <v>367915</v>
      </c>
      <c r="L1017" s="3">
        <f>+dataMercanciaGeneral[[#This Row],[Mercancía general desembarcada en cabotaje]]+dataMercanciaGeneral[[#This Row],[Mercancía general desembarcada en exterior]]</f>
        <v>199215</v>
      </c>
      <c r="M1017" s="3">
        <f>+dataMercanciaGeneral[[#This Row],[TOTAL mercancía general embarcada en cabotaje y exterior]]+dataMercanciaGeneral[[#This Row],[TOTAL mercancía general desembarcada en cabotaje y exterior]]</f>
        <v>567130</v>
      </c>
    </row>
    <row r="1018" spans="1:13" hidden="1" x14ac:dyDescent="0.25">
      <c r="A1018" s="1">
        <v>1978</v>
      </c>
      <c r="B1018" s="1" t="s">
        <v>28</v>
      </c>
      <c r="C1018" s="1" t="s">
        <v>32</v>
      </c>
      <c r="D1018" s="1" t="s">
        <v>33</v>
      </c>
      <c r="E1018" s="2">
        <v>41430</v>
      </c>
      <c r="F1018" s="2">
        <v>67407</v>
      </c>
      <c r="G1018" s="3">
        <f>+dataMercanciaGeneral[[#This Row],[Mercancía general embarcada en cabotaje]]+dataMercanciaGeneral[[#This Row],[Mercancía general desembarcada en cabotaje]]</f>
        <v>108837</v>
      </c>
      <c r="H1018" s="2">
        <v>147149</v>
      </c>
      <c r="I1018" s="2">
        <v>73436</v>
      </c>
      <c r="J1018" s="3">
        <f>+dataMercanciaGeneral[[#This Row],[Mercancía general embarcada en exterior]]+dataMercanciaGeneral[[#This Row],[Mercancía general desembarcada en exterior]]</f>
        <v>220585</v>
      </c>
      <c r="K1018" s="3">
        <f>+dataMercanciaGeneral[[#This Row],[Mercancía general embarcada en cabotaje]]+dataMercanciaGeneral[[#This Row],[Mercancía general embarcada en exterior]]</f>
        <v>188579</v>
      </c>
      <c r="L1018" s="3">
        <f>+dataMercanciaGeneral[[#This Row],[Mercancía general desembarcada en cabotaje]]+dataMercanciaGeneral[[#This Row],[Mercancía general desembarcada en exterior]]</f>
        <v>140843</v>
      </c>
      <c r="M1018" s="3">
        <f>+dataMercanciaGeneral[[#This Row],[TOTAL mercancía general embarcada en cabotaje y exterior]]+dataMercanciaGeneral[[#This Row],[TOTAL mercancía general desembarcada en cabotaje y exterior]]</f>
        <v>329422</v>
      </c>
    </row>
    <row r="1019" spans="1:13" hidden="1" x14ac:dyDescent="0.25">
      <c r="A1019" s="1">
        <v>1978</v>
      </c>
      <c r="B1019" s="1" t="s">
        <v>28</v>
      </c>
      <c r="C1019" s="1" t="s">
        <v>32</v>
      </c>
      <c r="D1019" s="1" t="s">
        <v>42</v>
      </c>
      <c r="E1019" s="2">
        <v>16053</v>
      </c>
      <c r="F1019" s="2">
        <v>8099</v>
      </c>
      <c r="G1019" s="3">
        <f>+dataMercanciaGeneral[[#This Row],[Mercancía general embarcada en cabotaje]]+dataMercanciaGeneral[[#This Row],[Mercancía general desembarcada en cabotaje]]</f>
        <v>24152</v>
      </c>
      <c r="H1019" s="2">
        <v>67063</v>
      </c>
      <c r="I1019" s="2">
        <v>80608</v>
      </c>
      <c r="J1019" s="3">
        <f>+dataMercanciaGeneral[[#This Row],[Mercancía general embarcada en exterior]]+dataMercanciaGeneral[[#This Row],[Mercancía general desembarcada en exterior]]</f>
        <v>147671</v>
      </c>
      <c r="K1019" s="3">
        <f>+dataMercanciaGeneral[[#This Row],[Mercancía general embarcada en cabotaje]]+dataMercanciaGeneral[[#This Row],[Mercancía general embarcada en exterior]]</f>
        <v>83116</v>
      </c>
      <c r="L1019" s="3">
        <f>+dataMercanciaGeneral[[#This Row],[Mercancía general desembarcada en cabotaje]]+dataMercanciaGeneral[[#This Row],[Mercancía general desembarcada en exterior]]</f>
        <v>88707</v>
      </c>
      <c r="M1019" s="3">
        <f>+dataMercanciaGeneral[[#This Row],[TOTAL mercancía general embarcada en cabotaje y exterior]]+dataMercanciaGeneral[[#This Row],[TOTAL mercancía general desembarcada en cabotaje y exterior]]</f>
        <v>171823</v>
      </c>
    </row>
    <row r="1020" spans="1:13" hidden="1" x14ac:dyDescent="0.25">
      <c r="A1020" s="1">
        <v>1978</v>
      </c>
      <c r="B1020" s="1" t="s">
        <v>29</v>
      </c>
      <c r="C1020" s="1" t="s">
        <v>32</v>
      </c>
      <c r="D1020" s="1" t="s">
        <v>33</v>
      </c>
      <c r="E1020" s="2">
        <v>32383</v>
      </c>
      <c r="F1020" s="2">
        <v>2707</v>
      </c>
      <c r="G1020" s="3">
        <f>+dataMercanciaGeneral[[#This Row],[Mercancía general embarcada en cabotaje]]+dataMercanciaGeneral[[#This Row],[Mercancía general desembarcada en cabotaje]]</f>
        <v>35090</v>
      </c>
      <c r="H1020" s="2">
        <v>71446</v>
      </c>
      <c r="I1020" s="2">
        <v>15891</v>
      </c>
      <c r="J1020" s="3">
        <f>+dataMercanciaGeneral[[#This Row],[Mercancía general embarcada en exterior]]+dataMercanciaGeneral[[#This Row],[Mercancía general desembarcada en exterior]]</f>
        <v>87337</v>
      </c>
      <c r="K1020" s="3">
        <f>+dataMercanciaGeneral[[#This Row],[Mercancía general embarcada en cabotaje]]+dataMercanciaGeneral[[#This Row],[Mercancía general embarcada en exterior]]</f>
        <v>103829</v>
      </c>
      <c r="L1020" s="3">
        <f>+dataMercanciaGeneral[[#This Row],[Mercancía general desembarcada en cabotaje]]+dataMercanciaGeneral[[#This Row],[Mercancía general desembarcada en exterior]]</f>
        <v>18598</v>
      </c>
      <c r="M1020" s="3">
        <f>+dataMercanciaGeneral[[#This Row],[TOTAL mercancía general embarcada en cabotaje y exterior]]+dataMercanciaGeneral[[#This Row],[TOTAL mercancía general desembarcada en cabotaje y exterior]]</f>
        <v>122427</v>
      </c>
    </row>
    <row r="1021" spans="1:13" hidden="1" x14ac:dyDescent="0.25">
      <c r="A1021" s="1">
        <v>1978</v>
      </c>
      <c r="B1021" s="1" t="s">
        <v>29</v>
      </c>
      <c r="C1021" s="1" t="s">
        <v>32</v>
      </c>
      <c r="D1021" s="1" t="s">
        <v>42</v>
      </c>
      <c r="E1021" s="2">
        <v>0</v>
      </c>
      <c r="F1021" s="2">
        <v>0</v>
      </c>
      <c r="G1021" s="3">
        <f>+dataMercanciaGeneral[[#This Row],[Mercancía general embarcada en cabotaje]]+dataMercanciaGeneral[[#This Row],[Mercancía general desembarcada en cabotaje]]</f>
        <v>0</v>
      </c>
      <c r="H1021" s="2">
        <v>0</v>
      </c>
      <c r="I1021" s="2">
        <v>0</v>
      </c>
      <c r="J1021" s="3">
        <f>+dataMercanciaGeneral[[#This Row],[Mercancía general embarcada en exterior]]+dataMercanciaGeneral[[#This Row],[Mercancía general desembarcada en exterior]]</f>
        <v>0</v>
      </c>
      <c r="K1021" s="3">
        <f>+dataMercanciaGeneral[[#This Row],[Mercancía general embarcada en cabotaje]]+dataMercanciaGeneral[[#This Row],[Mercancía general embarcada en exterior]]</f>
        <v>0</v>
      </c>
      <c r="L1021" s="3">
        <f>+dataMercanciaGeneral[[#This Row],[Mercancía general desembarcada en cabotaje]]+dataMercanciaGeneral[[#This Row],[Mercancía general desembarcada en exterior]]</f>
        <v>0</v>
      </c>
      <c r="M1021" s="3">
        <f>+dataMercanciaGeneral[[#This Row],[TOTAL mercancía general embarcada en cabotaje y exterior]]+dataMercanciaGeneral[[#This Row],[TOTAL mercancía general desembarcada en cabotaje y exterior]]</f>
        <v>0</v>
      </c>
    </row>
    <row r="1022" spans="1:13" hidden="1" x14ac:dyDescent="0.25">
      <c r="A1022" s="1">
        <v>1979</v>
      </c>
      <c r="B1022" s="1" t="s">
        <v>0</v>
      </c>
      <c r="C1022" s="1" t="s">
        <v>32</v>
      </c>
      <c r="D1022" s="1" t="s">
        <v>33</v>
      </c>
      <c r="E1022" s="2">
        <v>36233</v>
      </c>
      <c r="F1022" s="2">
        <v>21414</v>
      </c>
      <c r="G1022" s="3">
        <f>+dataMercanciaGeneral[[#This Row],[Mercancía general embarcada en cabotaje]]+dataMercanciaGeneral[[#This Row],[Mercancía general desembarcada en cabotaje]]</f>
        <v>57647</v>
      </c>
      <c r="H1022" s="2">
        <v>81200</v>
      </c>
      <c r="I1022" s="2">
        <v>229194</v>
      </c>
      <c r="J1022" s="3">
        <f>+dataMercanciaGeneral[[#This Row],[Mercancía general embarcada en exterior]]+dataMercanciaGeneral[[#This Row],[Mercancía general desembarcada en exterior]]</f>
        <v>310394</v>
      </c>
      <c r="K1022" s="3">
        <f>+dataMercanciaGeneral[[#This Row],[Mercancía general embarcada en cabotaje]]+dataMercanciaGeneral[[#This Row],[Mercancía general embarcada en exterior]]</f>
        <v>117433</v>
      </c>
      <c r="L1022" s="3">
        <f>+dataMercanciaGeneral[[#This Row],[Mercancía general desembarcada en cabotaje]]+dataMercanciaGeneral[[#This Row],[Mercancía general desembarcada en exterior]]</f>
        <v>250608</v>
      </c>
      <c r="M1022" s="3">
        <f>+dataMercanciaGeneral[[#This Row],[TOTAL mercancía general embarcada en cabotaje y exterior]]+dataMercanciaGeneral[[#This Row],[TOTAL mercancía general desembarcada en cabotaje y exterior]]</f>
        <v>368041</v>
      </c>
    </row>
    <row r="1023" spans="1:13" hidden="1" x14ac:dyDescent="0.25">
      <c r="A1023" s="1">
        <v>1979</v>
      </c>
      <c r="B1023" s="1" t="s">
        <v>0</v>
      </c>
      <c r="C1023" s="1" t="s">
        <v>32</v>
      </c>
      <c r="D1023" s="1" t="s">
        <v>42</v>
      </c>
      <c r="E1023" s="2">
        <v>32</v>
      </c>
      <c r="F1023" s="2">
        <v>54</v>
      </c>
      <c r="G1023" s="3">
        <f>+dataMercanciaGeneral[[#This Row],[Mercancía general embarcada en cabotaje]]+dataMercanciaGeneral[[#This Row],[Mercancía general desembarcada en cabotaje]]</f>
        <v>86</v>
      </c>
      <c r="H1023" s="2">
        <v>5236</v>
      </c>
      <c r="I1023" s="2">
        <v>1164</v>
      </c>
      <c r="J1023" s="3">
        <f>+dataMercanciaGeneral[[#This Row],[Mercancía general embarcada en exterior]]+dataMercanciaGeneral[[#This Row],[Mercancía general desembarcada en exterior]]</f>
        <v>6400</v>
      </c>
      <c r="K1023" s="3">
        <f>+dataMercanciaGeneral[[#This Row],[Mercancía general embarcada en cabotaje]]+dataMercanciaGeneral[[#This Row],[Mercancía general embarcada en exterior]]</f>
        <v>5268</v>
      </c>
      <c r="L1023" s="3">
        <f>+dataMercanciaGeneral[[#This Row],[Mercancía general desembarcada en cabotaje]]+dataMercanciaGeneral[[#This Row],[Mercancía general desembarcada en exterior]]</f>
        <v>1218</v>
      </c>
      <c r="M1023" s="3">
        <f>+dataMercanciaGeneral[[#This Row],[TOTAL mercancía general embarcada en cabotaje y exterior]]+dataMercanciaGeneral[[#This Row],[TOTAL mercancía general desembarcada en cabotaje y exterior]]</f>
        <v>6486</v>
      </c>
    </row>
    <row r="1024" spans="1:13" hidden="1" x14ac:dyDescent="0.25">
      <c r="A1024" s="1">
        <v>1979</v>
      </c>
      <c r="B1024" s="1" t="s">
        <v>1</v>
      </c>
      <c r="C1024" s="1" t="s">
        <v>32</v>
      </c>
      <c r="D1024" s="1" t="s">
        <v>33</v>
      </c>
      <c r="E1024" s="2">
        <v>123438</v>
      </c>
      <c r="F1024" s="2">
        <v>106525</v>
      </c>
      <c r="G1024" s="3">
        <f>+dataMercanciaGeneral[[#This Row],[Mercancía general embarcada en cabotaje]]+dataMercanciaGeneral[[#This Row],[Mercancía general desembarcada en cabotaje]]</f>
        <v>229963</v>
      </c>
      <c r="H1024" s="2">
        <v>693923</v>
      </c>
      <c r="I1024" s="2">
        <v>72661</v>
      </c>
      <c r="J1024" s="3">
        <f>+dataMercanciaGeneral[[#This Row],[Mercancía general embarcada en exterior]]+dataMercanciaGeneral[[#This Row],[Mercancía general desembarcada en exterior]]</f>
        <v>766584</v>
      </c>
      <c r="K1024" s="3">
        <f>+dataMercanciaGeneral[[#This Row],[Mercancía general embarcada en cabotaje]]+dataMercanciaGeneral[[#This Row],[Mercancía general embarcada en exterior]]</f>
        <v>817361</v>
      </c>
      <c r="L1024" s="3">
        <f>+dataMercanciaGeneral[[#This Row],[Mercancía general desembarcada en cabotaje]]+dataMercanciaGeneral[[#This Row],[Mercancía general desembarcada en exterior]]</f>
        <v>179186</v>
      </c>
      <c r="M1024" s="3">
        <f>+dataMercanciaGeneral[[#This Row],[TOTAL mercancía general embarcada en cabotaje y exterior]]+dataMercanciaGeneral[[#This Row],[TOTAL mercancía general desembarcada en cabotaje y exterior]]</f>
        <v>996547</v>
      </c>
    </row>
    <row r="1025" spans="1:13" hidden="1" x14ac:dyDescent="0.25">
      <c r="A1025" s="1">
        <v>1979</v>
      </c>
      <c r="B1025" s="1" t="s">
        <v>1</v>
      </c>
      <c r="C1025" s="1" t="s">
        <v>32</v>
      </c>
      <c r="D1025" s="1" t="s">
        <v>42</v>
      </c>
      <c r="E1025" s="2">
        <v>153643</v>
      </c>
      <c r="F1025" s="2">
        <v>115610</v>
      </c>
      <c r="G1025" s="3">
        <f>+dataMercanciaGeneral[[#This Row],[Mercancía general embarcada en cabotaje]]+dataMercanciaGeneral[[#This Row],[Mercancía general desembarcada en cabotaje]]</f>
        <v>269253</v>
      </c>
      <c r="H1025" s="2">
        <v>42577</v>
      </c>
      <c r="I1025" s="2">
        <v>20323</v>
      </c>
      <c r="J1025" s="3">
        <f>+dataMercanciaGeneral[[#This Row],[Mercancía general embarcada en exterior]]+dataMercanciaGeneral[[#This Row],[Mercancía general desembarcada en exterior]]</f>
        <v>62900</v>
      </c>
      <c r="K1025" s="3">
        <f>+dataMercanciaGeneral[[#This Row],[Mercancía general embarcada en cabotaje]]+dataMercanciaGeneral[[#This Row],[Mercancía general embarcada en exterior]]</f>
        <v>196220</v>
      </c>
      <c r="L1025" s="3">
        <f>+dataMercanciaGeneral[[#This Row],[Mercancía general desembarcada en cabotaje]]+dataMercanciaGeneral[[#This Row],[Mercancía general desembarcada en exterior]]</f>
        <v>135933</v>
      </c>
      <c r="M1025" s="3">
        <f>+dataMercanciaGeneral[[#This Row],[TOTAL mercancía general embarcada en cabotaje y exterior]]+dataMercanciaGeneral[[#This Row],[TOTAL mercancía general desembarcada en cabotaje y exterior]]</f>
        <v>332153</v>
      </c>
    </row>
    <row r="1026" spans="1:13" hidden="1" x14ac:dyDescent="0.25">
      <c r="A1026" s="1">
        <v>1979</v>
      </c>
      <c r="B1026" s="1" t="s">
        <v>2</v>
      </c>
      <c r="C1026" s="1" t="s">
        <v>32</v>
      </c>
      <c r="D1026" s="1" t="s">
        <v>33</v>
      </c>
      <c r="E1026" s="2">
        <v>27537</v>
      </c>
      <c r="F1026" s="2">
        <v>21131</v>
      </c>
      <c r="G1026" s="3">
        <f>+dataMercanciaGeneral[[#This Row],[Mercancía general embarcada en cabotaje]]+dataMercanciaGeneral[[#This Row],[Mercancía general desembarcada en cabotaje]]</f>
        <v>48668</v>
      </c>
      <c r="H1026" s="2">
        <v>225358</v>
      </c>
      <c r="I1026" s="2">
        <v>11090</v>
      </c>
      <c r="J1026" s="3">
        <f>+dataMercanciaGeneral[[#This Row],[Mercancía general embarcada en exterior]]+dataMercanciaGeneral[[#This Row],[Mercancía general desembarcada en exterior]]</f>
        <v>236448</v>
      </c>
      <c r="K1026" s="3">
        <f>+dataMercanciaGeneral[[#This Row],[Mercancía general embarcada en cabotaje]]+dataMercanciaGeneral[[#This Row],[Mercancía general embarcada en exterior]]</f>
        <v>252895</v>
      </c>
      <c r="L1026" s="3">
        <f>+dataMercanciaGeneral[[#This Row],[Mercancía general desembarcada en cabotaje]]+dataMercanciaGeneral[[#This Row],[Mercancía general desembarcada en exterior]]</f>
        <v>32221</v>
      </c>
      <c r="M1026" s="3">
        <f>+dataMercanciaGeneral[[#This Row],[TOTAL mercancía general embarcada en cabotaje y exterior]]+dataMercanciaGeneral[[#This Row],[TOTAL mercancía general desembarcada en cabotaje y exterior]]</f>
        <v>285116</v>
      </c>
    </row>
    <row r="1027" spans="1:13" hidden="1" x14ac:dyDescent="0.25">
      <c r="A1027" s="1">
        <v>1979</v>
      </c>
      <c r="B1027" s="1" t="s">
        <v>2</v>
      </c>
      <c r="C1027" s="1" t="s">
        <v>32</v>
      </c>
      <c r="D1027" s="1" t="s">
        <v>42</v>
      </c>
      <c r="E1027" s="2">
        <v>0</v>
      </c>
      <c r="F1027" s="2">
        <v>0</v>
      </c>
      <c r="G1027" s="3">
        <f>+dataMercanciaGeneral[[#This Row],[Mercancía general embarcada en cabotaje]]+dataMercanciaGeneral[[#This Row],[Mercancía general desembarcada en cabotaje]]</f>
        <v>0</v>
      </c>
      <c r="H1027" s="2">
        <v>0</v>
      </c>
      <c r="I1027" s="2">
        <v>0</v>
      </c>
      <c r="J1027" s="3">
        <f>+dataMercanciaGeneral[[#This Row],[Mercancía general embarcada en exterior]]+dataMercanciaGeneral[[#This Row],[Mercancía general desembarcada en exterior]]</f>
        <v>0</v>
      </c>
      <c r="K1027" s="3">
        <f>+dataMercanciaGeneral[[#This Row],[Mercancía general embarcada en cabotaje]]+dataMercanciaGeneral[[#This Row],[Mercancía general embarcada en exterior]]</f>
        <v>0</v>
      </c>
      <c r="L1027" s="3">
        <f>+dataMercanciaGeneral[[#This Row],[Mercancía general desembarcada en cabotaje]]+dataMercanciaGeneral[[#This Row],[Mercancía general desembarcada en exterior]]</f>
        <v>0</v>
      </c>
      <c r="M1027" s="3">
        <f>+dataMercanciaGeneral[[#This Row],[TOTAL mercancía general embarcada en cabotaje y exterior]]+dataMercanciaGeneral[[#This Row],[TOTAL mercancía general desembarcada en cabotaje y exterior]]</f>
        <v>0</v>
      </c>
    </row>
    <row r="1028" spans="1:13" hidden="1" x14ac:dyDescent="0.25">
      <c r="A1028" s="1">
        <v>1979</v>
      </c>
      <c r="B1028" s="1" t="s">
        <v>3</v>
      </c>
      <c r="C1028" s="1" t="s">
        <v>32</v>
      </c>
      <c r="D1028" s="1" t="s">
        <v>33</v>
      </c>
      <c r="E1028" s="2">
        <v>559973</v>
      </c>
      <c r="F1028" s="2">
        <v>29415</v>
      </c>
      <c r="G1028" s="3">
        <f>+dataMercanciaGeneral[[#This Row],[Mercancía general embarcada en cabotaje]]+dataMercanciaGeneral[[#This Row],[Mercancía general desembarcada en cabotaje]]</f>
        <v>589388</v>
      </c>
      <c r="H1028" s="2">
        <v>792115</v>
      </c>
      <c r="I1028" s="2">
        <v>233929</v>
      </c>
      <c r="J1028" s="3">
        <f>+dataMercanciaGeneral[[#This Row],[Mercancía general embarcada en exterior]]+dataMercanciaGeneral[[#This Row],[Mercancía general desembarcada en exterior]]</f>
        <v>1026044</v>
      </c>
      <c r="K1028" s="3">
        <f>+dataMercanciaGeneral[[#This Row],[Mercancía general embarcada en cabotaje]]+dataMercanciaGeneral[[#This Row],[Mercancía general embarcada en exterior]]</f>
        <v>1352088</v>
      </c>
      <c r="L1028" s="3">
        <f>+dataMercanciaGeneral[[#This Row],[Mercancía general desembarcada en cabotaje]]+dataMercanciaGeneral[[#This Row],[Mercancía general desembarcada en exterior]]</f>
        <v>263344</v>
      </c>
      <c r="M1028" s="3">
        <f>+dataMercanciaGeneral[[#This Row],[TOTAL mercancía general embarcada en cabotaje y exterior]]+dataMercanciaGeneral[[#This Row],[TOTAL mercancía general desembarcada en cabotaje y exterior]]</f>
        <v>1615432</v>
      </c>
    </row>
    <row r="1029" spans="1:13" hidden="1" x14ac:dyDescent="0.25">
      <c r="A1029" s="1">
        <v>1979</v>
      </c>
      <c r="B1029" s="1" t="s">
        <v>3</v>
      </c>
      <c r="C1029" s="1" t="s">
        <v>32</v>
      </c>
      <c r="D1029" s="1" t="s">
        <v>42</v>
      </c>
      <c r="E1029" s="2">
        <v>0</v>
      </c>
      <c r="F1029" s="2">
        <v>0</v>
      </c>
      <c r="G1029" s="3">
        <f>+dataMercanciaGeneral[[#This Row],[Mercancía general embarcada en cabotaje]]+dataMercanciaGeneral[[#This Row],[Mercancía general desembarcada en cabotaje]]</f>
        <v>0</v>
      </c>
      <c r="H1029" s="2">
        <v>9</v>
      </c>
      <c r="I1029" s="2">
        <v>0</v>
      </c>
      <c r="J1029" s="3">
        <f>+dataMercanciaGeneral[[#This Row],[Mercancía general embarcada en exterior]]+dataMercanciaGeneral[[#This Row],[Mercancía general desembarcada en exterior]]</f>
        <v>9</v>
      </c>
      <c r="K1029" s="3">
        <f>+dataMercanciaGeneral[[#This Row],[Mercancía general embarcada en cabotaje]]+dataMercanciaGeneral[[#This Row],[Mercancía general embarcada en exterior]]</f>
        <v>9</v>
      </c>
      <c r="L1029" s="3">
        <f>+dataMercanciaGeneral[[#This Row],[Mercancía general desembarcada en cabotaje]]+dataMercanciaGeneral[[#This Row],[Mercancía general desembarcada en exterior]]</f>
        <v>0</v>
      </c>
      <c r="M1029" s="3">
        <f>+dataMercanciaGeneral[[#This Row],[TOTAL mercancía general embarcada en cabotaje y exterior]]+dataMercanciaGeneral[[#This Row],[TOTAL mercancía general desembarcada en cabotaje y exterior]]</f>
        <v>9</v>
      </c>
    </row>
    <row r="1030" spans="1:13" hidden="1" x14ac:dyDescent="0.25">
      <c r="A1030" s="1">
        <v>1979</v>
      </c>
      <c r="B1030" s="1" t="s">
        <v>4</v>
      </c>
      <c r="C1030" s="1" t="s">
        <v>32</v>
      </c>
      <c r="D1030" s="1" t="s">
        <v>33</v>
      </c>
      <c r="E1030" s="2">
        <v>288911</v>
      </c>
      <c r="F1030" s="2">
        <v>191512</v>
      </c>
      <c r="G1030" s="3">
        <f>+dataMercanciaGeneral[[#This Row],[Mercancía general embarcada en cabotaje]]+dataMercanciaGeneral[[#This Row],[Mercancía general desembarcada en cabotaje]]</f>
        <v>480423</v>
      </c>
      <c r="H1030" s="2">
        <v>214047</v>
      </c>
      <c r="I1030" s="2">
        <v>180415</v>
      </c>
      <c r="J1030" s="3">
        <f>+dataMercanciaGeneral[[#This Row],[Mercancía general embarcada en exterior]]+dataMercanciaGeneral[[#This Row],[Mercancía general desembarcada en exterior]]</f>
        <v>394462</v>
      </c>
      <c r="K1030" s="3">
        <f>+dataMercanciaGeneral[[#This Row],[Mercancía general embarcada en cabotaje]]+dataMercanciaGeneral[[#This Row],[Mercancía general embarcada en exterior]]</f>
        <v>502958</v>
      </c>
      <c r="L1030" s="3">
        <f>+dataMercanciaGeneral[[#This Row],[Mercancía general desembarcada en cabotaje]]+dataMercanciaGeneral[[#This Row],[Mercancía general desembarcada en exterior]]</f>
        <v>371927</v>
      </c>
      <c r="M1030" s="3">
        <f>+dataMercanciaGeneral[[#This Row],[TOTAL mercancía general embarcada en cabotaje y exterior]]+dataMercanciaGeneral[[#This Row],[TOTAL mercancía general desembarcada en cabotaje y exterior]]</f>
        <v>874885</v>
      </c>
    </row>
    <row r="1031" spans="1:13" hidden="1" x14ac:dyDescent="0.25">
      <c r="A1031" s="1">
        <v>1979</v>
      </c>
      <c r="B1031" s="1" t="s">
        <v>4</v>
      </c>
      <c r="C1031" s="1" t="s">
        <v>32</v>
      </c>
      <c r="D1031" s="1" t="s">
        <v>42</v>
      </c>
      <c r="E1031" s="2">
        <v>0</v>
      </c>
      <c r="F1031" s="2">
        <v>0</v>
      </c>
      <c r="G1031" s="3">
        <f>+dataMercanciaGeneral[[#This Row],[Mercancía general embarcada en cabotaje]]+dataMercanciaGeneral[[#This Row],[Mercancía general desembarcada en cabotaje]]</f>
        <v>0</v>
      </c>
      <c r="H1031" s="2">
        <v>1042506</v>
      </c>
      <c r="I1031" s="2">
        <v>916498</v>
      </c>
      <c r="J1031" s="3">
        <f>+dataMercanciaGeneral[[#This Row],[Mercancía general embarcada en exterior]]+dataMercanciaGeneral[[#This Row],[Mercancía general desembarcada en exterior]]</f>
        <v>1959004</v>
      </c>
      <c r="K1031" s="3">
        <f>+dataMercanciaGeneral[[#This Row],[Mercancía general embarcada en cabotaje]]+dataMercanciaGeneral[[#This Row],[Mercancía general embarcada en exterior]]</f>
        <v>1042506</v>
      </c>
      <c r="L1031" s="3">
        <f>+dataMercanciaGeneral[[#This Row],[Mercancía general desembarcada en cabotaje]]+dataMercanciaGeneral[[#This Row],[Mercancía general desembarcada en exterior]]</f>
        <v>916498</v>
      </c>
      <c r="M1031" s="3">
        <f>+dataMercanciaGeneral[[#This Row],[TOTAL mercancía general embarcada en cabotaje y exterior]]+dataMercanciaGeneral[[#This Row],[TOTAL mercancía general desembarcada en cabotaje y exterior]]</f>
        <v>1959004</v>
      </c>
    </row>
    <row r="1032" spans="1:13" hidden="1" x14ac:dyDescent="0.25">
      <c r="A1032" s="1">
        <v>1979</v>
      </c>
      <c r="B1032" s="1" t="s">
        <v>5</v>
      </c>
      <c r="C1032" s="1" t="s">
        <v>32</v>
      </c>
      <c r="D1032" s="1" t="s">
        <v>33</v>
      </c>
      <c r="E1032" s="2">
        <v>74611</v>
      </c>
      <c r="F1032" s="2">
        <v>133802</v>
      </c>
      <c r="G1032" s="3">
        <f>+dataMercanciaGeneral[[#This Row],[Mercancía general embarcada en cabotaje]]+dataMercanciaGeneral[[#This Row],[Mercancía general desembarcada en cabotaje]]</f>
        <v>208413</v>
      </c>
      <c r="H1032" s="2">
        <v>121379</v>
      </c>
      <c r="I1032" s="2">
        <v>57959</v>
      </c>
      <c r="J1032" s="3">
        <f>+dataMercanciaGeneral[[#This Row],[Mercancía general embarcada en exterior]]+dataMercanciaGeneral[[#This Row],[Mercancía general desembarcada en exterior]]</f>
        <v>179338</v>
      </c>
      <c r="K1032" s="3">
        <f>+dataMercanciaGeneral[[#This Row],[Mercancía general embarcada en cabotaje]]+dataMercanciaGeneral[[#This Row],[Mercancía general embarcada en exterior]]</f>
        <v>195990</v>
      </c>
      <c r="L1032" s="3">
        <f>+dataMercanciaGeneral[[#This Row],[Mercancía general desembarcada en cabotaje]]+dataMercanciaGeneral[[#This Row],[Mercancía general desembarcada en exterior]]</f>
        <v>191761</v>
      </c>
      <c r="M1032" s="3">
        <f>+dataMercanciaGeneral[[#This Row],[TOTAL mercancía general embarcada en cabotaje y exterior]]+dataMercanciaGeneral[[#This Row],[TOTAL mercancía general desembarcada en cabotaje y exterior]]</f>
        <v>387751</v>
      </c>
    </row>
    <row r="1033" spans="1:13" hidden="1" x14ac:dyDescent="0.25">
      <c r="A1033" s="1">
        <v>1979</v>
      </c>
      <c r="B1033" s="1" t="s">
        <v>5</v>
      </c>
      <c r="C1033" s="1" t="s">
        <v>32</v>
      </c>
      <c r="D1033" s="1" t="s">
        <v>42</v>
      </c>
      <c r="E1033" s="2">
        <v>22635</v>
      </c>
      <c r="F1033" s="2">
        <v>14987</v>
      </c>
      <c r="G1033" s="3">
        <f>+dataMercanciaGeneral[[#This Row],[Mercancía general embarcada en cabotaje]]+dataMercanciaGeneral[[#This Row],[Mercancía general desembarcada en cabotaje]]</f>
        <v>37622</v>
      </c>
      <c r="H1033" s="2">
        <v>200076</v>
      </c>
      <c r="I1033" s="2">
        <v>65399</v>
      </c>
      <c r="J1033" s="3">
        <f>+dataMercanciaGeneral[[#This Row],[Mercancía general embarcada en exterior]]+dataMercanciaGeneral[[#This Row],[Mercancía general desembarcada en exterior]]</f>
        <v>265475</v>
      </c>
      <c r="K1033" s="3">
        <f>+dataMercanciaGeneral[[#This Row],[Mercancía general embarcada en cabotaje]]+dataMercanciaGeneral[[#This Row],[Mercancía general embarcada en exterior]]</f>
        <v>222711</v>
      </c>
      <c r="L1033" s="3">
        <f>+dataMercanciaGeneral[[#This Row],[Mercancía general desembarcada en cabotaje]]+dataMercanciaGeneral[[#This Row],[Mercancía general desembarcada en exterior]]</f>
        <v>80386</v>
      </c>
      <c r="M1033" s="3">
        <f>+dataMercanciaGeneral[[#This Row],[TOTAL mercancía general embarcada en cabotaje y exterior]]+dataMercanciaGeneral[[#This Row],[TOTAL mercancía general desembarcada en cabotaje y exterior]]</f>
        <v>303097</v>
      </c>
    </row>
    <row r="1034" spans="1:13" hidden="1" x14ac:dyDescent="0.25">
      <c r="A1034" s="1">
        <v>1979</v>
      </c>
      <c r="B1034" s="1" t="s">
        <v>10</v>
      </c>
      <c r="C1034" s="1" t="s">
        <v>32</v>
      </c>
      <c r="D1034" s="1" t="s">
        <v>33</v>
      </c>
      <c r="E1034" s="2">
        <v>321663</v>
      </c>
      <c r="F1034" s="2">
        <v>699463</v>
      </c>
      <c r="G1034" s="3">
        <f>+dataMercanciaGeneral[[#This Row],[Mercancía general embarcada en cabotaje]]+dataMercanciaGeneral[[#This Row],[Mercancía general desembarcada en cabotaje]]</f>
        <v>1021126</v>
      </c>
      <c r="H1034" s="2">
        <v>7942</v>
      </c>
      <c r="I1034" s="2">
        <v>16835</v>
      </c>
      <c r="J1034" s="3">
        <f>+dataMercanciaGeneral[[#This Row],[Mercancía general embarcada en exterior]]+dataMercanciaGeneral[[#This Row],[Mercancía general desembarcada en exterior]]</f>
        <v>24777</v>
      </c>
      <c r="K1034" s="3">
        <f>+dataMercanciaGeneral[[#This Row],[Mercancía general embarcada en cabotaje]]+dataMercanciaGeneral[[#This Row],[Mercancía general embarcada en exterior]]</f>
        <v>329605</v>
      </c>
      <c r="L1034" s="3">
        <f>+dataMercanciaGeneral[[#This Row],[Mercancía general desembarcada en cabotaje]]+dataMercanciaGeneral[[#This Row],[Mercancía general desembarcada en exterior]]</f>
        <v>716298</v>
      </c>
      <c r="M1034" s="3">
        <f>+dataMercanciaGeneral[[#This Row],[TOTAL mercancía general embarcada en cabotaje y exterior]]+dataMercanciaGeneral[[#This Row],[TOTAL mercancía general desembarcada en cabotaje y exterior]]</f>
        <v>1045903</v>
      </c>
    </row>
    <row r="1035" spans="1:13" hidden="1" x14ac:dyDescent="0.25">
      <c r="A1035" s="1">
        <v>1979</v>
      </c>
      <c r="B1035" s="1" t="s">
        <v>10</v>
      </c>
      <c r="C1035" s="1" t="s">
        <v>32</v>
      </c>
      <c r="D1035" s="1" t="s">
        <v>42</v>
      </c>
      <c r="E1035" s="2">
        <v>175785</v>
      </c>
      <c r="F1035" s="2">
        <v>378910</v>
      </c>
      <c r="G1035" s="3">
        <f>+dataMercanciaGeneral[[#This Row],[Mercancía general embarcada en cabotaje]]+dataMercanciaGeneral[[#This Row],[Mercancía general desembarcada en cabotaje]]</f>
        <v>554695</v>
      </c>
      <c r="H1035" s="2">
        <v>0</v>
      </c>
      <c r="I1035" s="2">
        <v>0</v>
      </c>
      <c r="J1035" s="3">
        <f>+dataMercanciaGeneral[[#This Row],[Mercancía general embarcada en exterior]]+dataMercanciaGeneral[[#This Row],[Mercancía general desembarcada en exterior]]</f>
        <v>0</v>
      </c>
      <c r="K1035" s="3">
        <f>+dataMercanciaGeneral[[#This Row],[Mercancía general embarcada en cabotaje]]+dataMercanciaGeneral[[#This Row],[Mercancía general embarcada en exterior]]</f>
        <v>175785</v>
      </c>
      <c r="L1035" s="3">
        <f>+dataMercanciaGeneral[[#This Row],[Mercancía general desembarcada en cabotaje]]+dataMercanciaGeneral[[#This Row],[Mercancía general desembarcada en exterior]]</f>
        <v>378910</v>
      </c>
      <c r="M1035" s="3">
        <f>+dataMercanciaGeneral[[#This Row],[TOTAL mercancía general embarcada en cabotaje y exterior]]+dataMercanciaGeneral[[#This Row],[TOTAL mercancía general desembarcada en cabotaje y exterior]]</f>
        <v>554695</v>
      </c>
    </row>
    <row r="1036" spans="1:13" hidden="1" x14ac:dyDescent="0.25">
      <c r="A1036" s="1">
        <v>1979</v>
      </c>
      <c r="B1036" s="1" t="s">
        <v>11</v>
      </c>
      <c r="C1036" s="1" t="s">
        <v>32</v>
      </c>
      <c r="D1036" s="1" t="s">
        <v>33</v>
      </c>
      <c r="E1036" s="2">
        <v>907360</v>
      </c>
      <c r="F1036" s="2">
        <v>504561</v>
      </c>
      <c r="G1036" s="3">
        <f>+dataMercanciaGeneral[[#This Row],[Mercancía general embarcada en cabotaje]]+dataMercanciaGeneral[[#This Row],[Mercancía general desembarcada en cabotaje]]</f>
        <v>1411921</v>
      </c>
      <c r="H1036" s="2">
        <v>1516562</v>
      </c>
      <c r="I1036" s="2">
        <v>761059</v>
      </c>
      <c r="J1036" s="3">
        <f>+dataMercanciaGeneral[[#This Row],[Mercancía general embarcada en exterior]]+dataMercanciaGeneral[[#This Row],[Mercancía general desembarcada en exterior]]</f>
        <v>2277621</v>
      </c>
      <c r="K1036" s="3">
        <f>+dataMercanciaGeneral[[#This Row],[Mercancía general embarcada en cabotaje]]+dataMercanciaGeneral[[#This Row],[Mercancía general embarcada en exterior]]</f>
        <v>2423922</v>
      </c>
      <c r="L1036" s="3">
        <f>+dataMercanciaGeneral[[#This Row],[Mercancía general desembarcada en cabotaje]]+dataMercanciaGeneral[[#This Row],[Mercancía general desembarcada en exterior]]</f>
        <v>1265620</v>
      </c>
      <c r="M1036" s="3">
        <f>+dataMercanciaGeneral[[#This Row],[TOTAL mercancía general embarcada en cabotaje y exterior]]+dataMercanciaGeneral[[#This Row],[TOTAL mercancía general desembarcada en cabotaje y exterior]]</f>
        <v>3689542</v>
      </c>
    </row>
    <row r="1037" spans="1:13" hidden="1" x14ac:dyDescent="0.25">
      <c r="A1037" s="1">
        <v>1979</v>
      </c>
      <c r="B1037" s="1" t="s">
        <v>11</v>
      </c>
      <c r="C1037" s="1" t="s">
        <v>32</v>
      </c>
      <c r="D1037" s="1" t="s">
        <v>42</v>
      </c>
      <c r="E1037" s="2">
        <v>285070</v>
      </c>
      <c r="F1037" s="2">
        <v>90718</v>
      </c>
      <c r="G1037" s="3">
        <f>+dataMercanciaGeneral[[#This Row],[Mercancía general embarcada en cabotaje]]+dataMercanciaGeneral[[#This Row],[Mercancía general desembarcada en cabotaje]]</f>
        <v>375788</v>
      </c>
      <c r="H1037" s="2">
        <v>347027</v>
      </c>
      <c r="I1037" s="2">
        <v>435215</v>
      </c>
      <c r="J1037" s="3">
        <f>+dataMercanciaGeneral[[#This Row],[Mercancía general embarcada en exterior]]+dataMercanciaGeneral[[#This Row],[Mercancía general desembarcada en exterior]]</f>
        <v>782242</v>
      </c>
      <c r="K1037" s="3">
        <f>+dataMercanciaGeneral[[#This Row],[Mercancía general embarcada en cabotaje]]+dataMercanciaGeneral[[#This Row],[Mercancía general embarcada en exterior]]</f>
        <v>632097</v>
      </c>
      <c r="L1037" s="3">
        <f>+dataMercanciaGeneral[[#This Row],[Mercancía general desembarcada en cabotaje]]+dataMercanciaGeneral[[#This Row],[Mercancía general desembarcada en exterior]]</f>
        <v>525933</v>
      </c>
      <c r="M1037" s="3">
        <f>+dataMercanciaGeneral[[#This Row],[TOTAL mercancía general embarcada en cabotaje y exterior]]+dataMercanciaGeneral[[#This Row],[TOTAL mercancía general desembarcada en cabotaje y exterior]]</f>
        <v>1158030</v>
      </c>
    </row>
    <row r="1038" spans="1:13" hidden="1" x14ac:dyDescent="0.25">
      <c r="A1038" s="1">
        <v>1979</v>
      </c>
      <c r="B1038" s="1" t="s">
        <v>12</v>
      </c>
      <c r="C1038" s="1" t="s">
        <v>32</v>
      </c>
      <c r="D1038" s="1" t="s">
        <v>33</v>
      </c>
      <c r="E1038" s="2">
        <v>193960</v>
      </c>
      <c r="F1038" s="2">
        <v>550410</v>
      </c>
      <c r="G1038" s="3">
        <f>+dataMercanciaGeneral[[#This Row],[Mercancía general embarcada en cabotaje]]+dataMercanciaGeneral[[#This Row],[Mercancía general desembarcada en cabotaje]]</f>
        <v>744370</v>
      </c>
      <c r="H1038" s="2">
        <v>1545282</v>
      </c>
      <c r="I1038" s="2">
        <v>767187</v>
      </c>
      <c r="J1038" s="3">
        <f>+dataMercanciaGeneral[[#This Row],[Mercancía general embarcada en exterior]]+dataMercanciaGeneral[[#This Row],[Mercancía general desembarcada en exterior]]</f>
        <v>2312469</v>
      </c>
      <c r="K1038" s="3">
        <f>+dataMercanciaGeneral[[#This Row],[Mercancía general embarcada en cabotaje]]+dataMercanciaGeneral[[#This Row],[Mercancía general embarcada en exterior]]</f>
        <v>1739242</v>
      </c>
      <c r="L1038" s="3">
        <f>+dataMercanciaGeneral[[#This Row],[Mercancía general desembarcada en cabotaje]]+dataMercanciaGeneral[[#This Row],[Mercancía general desembarcada en exterior]]</f>
        <v>1317597</v>
      </c>
      <c r="M1038" s="3">
        <f>+dataMercanciaGeneral[[#This Row],[TOTAL mercancía general embarcada en cabotaje y exterior]]+dataMercanciaGeneral[[#This Row],[TOTAL mercancía general desembarcada en cabotaje y exterior]]</f>
        <v>3056839</v>
      </c>
    </row>
    <row r="1039" spans="1:13" hidden="1" x14ac:dyDescent="0.25">
      <c r="A1039" s="1">
        <v>1979</v>
      </c>
      <c r="B1039" s="1" t="s">
        <v>12</v>
      </c>
      <c r="C1039" s="1" t="s">
        <v>32</v>
      </c>
      <c r="D1039" s="1" t="s">
        <v>42</v>
      </c>
      <c r="E1039" s="2">
        <v>86581</v>
      </c>
      <c r="F1039" s="2">
        <v>24340</v>
      </c>
      <c r="G1039" s="3">
        <f>+dataMercanciaGeneral[[#This Row],[Mercancía general embarcada en cabotaje]]+dataMercanciaGeneral[[#This Row],[Mercancía general desembarcada en cabotaje]]</f>
        <v>110921</v>
      </c>
      <c r="H1039" s="2">
        <v>526667</v>
      </c>
      <c r="I1039" s="2">
        <v>358880</v>
      </c>
      <c r="J1039" s="3">
        <f>+dataMercanciaGeneral[[#This Row],[Mercancía general embarcada en exterior]]+dataMercanciaGeneral[[#This Row],[Mercancía general desembarcada en exterior]]</f>
        <v>885547</v>
      </c>
      <c r="K1039" s="3">
        <f>+dataMercanciaGeneral[[#This Row],[Mercancía general embarcada en cabotaje]]+dataMercanciaGeneral[[#This Row],[Mercancía general embarcada en exterior]]</f>
        <v>613248</v>
      </c>
      <c r="L1039" s="3">
        <f>+dataMercanciaGeneral[[#This Row],[Mercancía general desembarcada en cabotaje]]+dataMercanciaGeneral[[#This Row],[Mercancía general desembarcada en exterior]]</f>
        <v>383220</v>
      </c>
      <c r="M1039" s="3">
        <f>+dataMercanciaGeneral[[#This Row],[TOTAL mercancía general embarcada en cabotaje y exterior]]+dataMercanciaGeneral[[#This Row],[TOTAL mercancía general desembarcada en cabotaje y exterior]]</f>
        <v>996468</v>
      </c>
    </row>
    <row r="1040" spans="1:13" hidden="1" x14ac:dyDescent="0.25">
      <c r="A1040" s="1">
        <v>1979</v>
      </c>
      <c r="B1040" s="1" t="s">
        <v>34</v>
      </c>
      <c r="C1040" s="1" t="s">
        <v>32</v>
      </c>
      <c r="D1040" s="1" t="s">
        <v>33</v>
      </c>
      <c r="E1040" s="2">
        <v>629176</v>
      </c>
      <c r="F1040" s="2">
        <v>643784</v>
      </c>
      <c r="G1040" s="3">
        <f>+dataMercanciaGeneral[[#This Row],[Mercancía general embarcada en cabotaje]]+dataMercanciaGeneral[[#This Row],[Mercancía general desembarcada en cabotaje]]</f>
        <v>1272960</v>
      </c>
      <c r="H1040" s="2">
        <v>633679</v>
      </c>
      <c r="I1040" s="2">
        <v>281647</v>
      </c>
      <c r="J1040" s="3">
        <f>+dataMercanciaGeneral[[#This Row],[Mercancía general embarcada en exterior]]+dataMercanciaGeneral[[#This Row],[Mercancía general desembarcada en exterior]]</f>
        <v>915326</v>
      </c>
      <c r="K1040" s="3">
        <f>+dataMercanciaGeneral[[#This Row],[Mercancía general embarcada en cabotaje]]+dataMercanciaGeneral[[#This Row],[Mercancía general embarcada en exterior]]</f>
        <v>1262855</v>
      </c>
      <c r="L1040" s="3">
        <f>+dataMercanciaGeneral[[#This Row],[Mercancía general desembarcada en cabotaje]]+dataMercanciaGeneral[[#This Row],[Mercancía general desembarcada en exterior]]</f>
        <v>925431</v>
      </c>
      <c r="M1040" s="3">
        <f>+dataMercanciaGeneral[[#This Row],[TOTAL mercancía general embarcada en cabotaje y exterior]]+dataMercanciaGeneral[[#This Row],[TOTAL mercancía general desembarcada en cabotaje y exterior]]</f>
        <v>2188286</v>
      </c>
    </row>
    <row r="1041" spans="1:13" hidden="1" x14ac:dyDescent="0.25">
      <c r="A1041" s="1">
        <v>1979</v>
      </c>
      <c r="B1041" s="1" t="s">
        <v>34</v>
      </c>
      <c r="C1041" s="1" t="s">
        <v>32</v>
      </c>
      <c r="D1041" s="1" t="s">
        <v>42</v>
      </c>
      <c r="E1041" s="2">
        <v>97711</v>
      </c>
      <c r="F1041" s="2">
        <v>463104</v>
      </c>
      <c r="G1041" s="3">
        <f>+dataMercanciaGeneral[[#This Row],[Mercancía general embarcada en cabotaje]]+dataMercanciaGeneral[[#This Row],[Mercancía general desembarcada en cabotaje]]</f>
        <v>560815</v>
      </c>
      <c r="H1041" s="2">
        <v>83305</v>
      </c>
      <c r="I1041" s="2">
        <v>47548</v>
      </c>
      <c r="J1041" s="3">
        <f>+dataMercanciaGeneral[[#This Row],[Mercancía general embarcada en exterior]]+dataMercanciaGeneral[[#This Row],[Mercancía general desembarcada en exterior]]</f>
        <v>130853</v>
      </c>
      <c r="K1041" s="3">
        <f>+dataMercanciaGeneral[[#This Row],[Mercancía general embarcada en cabotaje]]+dataMercanciaGeneral[[#This Row],[Mercancía general embarcada en exterior]]</f>
        <v>181016</v>
      </c>
      <c r="L1041" s="3">
        <f>+dataMercanciaGeneral[[#This Row],[Mercancía general desembarcada en cabotaje]]+dataMercanciaGeneral[[#This Row],[Mercancía general desembarcada en exterior]]</f>
        <v>510652</v>
      </c>
      <c r="M1041" s="3">
        <f>+dataMercanciaGeneral[[#This Row],[TOTAL mercancía general embarcada en cabotaje y exterior]]+dataMercanciaGeneral[[#This Row],[TOTAL mercancía general desembarcada en cabotaje y exterior]]</f>
        <v>691668</v>
      </c>
    </row>
    <row r="1042" spans="1:13" hidden="1" x14ac:dyDescent="0.25">
      <c r="A1042" s="1">
        <v>1979</v>
      </c>
      <c r="B1042" s="1" t="s">
        <v>13</v>
      </c>
      <c r="C1042" s="1" t="s">
        <v>32</v>
      </c>
      <c r="D1042" s="1" t="s">
        <v>33</v>
      </c>
      <c r="E1042" s="2">
        <v>10800</v>
      </c>
      <c r="F1042" s="2">
        <v>14142</v>
      </c>
      <c r="G1042" s="3">
        <f>+dataMercanciaGeneral[[#This Row],[Mercancía general embarcada en cabotaje]]+dataMercanciaGeneral[[#This Row],[Mercancía general desembarcada en cabotaje]]</f>
        <v>24942</v>
      </c>
      <c r="H1042" s="2">
        <v>335110</v>
      </c>
      <c r="I1042" s="2">
        <v>89926</v>
      </c>
      <c r="J1042" s="3">
        <f>+dataMercanciaGeneral[[#This Row],[Mercancía general embarcada en exterior]]+dataMercanciaGeneral[[#This Row],[Mercancía general desembarcada en exterior]]</f>
        <v>425036</v>
      </c>
      <c r="K1042" s="3">
        <f>+dataMercanciaGeneral[[#This Row],[Mercancía general embarcada en cabotaje]]+dataMercanciaGeneral[[#This Row],[Mercancía general embarcada en exterior]]</f>
        <v>345910</v>
      </c>
      <c r="L1042" s="3">
        <f>+dataMercanciaGeneral[[#This Row],[Mercancía general desembarcada en cabotaje]]+dataMercanciaGeneral[[#This Row],[Mercancía general desembarcada en exterior]]</f>
        <v>104068</v>
      </c>
      <c r="M1042" s="3">
        <f>+dataMercanciaGeneral[[#This Row],[TOTAL mercancía general embarcada en cabotaje y exterior]]+dataMercanciaGeneral[[#This Row],[TOTAL mercancía general desembarcada en cabotaje y exterior]]</f>
        <v>449978</v>
      </c>
    </row>
    <row r="1043" spans="1:13" hidden="1" x14ac:dyDescent="0.25">
      <c r="A1043" s="1">
        <v>1979</v>
      </c>
      <c r="B1043" s="1" t="s">
        <v>13</v>
      </c>
      <c r="C1043" s="1" t="s">
        <v>32</v>
      </c>
      <c r="D1043" s="1" t="s">
        <v>42</v>
      </c>
      <c r="E1043" s="2">
        <v>323</v>
      </c>
      <c r="F1043" s="2">
        <v>1217</v>
      </c>
      <c r="G1043" s="3">
        <f>+dataMercanciaGeneral[[#This Row],[Mercancía general embarcada en cabotaje]]+dataMercanciaGeneral[[#This Row],[Mercancía general desembarcada en cabotaje]]</f>
        <v>1540</v>
      </c>
      <c r="H1043" s="2">
        <v>106105</v>
      </c>
      <c r="I1043" s="2">
        <v>13870</v>
      </c>
      <c r="J1043" s="3">
        <f>+dataMercanciaGeneral[[#This Row],[Mercancía general embarcada en exterior]]+dataMercanciaGeneral[[#This Row],[Mercancía general desembarcada en exterior]]</f>
        <v>119975</v>
      </c>
      <c r="K1043" s="3">
        <f>+dataMercanciaGeneral[[#This Row],[Mercancía general embarcada en cabotaje]]+dataMercanciaGeneral[[#This Row],[Mercancía general embarcada en exterior]]</f>
        <v>106428</v>
      </c>
      <c r="L1043" s="3">
        <f>+dataMercanciaGeneral[[#This Row],[Mercancía general desembarcada en cabotaje]]+dataMercanciaGeneral[[#This Row],[Mercancía general desembarcada en exterior]]</f>
        <v>15087</v>
      </c>
      <c r="M1043" s="3">
        <f>+dataMercanciaGeneral[[#This Row],[TOTAL mercancía general embarcada en cabotaje y exterior]]+dataMercanciaGeneral[[#This Row],[TOTAL mercancía general desembarcada en cabotaje y exterior]]</f>
        <v>121515</v>
      </c>
    </row>
    <row r="1044" spans="1:13" hidden="1" x14ac:dyDescent="0.25">
      <c r="A1044" s="1">
        <v>1979</v>
      </c>
      <c r="B1044" s="1" t="s">
        <v>14</v>
      </c>
      <c r="C1044" s="1" t="s">
        <v>32</v>
      </c>
      <c r="D1044" s="1" t="s">
        <v>33</v>
      </c>
      <c r="E1044" s="2">
        <v>9599</v>
      </c>
      <c r="F1044" s="2">
        <v>61570</v>
      </c>
      <c r="G1044" s="3">
        <f>+dataMercanciaGeneral[[#This Row],[Mercancía general embarcada en cabotaje]]+dataMercanciaGeneral[[#This Row],[Mercancía general desembarcada en cabotaje]]</f>
        <v>71169</v>
      </c>
      <c r="H1044" s="2">
        <v>464599</v>
      </c>
      <c r="I1044" s="2">
        <v>162223</v>
      </c>
      <c r="J1044" s="3">
        <f>+dataMercanciaGeneral[[#This Row],[Mercancía general embarcada en exterior]]+dataMercanciaGeneral[[#This Row],[Mercancía general desembarcada en exterior]]</f>
        <v>626822</v>
      </c>
      <c r="K1044" s="3">
        <f>+dataMercanciaGeneral[[#This Row],[Mercancía general embarcada en cabotaje]]+dataMercanciaGeneral[[#This Row],[Mercancía general embarcada en exterior]]</f>
        <v>474198</v>
      </c>
      <c r="L1044" s="3">
        <f>+dataMercanciaGeneral[[#This Row],[Mercancía general desembarcada en cabotaje]]+dataMercanciaGeneral[[#This Row],[Mercancía general desembarcada en exterior]]</f>
        <v>223793</v>
      </c>
      <c r="M1044" s="3">
        <f>+dataMercanciaGeneral[[#This Row],[TOTAL mercancía general embarcada en cabotaje y exterior]]+dataMercanciaGeneral[[#This Row],[TOTAL mercancía general desembarcada en cabotaje y exterior]]</f>
        <v>697991</v>
      </c>
    </row>
    <row r="1045" spans="1:13" hidden="1" x14ac:dyDescent="0.25">
      <c r="A1045" s="1">
        <v>1979</v>
      </c>
      <c r="B1045" s="1" t="s">
        <v>14</v>
      </c>
      <c r="C1045" s="1" t="s">
        <v>32</v>
      </c>
      <c r="D1045" s="1" t="s">
        <v>42</v>
      </c>
      <c r="E1045" s="2">
        <v>117423</v>
      </c>
      <c r="F1045" s="2">
        <v>31291</v>
      </c>
      <c r="G1045" s="3">
        <f>+dataMercanciaGeneral[[#This Row],[Mercancía general embarcada en cabotaje]]+dataMercanciaGeneral[[#This Row],[Mercancía general desembarcada en cabotaje]]</f>
        <v>148714</v>
      </c>
      <c r="H1045" s="2">
        <v>0</v>
      </c>
      <c r="I1045" s="2">
        <v>0</v>
      </c>
      <c r="J1045" s="3">
        <f>+dataMercanciaGeneral[[#This Row],[Mercancía general embarcada en exterior]]+dataMercanciaGeneral[[#This Row],[Mercancía general desembarcada en exterior]]</f>
        <v>0</v>
      </c>
      <c r="K1045" s="3">
        <f>+dataMercanciaGeneral[[#This Row],[Mercancía general embarcada en cabotaje]]+dataMercanciaGeneral[[#This Row],[Mercancía general embarcada en exterior]]</f>
        <v>117423</v>
      </c>
      <c r="L1045" s="3">
        <f>+dataMercanciaGeneral[[#This Row],[Mercancía general desembarcada en cabotaje]]+dataMercanciaGeneral[[#This Row],[Mercancía general desembarcada en exterior]]</f>
        <v>31291</v>
      </c>
      <c r="M1045" s="3">
        <f>+dataMercanciaGeneral[[#This Row],[TOTAL mercancía general embarcada en cabotaje y exterior]]+dataMercanciaGeneral[[#This Row],[TOTAL mercancía general desembarcada en cabotaje y exterior]]</f>
        <v>148714</v>
      </c>
    </row>
    <row r="1046" spans="1:13" hidden="1" x14ac:dyDescent="0.25">
      <c r="A1046" s="1">
        <v>1979</v>
      </c>
      <c r="B1046" s="1" t="s">
        <v>15</v>
      </c>
      <c r="C1046" s="1" t="s">
        <v>32</v>
      </c>
      <c r="D1046" s="1" t="s">
        <v>33</v>
      </c>
      <c r="E1046" s="2">
        <v>204055</v>
      </c>
      <c r="F1046" s="2">
        <v>287801</v>
      </c>
      <c r="G1046" s="3">
        <f>+dataMercanciaGeneral[[#This Row],[Mercancía general embarcada en cabotaje]]+dataMercanciaGeneral[[#This Row],[Mercancía general desembarcada en cabotaje]]</f>
        <v>491856</v>
      </c>
      <c r="H1046" s="2">
        <v>0</v>
      </c>
      <c r="I1046" s="2">
        <v>15079</v>
      </c>
      <c r="J1046" s="3">
        <f>+dataMercanciaGeneral[[#This Row],[Mercancía general embarcada en exterior]]+dataMercanciaGeneral[[#This Row],[Mercancía general desembarcada en exterior]]</f>
        <v>15079</v>
      </c>
      <c r="K1046" s="3">
        <f>+dataMercanciaGeneral[[#This Row],[Mercancía general embarcada en cabotaje]]+dataMercanciaGeneral[[#This Row],[Mercancía general embarcada en exterior]]</f>
        <v>204055</v>
      </c>
      <c r="L1046" s="3">
        <f>+dataMercanciaGeneral[[#This Row],[Mercancía general desembarcada en cabotaje]]+dataMercanciaGeneral[[#This Row],[Mercancía general desembarcada en exterior]]</f>
        <v>302880</v>
      </c>
      <c r="M1046" s="3">
        <f>+dataMercanciaGeneral[[#This Row],[TOTAL mercancía general embarcada en cabotaje y exterior]]+dataMercanciaGeneral[[#This Row],[TOTAL mercancía general desembarcada en cabotaje y exterior]]</f>
        <v>506935</v>
      </c>
    </row>
    <row r="1047" spans="1:13" hidden="1" x14ac:dyDescent="0.25">
      <c r="A1047" s="1">
        <v>1979</v>
      </c>
      <c r="B1047" s="1" t="s">
        <v>15</v>
      </c>
      <c r="C1047" s="1" t="s">
        <v>32</v>
      </c>
      <c r="D1047" s="1" t="s">
        <v>42</v>
      </c>
      <c r="E1047" s="2">
        <v>31</v>
      </c>
      <c r="F1047" s="2">
        <v>170</v>
      </c>
      <c r="G1047" s="3">
        <f>+dataMercanciaGeneral[[#This Row],[Mercancía general embarcada en cabotaje]]+dataMercanciaGeneral[[#This Row],[Mercancía general desembarcada en cabotaje]]</f>
        <v>201</v>
      </c>
      <c r="H1047" s="2">
        <v>132</v>
      </c>
      <c r="I1047" s="2">
        <v>2562</v>
      </c>
      <c r="J1047" s="3">
        <f>+dataMercanciaGeneral[[#This Row],[Mercancía general embarcada en exterior]]+dataMercanciaGeneral[[#This Row],[Mercancía general desembarcada en exterior]]</f>
        <v>2694</v>
      </c>
      <c r="K1047" s="3">
        <f>+dataMercanciaGeneral[[#This Row],[Mercancía general embarcada en cabotaje]]+dataMercanciaGeneral[[#This Row],[Mercancía general embarcada en exterior]]</f>
        <v>163</v>
      </c>
      <c r="L1047" s="3">
        <f>+dataMercanciaGeneral[[#This Row],[Mercancía general desembarcada en cabotaje]]+dataMercanciaGeneral[[#This Row],[Mercancía general desembarcada en exterior]]</f>
        <v>2732</v>
      </c>
      <c r="M1047" s="3">
        <f>+dataMercanciaGeneral[[#This Row],[TOTAL mercancía general embarcada en cabotaje y exterior]]+dataMercanciaGeneral[[#This Row],[TOTAL mercancía general desembarcada en cabotaje y exterior]]</f>
        <v>2895</v>
      </c>
    </row>
    <row r="1048" spans="1:13" hidden="1" x14ac:dyDescent="0.25">
      <c r="A1048" s="1">
        <v>1979</v>
      </c>
      <c r="B1048" s="1" t="s">
        <v>35</v>
      </c>
      <c r="C1048" s="1" t="s">
        <v>32</v>
      </c>
      <c r="D1048" s="1" t="s">
        <v>33</v>
      </c>
      <c r="E1048" s="2">
        <v>10532</v>
      </c>
      <c r="F1048" s="2">
        <v>53250</v>
      </c>
      <c r="G1048" s="3">
        <f>+dataMercanciaGeneral[[#This Row],[Mercancía general embarcada en cabotaje]]+dataMercanciaGeneral[[#This Row],[Mercancía general desembarcada en cabotaje]]</f>
        <v>63782</v>
      </c>
      <c r="H1048" s="2">
        <v>42266</v>
      </c>
      <c r="I1048" s="2">
        <v>16417</v>
      </c>
      <c r="J1048" s="3">
        <f>+dataMercanciaGeneral[[#This Row],[Mercancía general embarcada en exterior]]+dataMercanciaGeneral[[#This Row],[Mercancía general desembarcada en exterior]]</f>
        <v>58683</v>
      </c>
      <c r="K1048" s="3">
        <f>+dataMercanciaGeneral[[#This Row],[Mercancía general embarcada en cabotaje]]+dataMercanciaGeneral[[#This Row],[Mercancía general embarcada en exterior]]</f>
        <v>52798</v>
      </c>
      <c r="L1048" s="3">
        <f>+dataMercanciaGeneral[[#This Row],[Mercancía general desembarcada en cabotaje]]+dataMercanciaGeneral[[#This Row],[Mercancía general desembarcada en exterior]]</f>
        <v>69667</v>
      </c>
      <c r="M1048" s="3">
        <f>+dataMercanciaGeneral[[#This Row],[TOTAL mercancía general embarcada en cabotaje y exterior]]+dataMercanciaGeneral[[#This Row],[TOTAL mercancía general desembarcada en cabotaje y exterior]]</f>
        <v>122465</v>
      </c>
    </row>
    <row r="1049" spans="1:13" hidden="1" x14ac:dyDescent="0.25">
      <c r="A1049" s="1">
        <v>1979</v>
      </c>
      <c r="B1049" s="1" t="s">
        <v>35</v>
      </c>
      <c r="C1049" s="1" t="s">
        <v>32</v>
      </c>
      <c r="D1049" s="1" t="s">
        <v>42</v>
      </c>
      <c r="E1049" s="2">
        <v>0</v>
      </c>
      <c r="F1049" s="2">
        <v>0</v>
      </c>
      <c r="G1049" s="3">
        <f>+dataMercanciaGeneral[[#This Row],[Mercancía general embarcada en cabotaje]]+dataMercanciaGeneral[[#This Row],[Mercancía general desembarcada en cabotaje]]</f>
        <v>0</v>
      </c>
      <c r="H1049" s="2">
        <v>0</v>
      </c>
      <c r="I1049" s="2">
        <v>0</v>
      </c>
      <c r="J1049" s="3">
        <f>+dataMercanciaGeneral[[#This Row],[Mercancía general embarcada en exterior]]+dataMercanciaGeneral[[#This Row],[Mercancía general desembarcada en exterior]]</f>
        <v>0</v>
      </c>
      <c r="K1049" s="3">
        <f>+dataMercanciaGeneral[[#This Row],[Mercancía general embarcada en cabotaje]]+dataMercanciaGeneral[[#This Row],[Mercancía general embarcada en exterior]]</f>
        <v>0</v>
      </c>
      <c r="L1049" s="3">
        <f>+dataMercanciaGeneral[[#This Row],[Mercancía general desembarcada en cabotaje]]+dataMercanciaGeneral[[#This Row],[Mercancía general desembarcada en exterior]]</f>
        <v>0</v>
      </c>
      <c r="M1049" s="3">
        <f>+dataMercanciaGeneral[[#This Row],[TOTAL mercancía general embarcada en cabotaje y exterior]]+dataMercanciaGeneral[[#This Row],[TOTAL mercancía general desembarcada en cabotaje y exterior]]</f>
        <v>0</v>
      </c>
    </row>
    <row r="1050" spans="1:13" hidden="1" x14ac:dyDescent="0.25">
      <c r="A1050" s="1">
        <v>1979</v>
      </c>
      <c r="B1050" s="1" t="s">
        <v>17</v>
      </c>
      <c r="C1050" s="1" t="s">
        <v>32</v>
      </c>
      <c r="D1050" s="1" t="s">
        <v>33</v>
      </c>
      <c r="E1050" s="2">
        <v>86931</v>
      </c>
      <c r="F1050" s="2">
        <v>19827</v>
      </c>
      <c r="G1050" s="3">
        <f>+dataMercanciaGeneral[[#This Row],[Mercancía general embarcada en cabotaje]]+dataMercanciaGeneral[[#This Row],[Mercancía general desembarcada en cabotaje]]</f>
        <v>106758</v>
      </c>
      <c r="H1050" s="2">
        <v>582813</v>
      </c>
      <c r="I1050" s="2">
        <v>109842</v>
      </c>
      <c r="J1050" s="3">
        <f>+dataMercanciaGeneral[[#This Row],[Mercancía general embarcada en exterior]]+dataMercanciaGeneral[[#This Row],[Mercancía general desembarcada en exterior]]</f>
        <v>692655</v>
      </c>
      <c r="K1050" s="3">
        <f>+dataMercanciaGeneral[[#This Row],[Mercancía general embarcada en cabotaje]]+dataMercanciaGeneral[[#This Row],[Mercancía general embarcada en exterior]]</f>
        <v>669744</v>
      </c>
      <c r="L1050" s="3">
        <f>+dataMercanciaGeneral[[#This Row],[Mercancía general desembarcada en cabotaje]]+dataMercanciaGeneral[[#This Row],[Mercancía general desembarcada en exterior]]</f>
        <v>129669</v>
      </c>
      <c r="M1050" s="3">
        <f>+dataMercanciaGeneral[[#This Row],[TOTAL mercancía general embarcada en cabotaje y exterior]]+dataMercanciaGeneral[[#This Row],[TOTAL mercancía general desembarcada en cabotaje y exterior]]</f>
        <v>799413</v>
      </c>
    </row>
    <row r="1051" spans="1:13" hidden="1" x14ac:dyDescent="0.25">
      <c r="A1051" s="1">
        <v>1979</v>
      </c>
      <c r="B1051" s="1" t="s">
        <v>17</v>
      </c>
      <c r="C1051" s="1" t="s">
        <v>32</v>
      </c>
      <c r="D1051" s="1" t="s">
        <v>42</v>
      </c>
      <c r="E1051" s="2">
        <v>0</v>
      </c>
      <c r="F1051" s="2">
        <v>11</v>
      </c>
      <c r="G1051" s="3">
        <f>+dataMercanciaGeneral[[#This Row],[Mercancía general embarcada en cabotaje]]+dataMercanciaGeneral[[#This Row],[Mercancía general desembarcada en cabotaje]]</f>
        <v>11</v>
      </c>
      <c r="H1051" s="2">
        <v>2242</v>
      </c>
      <c r="I1051" s="2">
        <v>3129</v>
      </c>
      <c r="J1051" s="3">
        <f>+dataMercanciaGeneral[[#This Row],[Mercancía general embarcada en exterior]]+dataMercanciaGeneral[[#This Row],[Mercancía general desembarcada en exterior]]</f>
        <v>5371</v>
      </c>
      <c r="K1051" s="3">
        <f>+dataMercanciaGeneral[[#This Row],[Mercancía general embarcada en cabotaje]]+dataMercanciaGeneral[[#This Row],[Mercancía general embarcada en exterior]]</f>
        <v>2242</v>
      </c>
      <c r="L1051" s="3">
        <f>+dataMercanciaGeneral[[#This Row],[Mercancía general desembarcada en cabotaje]]+dataMercanciaGeneral[[#This Row],[Mercancía general desembarcada en exterior]]</f>
        <v>3140</v>
      </c>
      <c r="M1051" s="3">
        <f>+dataMercanciaGeneral[[#This Row],[TOTAL mercancía general embarcada en cabotaje y exterior]]+dataMercanciaGeneral[[#This Row],[TOTAL mercancía general desembarcada en cabotaje y exterior]]</f>
        <v>5382</v>
      </c>
    </row>
    <row r="1052" spans="1:13" hidden="1" x14ac:dyDescent="0.25">
      <c r="A1052" s="1">
        <v>1979</v>
      </c>
      <c r="B1052" s="1" t="s">
        <v>18</v>
      </c>
      <c r="C1052" s="1" t="s">
        <v>32</v>
      </c>
      <c r="D1052" s="1" t="s">
        <v>33</v>
      </c>
      <c r="E1052" s="2">
        <v>13341</v>
      </c>
      <c r="F1052" s="2">
        <v>1182</v>
      </c>
      <c r="G1052" s="3">
        <f>+dataMercanciaGeneral[[#This Row],[Mercancía general embarcada en cabotaje]]+dataMercanciaGeneral[[#This Row],[Mercancía general desembarcada en cabotaje]]</f>
        <v>14523</v>
      </c>
      <c r="H1052" s="2">
        <v>284747</v>
      </c>
      <c r="I1052" s="2">
        <v>22916</v>
      </c>
      <c r="J1052" s="3">
        <f>+dataMercanciaGeneral[[#This Row],[Mercancía general embarcada en exterior]]+dataMercanciaGeneral[[#This Row],[Mercancía general desembarcada en exterior]]</f>
        <v>307663</v>
      </c>
      <c r="K1052" s="3">
        <f>+dataMercanciaGeneral[[#This Row],[Mercancía general embarcada en cabotaje]]+dataMercanciaGeneral[[#This Row],[Mercancía general embarcada en exterior]]</f>
        <v>298088</v>
      </c>
      <c r="L1052" s="3">
        <f>+dataMercanciaGeneral[[#This Row],[Mercancía general desembarcada en cabotaje]]+dataMercanciaGeneral[[#This Row],[Mercancía general desembarcada en exterior]]</f>
        <v>24098</v>
      </c>
      <c r="M1052" s="3">
        <f>+dataMercanciaGeneral[[#This Row],[TOTAL mercancía general embarcada en cabotaje y exterior]]+dataMercanciaGeneral[[#This Row],[TOTAL mercancía general desembarcada en cabotaje y exterior]]</f>
        <v>322186</v>
      </c>
    </row>
    <row r="1053" spans="1:13" hidden="1" x14ac:dyDescent="0.25">
      <c r="A1053" s="1">
        <v>1979</v>
      </c>
      <c r="B1053" s="1" t="s">
        <v>18</v>
      </c>
      <c r="C1053" s="1" t="s">
        <v>32</v>
      </c>
      <c r="D1053" s="1" t="s">
        <v>42</v>
      </c>
      <c r="E1053" s="2">
        <v>0</v>
      </c>
      <c r="F1053" s="2">
        <v>0</v>
      </c>
      <c r="G1053" s="3">
        <f>+dataMercanciaGeneral[[#This Row],[Mercancía general embarcada en cabotaje]]+dataMercanciaGeneral[[#This Row],[Mercancía general desembarcada en cabotaje]]</f>
        <v>0</v>
      </c>
      <c r="H1053" s="2">
        <v>0</v>
      </c>
      <c r="I1053" s="2">
        <v>0</v>
      </c>
      <c r="J1053" s="3">
        <f>+dataMercanciaGeneral[[#This Row],[Mercancía general embarcada en exterior]]+dataMercanciaGeneral[[#This Row],[Mercancía general desembarcada en exterior]]</f>
        <v>0</v>
      </c>
      <c r="K1053" s="3">
        <f>+dataMercanciaGeneral[[#This Row],[Mercancía general embarcada en cabotaje]]+dataMercanciaGeneral[[#This Row],[Mercancía general embarcada en exterior]]</f>
        <v>0</v>
      </c>
      <c r="L1053" s="3">
        <f>+dataMercanciaGeneral[[#This Row],[Mercancía general desembarcada en cabotaje]]+dataMercanciaGeneral[[#This Row],[Mercancía general desembarcada en exterior]]</f>
        <v>0</v>
      </c>
      <c r="M1053" s="3">
        <f>+dataMercanciaGeneral[[#This Row],[TOTAL mercancía general embarcada en cabotaje y exterior]]+dataMercanciaGeneral[[#This Row],[TOTAL mercancía general desembarcada en cabotaje y exterior]]</f>
        <v>0</v>
      </c>
    </row>
    <row r="1054" spans="1:13" hidden="1" x14ac:dyDescent="0.25">
      <c r="A1054" s="1">
        <v>1979</v>
      </c>
      <c r="B1054" s="1" t="s">
        <v>19</v>
      </c>
      <c r="C1054" s="1" t="s">
        <v>32</v>
      </c>
      <c r="D1054" s="1" t="s">
        <v>33</v>
      </c>
      <c r="E1054" s="2">
        <v>328616</v>
      </c>
      <c r="F1054" s="2">
        <v>538006</v>
      </c>
      <c r="G1054" s="3">
        <f>+dataMercanciaGeneral[[#This Row],[Mercancía general embarcada en cabotaje]]+dataMercanciaGeneral[[#This Row],[Mercancía general desembarcada en cabotaje]]</f>
        <v>866622</v>
      </c>
      <c r="H1054" s="2">
        <v>305533</v>
      </c>
      <c r="I1054" s="2">
        <v>310205</v>
      </c>
      <c r="J1054" s="3">
        <f>+dataMercanciaGeneral[[#This Row],[Mercancía general embarcada en exterior]]+dataMercanciaGeneral[[#This Row],[Mercancía general desembarcada en exterior]]</f>
        <v>615738</v>
      </c>
      <c r="K1054" s="3">
        <f>+dataMercanciaGeneral[[#This Row],[Mercancía general embarcada en cabotaje]]+dataMercanciaGeneral[[#This Row],[Mercancía general embarcada en exterior]]</f>
        <v>634149</v>
      </c>
      <c r="L1054" s="3">
        <f>+dataMercanciaGeneral[[#This Row],[Mercancía general desembarcada en cabotaje]]+dataMercanciaGeneral[[#This Row],[Mercancía general desembarcada en exterior]]</f>
        <v>848211</v>
      </c>
      <c r="M1054" s="3">
        <f>+dataMercanciaGeneral[[#This Row],[TOTAL mercancía general embarcada en cabotaje y exterior]]+dataMercanciaGeneral[[#This Row],[TOTAL mercancía general desembarcada en cabotaje y exterior]]</f>
        <v>1482360</v>
      </c>
    </row>
    <row r="1055" spans="1:13" hidden="1" x14ac:dyDescent="0.25">
      <c r="A1055" s="1">
        <v>1979</v>
      </c>
      <c r="B1055" s="1" t="s">
        <v>19</v>
      </c>
      <c r="C1055" s="1" t="s">
        <v>32</v>
      </c>
      <c r="D1055" s="1" t="s">
        <v>42</v>
      </c>
      <c r="E1055" s="2">
        <v>246876</v>
      </c>
      <c r="F1055" s="2">
        <v>367747</v>
      </c>
      <c r="G1055" s="3">
        <f>+dataMercanciaGeneral[[#This Row],[Mercancía general embarcada en cabotaje]]+dataMercanciaGeneral[[#This Row],[Mercancía general desembarcada en cabotaje]]</f>
        <v>614623</v>
      </c>
      <c r="H1055" s="2">
        <v>42841</v>
      </c>
      <c r="I1055" s="2">
        <v>73139</v>
      </c>
      <c r="J1055" s="3">
        <f>+dataMercanciaGeneral[[#This Row],[Mercancía general embarcada en exterior]]+dataMercanciaGeneral[[#This Row],[Mercancía general desembarcada en exterior]]</f>
        <v>115980</v>
      </c>
      <c r="K1055" s="3">
        <f>+dataMercanciaGeneral[[#This Row],[Mercancía general embarcada en cabotaje]]+dataMercanciaGeneral[[#This Row],[Mercancía general embarcada en exterior]]</f>
        <v>289717</v>
      </c>
      <c r="L1055" s="3">
        <f>+dataMercanciaGeneral[[#This Row],[Mercancía general desembarcada en cabotaje]]+dataMercanciaGeneral[[#This Row],[Mercancía general desembarcada en exterior]]</f>
        <v>440886</v>
      </c>
      <c r="M1055" s="3">
        <f>+dataMercanciaGeneral[[#This Row],[TOTAL mercancía general embarcada en cabotaje y exterior]]+dataMercanciaGeneral[[#This Row],[TOTAL mercancía general desembarcada en cabotaje y exterior]]</f>
        <v>730603</v>
      </c>
    </row>
    <row r="1056" spans="1:13" hidden="1" x14ac:dyDescent="0.25">
      <c r="A1056" s="1">
        <v>1979</v>
      </c>
      <c r="B1056" s="1" t="s">
        <v>20</v>
      </c>
      <c r="C1056" s="1" t="s">
        <v>32</v>
      </c>
      <c r="D1056" s="1" t="s">
        <v>33</v>
      </c>
      <c r="E1056" s="2">
        <v>99298</v>
      </c>
      <c r="F1056" s="2">
        <v>65575</v>
      </c>
      <c r="G1056" s="3">
        <f>+dataMercanciaGeneral[[#This Row],[Mercancía general embarcada en cabotaje]]+dataMercanciaGeneral[[#This Row],[Mercancía general desembarcada en cabotaje]]</f>
        <v>164873</v>
      </c>
      <c r="H1056" s="2">
        <v>438367</v>
      </c>
      <c r="I1056" s="2">
        <v>43296</v>
      </c>
      <c r="J1056" s="3">
        <f>+dataMercanciaGeneral[[#This Row],[Mercancía general embarcada en exterior]]+dataMercanciaGeneral[[#This Row],[Mercancía general desembarcada en exterior]]</f>
        <v>481663</v>
      </c>
      <c r="K1056" s="3">
        <f>+dataMercanciaGeneral[[#This Row],[Mercancía general embarcada en cabotaje]]+dataMercanciaGeneral[[#This Row],[Mercancía general embarcada en exterior]]</f>
        <v>537665</v>
      </c>
      <c r="L1056" s="3">
        <f>+dataMercanciaGeneral[[#This Row],[Mercancía general desembarcada en cabotaje]]+dataMercanciaGeneral[[#This Row],[Mercancía general desembarcada en exterior]]</f>
        <v>108871</v>
      </c>
      <c r="M1056" s="3">
        <f>+dataMercanciaGeneral[[#This Row],[TOTAL mercancía general embarcada en cabotaje y exterior]]+dataMercanciaGeneral[[#This Row],[TOTAL mercancía general desembarcada en cabotaje y exterior]]</f>
        <v>646536</v>
      </c>
    </row>
    <row r="1057" spans="1:13" hidden="1" x14ac:dyDescent="0.25">
      <c r="A1057" s="1">
        <v>1979</v>
      </c>
      <c r="B1057" s="1" t="s">
        <v>20</v>
      </c>
      <c r="C1057" s="1" t="s">
        <v>32</v>
      </c>
      <c r="D1057" s="1" t="s">
        <v>42</v>
      </c>
      <c r="E1057" s="2">
        <v>0</v>
      </c>
      <c r="F1057" s="2">
        <v>0</v>
      </c>
      <c r="G1057" s="3">
        <f>+dataMercanciaGeneral[[#This Row],[Mercancía general embarcada en cabotaje]]+dataMercanciaGeneral[[#This Row],[Mercancía general desembarcada en cabotaje]]</f>
        <v>0</v>
      </c>
      <c r="H1057" s="2">
        <v>0</v>
      </c>
      <c r="I1057" s="2">
        <v>0</v>
      </c>
      <c r="J1057" s="3">
        <f>+dataMercanciaGeneral[[#This Row],[Mercancía general embarcada en exterior]]+dataMercanciaGeneral[[#This Row],[Mercancía general desembarcada en exterior]]</f>
        <v>0</v>
      </c>
      <c r="K1057" s="3">
        <f>+dataMercanciaGeneral[[#This Row],[Mercancía general embarcada en cabotaje]]+dataMercanciaGeneral[[#This Row],[Mercancía general embarcada en exterior]]</f>
        <v>0</v>
      </c>
      <c r="L1057" s="3">
        <f>+dataMercanciaGeneral[[#This Row],[Mercancía general desembarcada en cabotaje]]+dataMercanciaGeneral[[#This Row],[Mercancía general desembarcada en exterior]]</f>
        <v>0</v>
      </c>
      <c r="M1057" s="3">
        <f>+dataMercanciaGeneral[[#This Row],[TOTAL mercancía general embarcada en cabotaje y exterior]]+dataMercanciaGeneral[[#This Row],[TOTAL mercancía general desembarcada en cabotaje y exterior]]</f>
        <v>0</v>
      </c>
    </row>
    <row r="1058" spans="1:13" hidden="1" x14ac:dyDescent="0.25">
      <c r="A1058" s="1">
        <v>1979</v>
      </c>
      <c r="B1058" s="1" t="s">
        <v>21</v>
      </c>
      <c r="C1058" s="1" t="s">
        <v>32</v>
      </c>
      <c r="D1058" s="1" t="s">
        <v>33</v>
      </c>
      <c r="E1058" s="2">
        <v>1468</v>
      </c>
      <c r="F1058" s="2">
        <v>0</v>
      </c>
      <c r="G1058" s="3">
        <f>+dataMercanciaGeneral[[#This Row],[Mercancía general embarcada en cabotaje]]+dataMercanciaGeneral[[#This Row],[Mercancía general desembarcada en cabotaje]]</f>
        <v>1468</v>
      </c>
      <c r="H1058" s="2">
        <v>147467</v>
      </c>
      <c r="I1058" s="2">
        <v>31389</v>
      </c>
      <c r="J1058" s="3">
        <f>+dataMercanciaGeneral[[#This Row],[Mercancía general embarcada en exterior]]+dataMercanciaGeneral[[#This Row],[Mercancía general desembarcada en exterior]]</f>
        <v>178856</v>
      </c>
      <c r="K1058" s="3">
        <f>+dataMercanciaGeneral[[#This Row],[Mercancía general embarcada en cabotaje]]+dataMercanciaGeneral[[#This Row],[Mercancía general embarcada en exterior]]</f>
        <v>148935</v>
      </c>
      <c r="L1058" s="3">
        <f>+dataMercanciaGeneral[[#This Row],[Mercancía general desembarcada en cabotaje]]+dataMercanciaGeneral[[#This Row],[Mercancía general desembarcada en exterior]]</f>
        <v>31389</v>
      </c>
      <c r="M1058" s="3">
        <f>+dataMercanciaGeneral[[#This Row],[TOTAL mercancía general embarcada en cabotaje y exterior]]+dataMercanciaGeneral[[#This Row],[TOTAL mercancía general desembarcada en cabotaje y exterior]]</f>
        <v>180324</v>
      </c>
    </row>
    <row r="1059" spans="1:13" hidden="1" x14ac:dyDescent="0.25">
      <c r="A1059" s="1">
        <v>1979</v>
      </c>
      <c r="B1059" s="1" t="s">
        <v>21</v>
      </c>
      <c r="C1059" s="1" t="s">
        <v>32</v>
      </c>
      <c r="D1059" s="1" t="s">
        <v>42</v>
      </c>
      <c r="E1059" s="2">
        <v>0</v>
      </c>
      <c r="F1059" s="2">
        <v>0</v>
      </c>
      <c r="G1059" s="3">
        <f>+dataMercanciaGeneral[[#This Row],[Mercancía general embarcada en cabotaje]]+dataMercanciaGeneral[[#This Row],[Mercancía general desembarcada en cabotaje]]</f>
        <v>0</v>
      </c>
      <c r="H1059" s="2">
        <v>0</v>
      </c>
      <c r="I1059" s="2">
        <v>0</v>
      </c>
      <c r="J1059" s="3">
        <f>+dataMercanciaGeneral[[#This Row],[Mercancía general embarcada en exterior]]+dataMercanciaGeneral[[#This Row],[Mercancía general desembarcada en exterior]]</f>
        <v>0</v>
      </c>
      <c r="K1059" s="3">
        <f>+dataMercanciaGeneral[[#This Row],[Mercancía general embarcada en cabotaje]]+dataMercanciaGeneral[[#This Row],[Mercancía general embarcada en exterior]]</f>
        <v>0</v>
      </c>
      <c r="L1059" s="3">
        <f>+dataMercanciaGeneral[[#This Row],[Mercancía general desembarcada en cabotaje]]+dataMercanciaGeneral[[#This Row],[Mercancía general desembarcada en exterior]]</f>
        <v>0</v>
      </c>
      <c r="M1059" s="3">
        <f>+dataMercanciaGeneral[[#This Row],[TOTAL mercancía general embarcada en cabotaje y exterior]]+dataMercanciaGeneral[[#This Row],[TOTAL mercancía general desembarcada en cabotaje y exterior]]</f>
        <v>0</v>
      </c>
    </row>
    <row r="1060" spans="1:13" hidden="1" x14ac:dyDescent="0.25">
      <c r="A1060" s="1">
        <v>1979</v>
      </c>
      <c r="B1060" s="1" t="s">
        <v>22</v>
      </c>
      <c r="C1060" s="1" t="s">
        <v>32</v>
      </c>
      <c r="D1060" s="1" t="s">
        <v>33</v>
      </c>
      <c r="E1060" s="2">
        <v>57950</v>
      </c>
      <c r="F1060" s="2">
        <v>173804</v>
      </c>
      <c r="G1060" s="3">
        <f>+dataMercanciaGeneral[[#This Row],[Mercancía general embarcada en cabotaje]]+dataMercanciaGeneral[[#This Row],[Mercancía general desembarcada en cabotaje]]</f>
        <v>231754</v>
      </c>
      <c r="H1060" s="2">
        <v>20651</v>
      </c>
      <c r="I1060" s="2">
        <v>9231</v>
      </c>
      <c r="J1060" s="3">
        <f>+dataMercanciaGeneral[[#This Row],[Mercancía general embarcada en exterior]]+dataMercanciaGeneral[[#This Row],[Mercancía general desembarcada en exterior]]</f>
        <v>29882</v>
      </c>
      <c r="K1060" s="3">
        <f>+dataMercanciaGeneral[[#This Row],[Mercancía general embarcada en cabotaje]]+dataMercanciaGeneral[[#This Row],[Mercancía general embarcada en exterior]]</f>
        <v>78601</v>
      </c>
      <c r="L1060" s="3">
        <f>+dataMercanciaGeneral[[#This Row],[Mercancía general desembarcada en cabotaje]]+dataMercanciaGeneral[[#This Row],[Mercancía general desembarcada en exterior]]</f>
        <v>183035</v>
      </c>
      <c r="M1060" s="3">
        <f>+dataMercanciaGeneral[[#This Row],[TOTAL mercancía general embarcada en cabotaje y exterior]]+dataMercanciaGeneral[[#This Row],[TOTAL mercancía general desembarcada en cabotaje y exterior]]</f>
        <v>261636</v>
      </c>
    </row>
    <row r="1061" spans="1:13" hidden="1" x14ac:dyDescent="0.25">
      <c r="A1061" s="1">
        <v>1979</v>
      </c>
      <c r="B1061" s="1" t="s">
        <v>22</v>
      </c>
      <c r="C1061" s="1" t="s">
        <v>32</v>
      </c>
      <c r="D1061" s="1" t="s">
        <v>42</v>
      </c>
      <c r="E1061" s="2">
        <v>0</v>
      </c>
      <c r="F1061" s="2">
        <v>0</v>
      </c>
      <c r="G1061" s="3">
        <f>+dataMercanciaGeneral[[#This Row],[Mercancía general embarcada en cabotaje]]+dataMercanciaGeneral[[#This Row],[Mercancía general desembarcada en cabotaje]]</f>
        <v>0</v>
      </c>
      <c r="H1061" s="2">
        <v>0</v>
      </c>
      <c r="I1061" s="2">
        <v>0</v>
      </c>
      <c r="J1061" s="3">
        <f>+dataMercanciaGeneral[[#This Row],[Mercancía general embarcada en exterior]]+dataMercanciaGeneral[[#This Row],[Mercancía general desembarcada en exterior]]</f>
        <v>0</v>
      </c>
      <c r="K1061" s="3">
        <f>+dataMercanciaGeneral[[#This Row],[Mercancía general embarcada en cabotaje]]+dataMercanciaGeneral[[#This Row],[Mercancía general embarcada en exterior]]</f>
        <v>0</v>
      </c>
      <c r="L1061" s="3">
        <f>+dataMercanciaGeneral[[#This Row],[Mercancía general desembarcada en cabotaje]]+dataMercanciaGeneral[[#This Row],[Mercancía general desembarcada en exterior]]</f>
        <v>0</v>
      </c>
      <c r="M1061" s="3">
        <f>+dataMercanciaGeneral[[#This Row],[TOTAL mercancía general embarcada en cabotaje y exterior]]+dataMercanciaGeneral[[#This Row],[TOTAL mercancía general desembarcada en cabotaje y exterior]]</f>
        <v>0</v>
      </c>
    </row>
    <row r="1062" spans="1:13" hidden="1" x14ac:dyDescent="0.25">
      <c r="A1062" s="1">
        <v>1979</v>
      </c>
      <c r="B1062" s="1" t="s">
        <v>23</v>
      </c>
      <c r="C1062" s="1" t="s">
        <v>32</v>
      </c>
      <c r="D1062" s="1" t="s">
        <v>33</v>
      </c>
      <c r="E1062" s="2">
        <v>16596</v>
      </c>
      <c r="F1062" s="2">
        <v>101123</v>
      </c>
      <c r="G1062" s="3">
        <f>+dataMercanciaGeneral[[#This Row],[Mercancía general embarcada en cabotaje]]+dataMercanciaGeneral[[#This Row],[Mercancía general desembarcada en cabotaje]]</f>
        <v>117719</v>
      </c>
      <c r="H1062" s="2">
        <v>591901</v>
      </c>
      <c r="I1062" s="2">
        <v>1308021</v>
      </c>
      <c r="J1062" s="3">
        <f>+dataMercanciaGeneral[[#This Row],[Mercancía general embarcada en exterior]]+dataMercanciaGeneral[[#This Row],[Mercancía general desembarcada en exterior]]</f>
        <v>1899922</v>
      </c>
      <c r="K1062" s="3">
        <f>+dataMercanciaGeneral[[#This Row],[Mercancía general embarcada en cabotaje]]+dataMercanciaGeneral[[#This Row],[Mercancía general embarcada en exterior]]</f>
        <v>608497</v>
      </c>
      <c r="L1062" s="3">
        <f>+dataMercanciaGeneral[[#This Row],[Mercancía general desembarcada en cabotaje]]+dataMercanciaGeneral[[#This Row],[Mercancía general desembarcada en exterior]]</f>
        <v>1409144</v>
      </c>
      <c r="M1062" s="3">
        <f>+dataMercanciaGeneral[[#This Row],[TOTAL mercancía general embarcada en cabotaje y exterior]]+dataMercanciaGeneral[[#This Row],[TOTAL mercancía general desembarcada en cabotaje y exterior]]</f>
        <v>2017641</v>
      </c>
    </row>
    <row r="1063" spans="1:13" hidden="1" x14ac:dyDescent="0.25">
      <c r="A1063" s="1">
        <v>1979</v>
      </c>
      <c r="B1063" s="1" t="s">
        <v>23</v>
      </c>
      <c r="C1063" s="1" t="s">
        <v>32</v>
      </c>
      <c r="D1063" s="1" t="s">
        <v>42</v>
      </c>
      <c r="E1063" s="2">
        <v>17</v>
      </c>
      <c r="F1063" s="2">
        <v>24</v>
      </c>
      <c r="G1063" s="3">
        <f>+dataMercanciaGeneral[[#This Row],[Mercancía general embarcada en cabotaje]]+dataMercanciaGeneral[[#This Row],[Mercancía general desembarcada en cabotaje]]</f>
        <v>41</v>
      </c>
      <c r="H1063" s="2">
        <v>18958</v>
      </c>
      <c r="I1063" s="2">
        <v>16557</v>
      </c>
      <c r="J1063" s="3">
        <f>+dataMercanciaGeneral[[#This Row],[Mercancía general embarcada en exterior]]+dataMercanciaGeneral[[#This Row],[Mercancía general desembarcada en exterior]]</f>
        <v>35515</v>
      </c>
      <c r="K1063" s="3">
        <f>+dataMercanciaGeneral[[#This Row],[Mercancía general embarcada en cabotaje]]+dataMercanciaGeneral[[#This Row],[Mercancía general embarcada en exterior]]</f>
        <v>18975</v>
      </c>
      <c r="L1063" s="3">
        <f>+dataMercanciaGeneral[[#This Row],[Mercancía general desembarcada en cabotaje]]+dataMercanciaGeneral[[#This Row],[Mercancía general desembarcada en exterior]]</f>
        <v>16581</v>
      </c>
      <c r="M1063" s="3">
        <f>+dataMercanciaGeneral[[#This Row],[TOTAL mercancía general embarcada en cabotaje y exterior]]+dataMercanciaGeneral[[#This Row],[TOTAL mercancía general desembarcada en cabotaje y exterior]]</f>
        <v>35556</v>
      </c>
    </row>
    <row r="1064" spans="1:13" hidden="1" x14ac:dyDescent="0.25">
      <c r="A1064" s="1">
        <v>1979</v>
      </c>
      <c r="B1064" s="1" t="s">
        <v>36</v>
      </c>
      <c r="C1064" s="1" t="s">
        <v>32</v>
      </c>
      <c r="D1064" s="1" t="s">
        <v>33</v>
      </c>
      <c r="E1064" s="2">
        <v>8823</v>
      </c>
      <c r="F1064" s="2">
        <v>570</v>
      </c>
      <c r="G1064" s="3">
        <f>+dataMercanciaGeneral[[#This Row],[Mercancía general embarcada en cabotaje]]+dataMercanciaGeneral[[#This Row],[Mercancía general desembarcada en cabotaje]]</f>
        <v>9393</v>
      </c>
      <c r="H1064" s="2">
        <v>176759</v>
      </c>
      <c r="I1064" s="2">
        <v>768</v>
      </c>
      <c r="J1064" s="3">
        <f>+dataMercanciaGeneral[[#This Row],[Mercancía general embarcada en exterior]]+dataMercanciaGeneral[[#This Row],[Mercancía general desembarcada en exterior]]</f>
        <v>177527</v>
      </c>
      <c r="K1064" s="3">
        <f>+dataMercanciaGeneral[[#This Row],[Mercancía general embarcada en cabotaje]]+dataMercanciaGeneral[[#This Row],[Mercancía general embarcada en exterior]]</f>
        <v>185582</v>
      </c>
      <c r="L1064" s="3">
        <f>+dataMercanciaGeneral[[#This Row],[Mercancía general desembarcada en cabotaje]]+dataMercanciaGeneral[[#This Row],[Mercancía general desembarcada en exterior]]</f>
        <v>1338</v>
      </c>
      <c r="M1064" s="3">
        <f>+dataMercanciaGeneral[[#This Row],[TOTAL mercancía general embarcada en cabotaje y exterior]]+dataMercanciaGeneral[[#This Row],[TOTAL mercancía general desembarcada en cabotaje y exterior]]</f>
        <v>186920</v>
      </c>
    </row>
    <row r="1065" spans="1:13" hidden="1" x14ac:dyDescent="0.25">
      <c r="A1065" s="1">
        <v>1979</v>
      </c>
      <c r="B1065" s="1" t="s">
        <v>36</v>
      </c>
      <c r="C1065" s="1" t="s">
        <v>32</v>
      </c>
      <c r="D1065" s="1" t="s">
        <v>42</v>
      </c>
      <c r="E1065" s="2">
        <v>79608</v>
      </c>
      <c r="F1065" s="2">
        <v>28456</v>
      </c>
      <c r="G1065" s="3">
        <f>+dataMercanciaGeneral[[#This Row],[Mercancía general embarcada en cabotaje]]+dataMercanciaGeneral[[#This Row],[Mercancía general desembarcada en cabotaje]]</f>
        <v>108064</v>
      </c>
      <c r="H1065" s="2">
        <v>0</v>
      </c>
      <c r="I1065" s="2">
        <v>0</v>
      </c>
      <c r="J1065" s="3">
        <f>+dataMercanciaGeneral[[#This Row],[Mercancía general embarcada en exterior]]+dataMercanciaGeneral[[#This Row],[Mercancía general desembarcada en exterior]]</f>
        <v>0</v>
      </c>
      <c r="K1065" s="3">
        <f>+dataMercanciaGeneral[[#This Row],[Mercancía general embarcada en cabotaje]]+dataMercanciaGeneral[[#This Row],[Mercancía general embarcada en exterior]]</f>
        <v>79608</v>
      </c>
      <c r="L1065" s="3">
        <f>+dataMercanciaGeneral[[#This Row],[Mercancía general desembarcada en cabotaje]]+dataMercanciaGeneral[[#This Row],[Mercancía general desembarcada en exterior]]</f>
        <v>28456</v>
      </c>
      <c r="M1065" s="3">
        <f>+dataMercanciaGeneral[[#This Row],[TOTAL mercancía general embarcada en cabotaje y exterior]]+dataMercanciaGeneral[[#This Row],[TOTAL mercancía general desembarcada en cabotaje y exterior]]</f>
        <v>108064</v>
      </c>
    </row>
    <row r="1066" spans="1:13" hidden="1" x14ac:dyDescent="0.25">
      <c r="A1066" s="1">
        <v>1979</v>
      </c>
      <c r="B1066" s="1" t="s">
        <v>37</v>
      </c>
      <c r="C1066" s="1" t="s">
        <v>32</v>
      </c>
      <c r="D1066" s="1" t="s">
        <v>33</v>
      </c>
      <c r="E1066" s="2">
        <v>330</v>
      </c>
      <c r="F1066" s="2">
        <v>0</v>
      </c>
      <c r="G1066" s="3">
        <f>+dataMercanciaGeneral[[#This Row],[Mercancía general embarcada en cabotaje]]+dataMercanciaGeneral[[#This Row],[Mercancía general desembarcada en cabotaje]]</f>
        <v>330</v>
      </c>
      <c r="H1066" s="2">
        <v>0</v>
      </c>
      <c r="I1066" s="2">
        <v>57008</v>
      </c>
      <c r="J1066" s="3">
        <f>+dataMercanciaGeneral[[#This Row],[Mercancía general embarcada en exterior]]+dataMercanciaGeneral[[#This Row],[Mercancía general desembarcada en exterior]]</f>
        <v>57008</v>
      </c>
      <c r="K1066" s="3">
        <f>+dataMercanciaGeneral[[#This Row],[Mercancía general embarcada en cabotaje]]+dataMercanciaGeneral[[#This Row],[Mercancía general embarcada en exterior]]</f>
        <v>330</v>
      </c>
      <c r="L1066" s="3">
        <f>+dataMercanciaGeneral[[#This Row],[Mercancía general desembarcada en cabotaje]]+dataMercanciaGeneral[[#This Row],[Mercancía general desembarcada en exterior]]</f>
        <v>57008</v>
      </c>
      <c r="M1066" s="3">
        <f>+dataMercanciaGeneral[[#This Row],[TOTAL mercancía general embarcada en cabotaje y exterior]]+dataMercanciaGeneral[[#This Row],[TOTAL mercancía general desembarcada en cabotaje y exterior]]</f>
        <v>57338</v>
      </c>
    </row>
    <row r="1067" spans="1:13" hidden="1" x14ac:dyDescent="0.25">
      <c r="A1067" s="1">
        <v>1979</v>
      </c>
      <c r="B1067" s="1" t="s">
        <v>37</v>
      </c>
      <c r="C1067" s="1" t="s">
        <v>32</v>
      </c>
      <c r="D1067" s="1" t="s">
        <v>42</v>
      </c>
      <c r="E1067" s="2">
        <v>0</v>
      </c>
      <c r="F1067" s="2">
        <v>0</v>
      </c>
      <c r="G1067" s="3">
        <f>+dataMercanciaGeneral[[#This Row],[Mercancía general embarcada en cabotaje]]+dataMercanciaGeneral[[#This Row],[Mercancía general desembarcada en cabotaje]]</f>
        <v>0</v>
      </c>
      <c r="H1067" s="2">
        <v>0</v>
      </c>
      <c r="I1067" s="2">
        <v>0</v>
      </c>
      <c r="J1067" s="3">
        <f>+dataMercanciaGeneral[[#This Row],[Mercancía general embarcada en exterior]]+dataMercanciaGeneral[[#This Row],[Mercancía general desembarcada en exterior]]</f>
        <v>0</v>
      </c>
      <c r="K1067" s="3">
        <f>+dataMercanciaGeneral[[#This Row],[Mercancía general embarcada en cabotaje]]+dataMercanciaGeneral[[#This Row],[Mercancía general embarcada en exterior]]</f>
        <v>0</v>
      </c>
      <c r="L1067" s="3">
        <f>+dataMercanciaGeneral[[#This Row],[Mercancía general desembarcada en cabotaje]]+dataMercanciaGeneral[[#This Row],[Mercancía general desembarcada en exterior]]</f>
        <v>0</v>
      </c>
      <c r="M1067" s="3">
        <f>+dataMercanciaGeneral[[#This Row],[TOTAL mercancía general embarcada en cabotaje y exterior]]+dataMercanciaGeneral[[#This Row],[TOTAL mercancía general desembarcada en cabotaje y exterior]]</f>
        <v>0</v>
      </c>
    </row>
    <row r="1068" spans="1:13" hidden="1" x14ac:dyDescent="0.25">
      <c r="A1068" s="1">
        <v>1979</v>
      </c>
      <c r="B1068" s="1" t="s">
        <v>7</v>
      </c>
      <c r="C1068" s="1" t="s">
        <v>32</v>
      </c>
      <c r="D1068" s="1" t="s">
        <v>33</v>
      </c>
      <c r="E1068" s="2">
        <v>493114</v>
      </c>
      <c r="F1068" s="2">
        <v>382944</v>
      </c>
      <c r="G1068" s="3">
        <f>+dataMercanciaGeneral[[#This Row],[Mercancía general embarcada en cabotaje]]+dataMercanciaGeneral[[#This Row],[Mercancía general desembarcada en cabotaje]]</f>
        <v>876058</v>
      </c>
      <c r="H1068" s="2">
        <v>125456</v>
      </c>
      <c r="I1068" s="2">
        <v>232127</v>
      </c>
      <c r="J1068" s="3">
        <f>+dataMercanciaGeneral[[#This Row],[Mercancía general embarcada en exterior]]+dataMercanciaGeneral[[#This Row],[Mercancía general desembarcada en exterior]]</f>
        <v>357583</v>
      </c>
      <c r="K1068" s="3">
        <f>+dataMercanciaGeneral[[#This Row],[Mercancía general embarcada en cabotaje]]+dataMercanciaGeneral[[#This Row],[Mercancía general embarcada en exterior]]</f>
        <v>618570</v>
      </c>
      <c r="L1068" s="3">
        <f>+dataMercanciaGeneral[[#This Row],[Mercancía general desembarcada en cabotaje]]+dataMercanciaGeneral[[#This Row],[Mercancía general desembarcada en exterior]]</f>
        <v>615071</v>
      </c>
      <c r="M1068" s="3">
        <f>+dataMercanciaGeneral[[#This Row],[TOTAL mercancía general embarcada en cabotaje y exterior]]+dataMercanciaGeneral[[#This Row],[TOTAL mercancía general desembarcada en cabotaje y exterior]]</f>
        <v>1233641</v>
      </c>
    </row>
    <row r="1069" spans="1:13" hidden="1" x14ac:dyDescent="0.25">
      <c r="A1069" s="1">
        <v>1979</v>
      </c>
      <c r="B1069" s="1" t="s">
        <v>7</v>
      </c>
      <c r="C1069" s="1" t="s">
        <v>32</v>
      </c>
      <c r="D1069" s="1" t="s">
        <v>42</v>
      </c>
      <c r="E1069" s="2">
        <v>273189</v>
      </c>
      <c r="F1069" s="2">
        <v>357238</v>
      </c>
      <c r="G1069" s="3">
        <f>+dataMercanciaGeneral[[#This Row],[Mercancía general embarcada en cabotaje]]+dataMercanciaGeneral[[#This Row],[Mercancía general desembarcada en cabotaje]]</f>
        <v>630427</v>
      </c>
      <c r="H1069" s="2">
        <v>23699</v>
      </c>
      <c r="I1069" s="2">
        <v>58928</v>
      </c>
      <c r="J1069" s="3">
        <f>+dataMercanciaGeneral[[#This Row],[Mercancía general embarcada en exterior]]+dataMercanciaGeneral[[#This Row],[Mercancía general desembarcada en exterior]]</f>
        <v>82627</v>
      </c>
      <c r="K1069" s="3">
        <f>+dataMercanciaGeneral[[#This Row],[Mercancía general embarcada en cabotaje]]+dataMercanciaGeneral[[#This Row],[Mercancía general embarcada en exterior]]</f>
        <v>296888</v>
      </c>
      <c r="L1069" s="3">
        <f>+dataMercanciaGeneral[[#This Row],[Mercancía general desembarcada en cabotaje]]+dataMercanciaGeneral[[#This Row],[Mercancía general desembarcada en exterior]]</f>
        <v>416166</v>
      </c>
      <c r="M1069" s="3">
        <f>+dataMercanciaGeneral[[#This Row],[TOTAL mercancía general embarcada en cabotaje y exterior]]+dataMercanciaGeneral[[#This Row],[TOTAL mercancía general desembarcada en cabotaje y exterior]]</f>
        <v>713054</v>
      </c>
    </row>
    <row r="1070" spans="1:13" hidden="1" x14ac:dyDescent="0.25">
      <c r="A1070" s="1">
        <v>1979</v>
      </c>
      <c r="B1070" s="1" t="s">
        <v>24</v>
      </c>
      <c r="C1070" s="1" t="s">
        <v>32</v>
      </c>
      <c r="D1070" s="1" t="s">
        <v>33</v>
      </c>
      <c r="E1070" s="2">
        <v>19346</v>
      </c>
      <c r="F1070" s="2">
        <v>157408</v>
      </c>
      <c r="G1070" s="3">
        <f>+dataMercanciaGeneral[[#This Row],[Mercancía general embarcada en cabotaje]]+dataMercanciaGeneral[[#This Row],[Mercancía general desembarcada en cabotaje]]</f>
        <v>176754</v>
      </c>
      <c r="H1070" s="2">
        <v>325865</v>
      </c>
      <c r="I1070" s="2">
        <v>280155</v>
      </c>
      <c r="J1070" s="3">
        <f>+dataMercanciaGeneral[[#This Row],[Mercancía general embarcada en exterior]]+dataMercanciaGeneral[[#This Row],[Mercancía general desembarcada en exterior]]</f>
        <v>606020</v>
      </c>
      <c r="K1070" s="3">
        <f>+dataMercanciaGeneral[[#This Row],[Mercancía general embarcada en cabotaje]]+dataMercanciaGeneral[[#This Row],[Mercancía general embarcada en exterior]]</f>
        <v>345211</v>
      </c>
      <c r="L1070" s="3">
        <f>+dataMercanciaGeneral[[#This Row],[Mercancía general desembarcada en cabotaje]]+dataMercanciaGeneral[[#This Row],[Mercancía general desembarcada en exterior]]</f>
        <v>437563</v>
      </c>
      <c r="M1070" s="3">
        <f>+dataMercanciaGeneral[[#This Row],[TOTAL mercancía general embarcada en cabotaje y exterior]]+dataMercanciaGeneral[[#This Row],[TOTAL mercancía general desembarcada en cabotaje y exterior]]</f>
        <v>782774</v>
      </c>
    </row>
    <row r="1071" spans="1:13" hidden="1" x14ac:dyDescent="0.25">
      <c r="A1071" s="1">
        <v>1979</v>
      </c>
      <c r="B1071" s="1" t="s">
        <v>24</v>
      </c>
      <c r="C1071" s="1" t="s">
        <v>32</v>
      </c>
      <c r="D1071" s="1" t="s">
        <v>42</v>
      </c>
      <c r="E1071" s="2">
        <v>1899</v>
      </c>
      <c r="F1071" s="2">
        <v>2518</v>
      </c>
      <c r="G1071" s="3">
        <f>+dataMercanciaGeneral[[#This Row],[Mercancía general embarcada en cabotaje]]+dataMercanciaGeneral[[#This Row],[Mercancía general desembarcada en cabotaje]]</f>
        <v>4417</v>
      </c>
      <c r="H1071" s="2">
        <v>1836</v>
      </c>
      <c r="I1071" s="2">
        <v>9137</v>
      </c>
      <c r="J1071" s="3">
        <f>+dataMercanciaGeneral[[#This Row],[Mercancía general embarcada en exterior]]+dataMercanciaGeneral[[#This Row],[Mercancía general desembarcada en exterior]]</f>
        <v>10973</v>
      </c>
      <c r="K1071" s="3">
        <f>+dataMercanciaGeneral[[#This Row],[Mercancía general embarcada en cabotaje]]+dataMercanciaGeneral[[#This Row],[Mercancía general embarcada en exterior]]</f>
        <v>3735</v>
      </c>
      <c r="L1071" s="3">
        <f>+dataMercanciaGeneral[[#This Row],[Mercancía general desembarcada en cabotaje]]+dataMercanciaGeneral[[#This Row],[Mercancía general desembarcada en exterior]]</f>
        <v>11655</v>
      </c>
      <c r="M1071" s="3">
        <f>+dataMercanciaGeneral[[#This Row],[TOTAL mercancía general embarcada en cabotaje y exterior]]+dataMercanciaGeneral[[#This Row],[TOTAL mercancía general desembarcada en cabotaje y exterior]]</f>
        <v>15390</v>
      </c>
    </row>
    <row r="1072" spans="1:13" hidden="1" x14ac:dyDescent="0.25">
      <c r="A1072" s="1">
        <v>1979</v>
      </c>
      <c r="B1072" s="1" t="s">
        <v>25</v>
      </c>
      <c r="C1072" s="1" t="s">
        <v>32</v>
      </c>
      <c r="D1072" s="1" t="s">
        <v>33</v>
      </c>
      <c r="E1072" s="2">
        <v>62012</v>
      </c>
      <c r="F1072" s="2">
        <v>99531</v>
      </c>
      <c r="G1072" s="3">
        <f>+dataMercanciaGeneral[[#This Row],[Mercancía general embarcada en cabotaje]]+dataMercanciaGeneral[[#This Row],[Mercancía general desembarcada en cabotaje]]</f>
        <v>161543</v>
      </c>
      <c r="H1072" s="2">
        <v>257965</v>
      </c>
      <c r="I1072" s="2">
        <v>184416</v>
      </c>
      <c r="J1072" s="3">
        <f>+dataMercanciaGeneral[[#This Row],[Mercancía general embarcada en exterior]]+dataMercanciaGeneral[[#This Row],[Mercancía general desembarcada en exterior]]</f>
        <v>442381</v>
      </c>
      <c r="K1072" s="3">
        <f>+dataMercanciaGeneral[[#This Row],[Mercancía general embarcada en cabotaje]]+dataMercanciaGeneral[[#This Row],[Mercancía general embarcada en exterior]]</f>
        <v>319977</v>
      </c>
      <c r="L1072" s="3">
        <f>+dataMercanciaGeneral[[#This Row],[Mercancía general desembarcada en cabotaje]]+dataMercanciaGeneral[[#This Row],[Mercancía general desembarcada en exterior]]</f>
        <v>283947</v>
      </c>
      <c r="M1072" s="3">
        <f>+dataMercanciaGeneral[[#This Row],[TOTAL mercancía general embarcada en cabotaje y exterior]]+dataMercanciaGeneral[[#This Row],[TOTAL mercancía general desembarcada en cabotaje y exterior]]</f>
        <v>603924</v>
      </c>
    </row>
    <row r="1073" spans="1:13" hidden="1" x14ac:dyDescent="0.25">
      <c r="A1073" s="1">
        <v>1979</v>
      </c>
      <c r="B1073" s="1" t="s">
        <v>25</v>
      </c>
      <c r="C1073" s="1" t="s">
        <v>32</v>
      </c>
      <c r="D1073" s="1" t="s">
        <v>42</v>
      </c>
      <c r="E1073" s="2">
        <v>127233</v>
      </c>
      <c r="F1073" s="2">
        <v>45484</v>
      </c>
      <c r="G1073" s="3">
        <f>+dataMercanciaGeneral[[#This Row],[Mercancía general embarcada en cabotaje]]+dataMercanciaGeneral[[#This Row],[Mercancía general desembarcada en cabotaje]]</f>
        <v>172717</v>
      </c>
      <c r="H1073" s="2">
        <v>573</v>
      </c>
      <c r="I1073" s="2">
        <v>2214</v>
      </c>
      <c r="J1073" s="3">
        <f>+dataMercanciaGeneral[[#This Row],[Mercancía general embarcada en exterior]]+dataMercanciaGeneral[[#This Row],[Mercancía general desembarcada en exterior]]</f>
        <v>2787</v>
      </c>
      <c r="K1073" s="3">
        <f>+dataMercanciaGeneral[[#This Row],[Mercancía general embarcada en cabotaje]]+dataMercanciaGeneral[[#This Row],[Mercancía general embarcada en exterior]]</f>
        <v>127806</v>
      </c>
      <c r="L1073" s="3">
        <f>+dataMercanciaGeneral[[#This Row],[Mercancía general desembarcada en cabotaje]]+dataMercanciaGeneral[[#This Row],[Mercancía general desembarcada en exterior]]</f>
        <v>47698</v>
      </c>
      <c r="M1073" s="3">
        <f>+dataMercanciaGeneral[[#This Row],[TOTAL mercancía general embarcada en cabotaje y exterior]]+dataMercanciaGeneral[[#This Row],[TOTAL mercancía general desembarcada en cabotaje y exterior]]</f>
        <v>175504</v>
      </c>
    </row>
    <row r="1074" spans="1:13" hidden="1" x14ac:dyDescent="0.25">
      <c r="A1074" s="1">
        <v>1979</v>
      </c>
      <c r="B1074" s="1" t="s">
        <v>26</v>
      </c>
      <c r="C1074" s="1" t="s">
        <v>32</v>
      </c>
      <c r="D1074" s="1" t="s">
        <v>33</v>
      </c>
      <c r="E1074" s="2">
        <v>24807</v>
      </c>
      <c r="F1074" s="2">
        <v>2248</v>
      </c>
      <c r="G1074" s="3">
        <f>+dataMercanciaGeneral[[#This Row],[Mercancía general embarcada en cabotaje]]+dataMercanciaGeneral[[#This Row],[Mercancía general desembarcada en cabotaje]]</f>
        <v>27055</v>
      </c>
      <c r="H1074" s="2">
        <v>786863</v>
      </c>
      <c r="I1074" s="2">
        <v>106449</v>
      </c>
      <c r="J1074" s="3">
        <f>+dataMercanciaGeneral[[#This Row],[Mercancía general embarcada en exterior]]+dataMercanciaGeneral[[#This Row],[Mercancía general desembarcada en exterior]]</f>
        <v>893312</v>
      </c>
      <c r="K1074" s="3">
        <f>+dataMercanciaGeneral[[#This Row],[Mercancía general embarcada en cabotaje]]+dataMercanciaGeneral[[#This Row],[Mercancía general embarcada en exterior]]</f>
        <v>811670</v>
      </c>
      <c r="L1074" s="3">
        <f>+dataMercanciaGeneral[[#This Row],[Mercancía general desembarcada en cabotaje]]+dataMercanciaGeneral[[#This Row],[Mercancía general desembarcada en exterior]]</f>
        <v>108697</v>
      </c>
      <c r="M1074" s="3">
        <f>+dataMercanciaGeneral[[#This Row],[TOTAL mercancía general embarcada en cabotaje y exterior]]+dataMercanciaGeneral[[#This Row],[TOTAL mercancía general desembarcada en cabotaje y exterior]]</f>
        <v>920367</v>
      </c>
    </row>
    <row r="1075" spans="1:13" hidden="1" x14ac:dyDescent="0.25">
      <c r="A1075" s="1">
        <v>1979</v>
      </c>
      <c r="B1075" s="1" t="s">
        <v>26</v>
      </c>
      <c r="C1075" s="1" t="s">
        <v>32</v>
      </c>
      <c r="D1075" s="1" t="s">
        <v>42</v>
      </c>
      <c r="E1075" s="2">
        <v>0</v>
      </c>
      <c r="F1075" s="2">
        <v>0</v>
      </c>
      <c r="G1075" s="3">
        <f>+dataMercanciaGeneral[[#This Row],[Mercancía general embarcada en cabotaje]]+dataMercanciaGeneral[[#This Row],[Mercancía general desembarcada en cabotaje]]</f>
        <v>0</v>
      </c>
      <c r="H1075" s="2">
        <v>5888</v>
      </c>
      <c r="I1075" s="2">
        <v>652</v>
      </c>
      <c r="J1075" s="3">
        <f>+dataMercanciaGeneral[[#This Row],[Mercancía general embarcada en exterior]]+dataMercanciaGeneral[[#This Row],[Mercancía general desembarcada en exterior]]</f>
        <v>6540</v>
      </c>
      <c r="K1075" s="3">
        <f>+dataMercanciaGeneral[[#This Row],[Mercancía general embarcada en cabotaje]]+dataMercanciaGeneral[[#This Row],[Mercancía general embarcada en exterior]]</f>
        <v>5888</v>
      </c>
      <c r="L1075" s="3">
        <f>+dataMercanciaGeneral[[#This Row],[Mercancía general desembarcada en cabotaje]]+dataMercanciaGeneral[[#This Row],[Mercancía general desembarcada en exterior]]</f>
        <v>652</v>
      </c>
      <c r="M1075" s="3">
        <f>+dataMercanciaGeneral[[#This Row],[TOTAL mercancía general embarcada en cabotaje y exterior]]+dataMercanciaGeneral[[#This Row],[TOTAL mercancía general desembarcada en cabotaje y exterior]]</f>
        <v>6540</v>
      </c>
    </row>
    <row r="1076" spans="1:13" hidden="1" x14ac:dyDescent="0.25">
      <c r="A1076" s="1">
        <v>1979</v>
      </c>
      <c r="B1076" s="1" t="s">
        <v>27</v>
      </c>
      <c r="C1076" s="1" t="s">
        <v>32</v>
      </c>
      <c r="D1076" s="1" t="s">
        <v>33</v>
      </c>
      <c r="E1076" s="2">
        <v>393531</v>
      </c>
      <c r="F1076" s="2">
        <v>119690</v>
      </c>
      <c r="G1076" s="3">
        <f>+dataMercanciaGeneral[[#This Row],[Mercancía general embarcada en cabotaje]]+dataMercanciaGeneral[[#This Row],[Mercancía general desembarcada en cabotaje]]</f>
        <v>513221</v>
      </c>
      <c r="H1076" s="2">
        <v>540033</v>
      </c>
      <c r="I1076" s="2">
        <v>651122</v>
      </c>
      <c r="J1076" s="3">
        <f>+dataMercanciaGeneral[[#This Row],[Mercancía general embarcada en exterior]]+dataMercanciaGeneral[[#This Row],[Mercancía general desembarcada en exterior]]</f>
        <v>1191155</v>
      </c>
      <c r="K1076" s="3">
        <f>+dataMercanciaGeneral[[#This Row],[Mercancía general embarcada en cabotaje]]+dataMercanciaGeneral[[#This Row],[Mercancía general embarcada en exterior]]</f>
        <v>933564</v>
      </c>
      <c r="L1076" s="3">
        <f>+dataMercanciaGeneral[[#This Row],[Mercancía general desembarcada en cabotaje]]+dataMercanciaGeneral[[#This Row],[Mercancía general desembarcada en exterior]]</f>
        <v>770812</v>
      </c>
      <c r="M1076" s="3">
        <f>+dataMercanciaGeneral[[#This Row],[TOTAL mercancía general embarcada en cabotaje y exterior]]+dataMercanciaGeneral[[#This Row],[TOTAL mercancía general desembarcada en cabotaje y exterior]]</f>
        <v>1704376</v>
      </c>
    </row>
    <row r="1077" spans="1:13" hidden="1" x14ac:dyDescent="0.25">
      <c r="A1077" s="1">
        <v>1979</v>
      </c>
      <c r="B1077" s="1" t="s">
        <v>27</v>
      </c>
      <c r="C1077" s="1" t="s">
        <v>32</v>
      </c>
      <c r="D1077" s="1" t="s">
        <v>42</v>
      </c>
      <c r="E1077" s="2">
        <v>178916</v>
      </c>
      <c r="F1077" s="2">
        <v>50672</v>
      </c>
      <c r="G1077" s="3">
        <f>+dataMercanciaGeneral[[#This Row],[Mercancía general embarcada en cabotaje]]+dataMercanciaGeneral[[#This Row],[Mercancía general desembarcada en cabotaje]]</f>
        <v>229588</v>
      </c>
      <c r="H1077" s="2">
        <v>353536</v>
      </c>
      <c r="I1077" s="2">
        <v>242250</v>
      </c>
      <c r="J1077" s="3">
        <f>+dataMercanciaGeneral[[#This Row],[Mercancía general embarcada en exterior]]+dataMercanciaGeneral[[#This Row],[Mercancía general desembarcada en exterior]]</f>
        <v>595786</v>
      </c>
      <c r="K1077" s="3">
        <f>+dataMercanciaGeneral[[#This Row],[Mercancía general embarcada en cabotaje]]+dataMercanciaGeneral[[#This Row],[Mercancía general embarcada en exterior]]</f>
        <v>532452</v>
      </c>
      <c r="L1077" s="3">
        <f>+dataMercanciaGeneral[[#This Row],[Mercancía general desembarcada en cabotaje]]+dataMercanciaGeneral[[#This Row],[Mercancía general desembarcada en exterior]]</f>
        <v>292922</v>
      </c>
      <c r="M1077" s="3">
        <f>+dataMercanciaGeneral[[#This Row],[TOTAL mercancía general embarcada en cabotaje y exterior]]+dataMercanciaGeneral[[#This Row],[TOTAL mercancía general desembarcada en cabotaje y exterior]]</f>
        <v>825374</v>
      </c>
    </row>
    <row r="1078" spans="1:13" hidden="1" x14ac:dyDescent="0.25">
      <c r="A1078" s="1">
        <v>1979</v>
      </c>
      <c r="B1078" s="1" t="s">
        <v>28</v>
      </c>
      <c r="C1078" s="1" t="s">
        <v>32</v>
      </c>
      <c r="D1078" s="1" t="s">
        <v>33</v>
      </c>
      <c r="E1078" s="2">
        <v>29231</v>
      </c>
      <c r="F1078" s="2">
        <v>54235</v>
      </c>
      <c r="G1078" s="3">
        <f>+dataMercanciaGeneral[[#This Row],[Mercancía general embarcada en cabotaje]]+dataMercanciaGeneral[[#This Row],[Mercancía general desembarcada en cabotaje]]</f>
        <v>83466</v>
      </c>
      <c r="H1078" s="2">
        <v>162001</v>
      </c>
      <c r="I1078" s="2">
        <v>89212</v>
      </c>
      <c r="J1078" s="3">
        <f>+dataMercanciaGeneral[[#This Row],[Mercancía general embarcada en exterior]]+dataMercanciaGeneral[[#This Row],[Mercancía general desembarcada en exterior]]</f>
        <v>251213</v>
      </c>
      <c r="K1078" s="3">
        <f>+dataMercanciaGeneral[[#This Row],[Mercancía general embarcada en cabotaje]]+dataMercanciaGeneral[[#This Row],[Mercancía general embarcada en exterior]]</f>
        <v>191232</v>
      </c>
      <c r="L1078" s="3">
        <f>+dataMercanciaGeneral[[#This Row],[Mercancía general desembarcada en cabotaje]]+dataMercanciaGeneral[[#This Row],[Mercancía general desembarcada en exterior]]</f>
        <v>143447</v>
      </c>
      <c r="M1078" s="3">
        <f>+dataMercanciaGeneral[[#This Row],[TOTAL mercancía general embarcada en cabotaje y exterior]]+dataMercanciaGeneral[[#This Row],[TOTAL mercancía general desembarcada en cabotaje y exterior]]</f>
        <v>334679</v>
      </c>
    </row>
    <row r="1079" spans="1:13" hidden="1" x14ac:dyDescent="0.25">
      <c r="A1079" s="1">
        <v>1979</v>
      </c>
      <c r="B1079" s="1" t="s">
        <v>28</v>
      </c>
      <c r="C1079" s="1" t="s">
        <v>32</v>
      </c>
      <c r="D1079" s="1" t="s">
        <v>42</v>
      </c>
      <c r="E1079" s="2">
        <v>24520</v>
      </c>
      <c r="F1079" s="2">
        <v>12327</v>
      </c>
      <c r="G1079" s="3">
        <f>+dataMercanciaGeneral[[#This Row],[Mercancía general embarcada en cabotaje]]+dataMercanciaGeneral[[#This Row],[Mercancía general desembarcada en cabotaje]]</f>
        <v>36847</v>
      </c>
      <c r="H1079" s="2">
        <v>89162</v>
      </c>
      <c r="I1079" s="2">
        <v>91658</v>
      </c>
      <c r="J1079" s="3">
        <f>+dataMercanciaGeneral[[#This Row],[Mercancía general embarcada en exterior]]+dataMercanciaGeneral[[#This Row],[Mercancía general desembarcada en exterior]]</f>
        <v>180820</v>
      </c>
      <c r="K1079" s="3">
        <f>+dataMercanciaGeneral[[#This Row],[Mercancía general embarcada en cabotaje]]+dataMercanciaGeneral[[#This Row],[Mercancía general embarcada en exterior]]</f>
        <v>113682</v>
      </c>
      <c r="L1079" s="3">
        <f>+dataMercanciaGeneral[[#This Row],[Mercancía general desembarcada en cabotaje]]+dataMercanciaGeneral[[#This Row],[Mercancía general desembarcada en exterior]]</f>
        <v>103985</v>
      </c>
      <c r="M1079" s="3">
        <f>+dataMercanciaGeneral[[#This Row],[TOTAL mercancía general embarcada en cabotaje y exterior]]+dataMercanciaGeneral[[#This Row],[TOTAL mercancía general desembarcada en cabotaje y exterior]]</f>
        <v>217667</v>
      </c>
    </row>
    <row r="1080" spans="1:13" hidden="1" x14ac:dyDescent="0.25">
      <c r="A1080" s="1">
        <v>1979</v>
      </c>
      <c r="B1080" s="1" t="s">
        <v>29</v>
      </c>
      <c r="C1080" s="1" t="s">
        <v>32</v>
      </c>
      <c r="D1080" s="1" t="s">
        <v>33</v>
      </c>
      <c r="E1080" s="2">
        <v>31348</v>
      </c>
      <c r="F1080" s="2">
        <v>1511</v>
      </c>
      <c r="G1080" s="3">
        <f>+dataMercanciaGeneral[[#This Row],[Mercancía general embarcada en cabotaje]]+dataMercanciaGeneral[[#This Row],[Mercancía general desembarcada en cabotaje]]</f>
        <v>32859</v>
      </c>
      <c r="H1080" s="2">
        <v>74631</v>
      </c>
      <c r="I1080" s="2">
        <v>13664</v>
      </c>
      <c r="J1080" s="3">
        <f>+dataMercanciaGeneral[[#This Row],[Mercancía general embarcada en exterior]]+dataMercanciaGeneral[[#This Row],[Mercancía general desembarcada en exterior]]</f>
        <v>88295</v>
      </c>
      <c r="K1080" s="3">
        <f>+dataMercanciaGeneral[[#This Row],[Mercancía general embarcada en cabotaje]]+dataMercanciaGeneral[[#This Row],[Mercancía general embarcada en exterior]]</f>
        <v>105979</v>
      </c>
      <c r="L1080" s="3">
        <f>+dataMercanciaGeneral[[#This Row],[Mercancía general desembarcada en cabotaje]]+dataMercanciaGeneral[[#This Row],[Mercancía general desembarcada en exterior]]</f>
        <v>15175</v>
      </c>
      <c r="M1080" s="3">
        <f>+dataMercanciaGeneral[[#This Row],[TOTAL mercancía general embarcada en cabotaje y exterior]]+dataMercanciaGeneral[[#This Row],[TOTAL mercancía general desembarcada en cabotaje y exterior]]</f>
        <v>121154</v>
      </c>
    </row>
    <row r="1081" spans="1:13" hidden="1" x14ac:dyDescent="0.25">
      <c r="A1081" s="1">
        <v>1979</v>
      </c>
      <c r="B1081" s="1" t="s">
        <v>29</v>
      </c>
      <c r="C1081" s="1" t="s">
        <v>32</v>
      </c>
      <c r="D1081" s="1" t="s">
        <v>42</v>
      </c>
      <c r="E1081" s="2">
        <v>0</v>
      </c>
      <c r="F1081" s="2">
        <v>0</v>
      </c>
      <c r="G1081" s="3">
        <f>+dataMercanciaGeneral[[#This Row],[Mercancía general embarcada en cabotaje]]+dataMercanciaGeneral[[#This Row],[Mercancía general desembarcada en cabotaje]]</f>
        <v>0</v>
      </c>
      <c r="H1081" s="2">
        <v>0</v>
      </c>
      <c r="I1081" s="2">
        <v>0</v>
      </c>
      <c r="J1081" s="3">
        <f>+dataMercanciaGeneral[[#This Row],[Mercancía general embarcada en exterior]]+dataMercanciaGeneral[[#This Row],[Mercancía general desembarcada en exterior]]</f>
        <v>0</v>
      </c>
      <c r="K1081" s="3">
        <f>+dataMercanciaGeneral[[#This Row],[Mercancía general embarcada en cabotaje]]+dataMercanciaGeneral[[#This Row],[Mercancía general embarcada en exterior]]</f>
        <v>0</v>
      </c>
      <c r="L1081" s="3">
        <f>+dataMercanciaGeneral[[#This Row],[Mercancía general desembarcada en cabotaje]]+dataMercanciaGeneral[[#This Row],[Mercancía general desembarcada en exterior]]</f>
        <v>0</v>
      </c>
      <c r="M1081" s="3">
        <f>+dataMercanciaGeneral[[#This Row],[TOTAL mercancía general embarcada en cabotaje y exterior]]+dataMercanciaGeneral[[#This Row],[TOTAL mercancía general desembarcada en cabotaje y exterior]]</f>
        <v>0</v>
      </c>
    </row>
    <row r="1082" spans="1:13" hidden="1" x14ac:dyDescent="0.25">
      <c r="A1082" s="1">
        <v>1980</v>
      </c>
      <c r="B1082" s="1" t="s">
        <v>0</v>
      </c>
      <c r="C1082" s="1" t="s">
        <v>32</v>
      </c>
      <c r="D1082" s="1" t="s">
        <v>33</v>
      </c>
      <c r="E1082" s="2">
        <v>30226</v>
      </c>
      <c r="F1082" s="2">
        <v>2967</v>
      </c>
      <c r="G1082" s="3">
        <f>+dataMercanciaGeneral[[#This Row],[Mercancía general embarcada en cabotaje]]+dataMercanciaGeneral[[#This Row],[Mercancía general desembarcada en cabotaje]]</f>
        <v>33193</v>
      </c>
      <c r="H1082" s="2">
        <v>427663</v>
      </c>
      <c r="I1082" s="2">
        <v>446581</v>
      </c>
      <c r="J1082" s="3">
        <f>+dataMercanciaGeneral[[#This Row],[Mercancía general embarcada en exterior]]+dataMercanciaGeneral[[#This Row],[Mercancía general desembarcada en exterior]]</f>
        <v>874244</v>
      </c>
      <c r="K1082" s="3">
        <f>+dataMercanciaGeneral[[#This Row],[Mercancía general embarcada en cabotaje]]+dataMercanciaGeneral[[#This Row],[Mercancía general embarcada en exterior]]</f>
        <v>457889</v>
      </c>
      <c r="L1082" s="3">
        <f>+dataMercanciaGeneral[[#This Row],[Mercancía general desembarcada en cabotaje]]+dataMercanciaGeneral[[#This Row],[Mercancía general desembarcada en exterior]]</f>
        <v>449548</v>
      </c>
      <c r="M1082" s="3">
        <f>+dataMercanciaGeneral[[#This Row],[TOTAL mercancía general embarcada en cabotaje y exterior]]+dataMercanciaGeneral[[#This Row],[TOTAL mercancía general desembarcada en cabotaje y exterior]]</f>
        <v>907437</v>
      </c>
    </row>
    <row r="1083" spans="1:13" hidden="1" x14ac:dyDescent="0.25">
      <c r="A1083" s="1">
        <v>1980</v>
      </c>
      <c r="B1083" s="1" t="s">
        <v>0</v>
      </c>
      <c r="C1083" s="1" t="s">
        <v>32</v>
      </c>
      <c r="D1083" s="1" t="s">
        <v>42</v>
      </c>
      <c r="E1083" s="2">
        <v>598</v>
      </c>
      <c r="F1083" s="2">
        <v>69</v>
      </c>
      <c r="G1083" s="3">
        <f>+dataMercanciaGeneral[[#This Row],[Mercancía general embarcada en cabotaje]]+dataMercanciaGeneral[[#This Row],[Mercancía general desembarcada en cabotaje]]</f>
        <v>667</v>
      </c>
      <c r="H1083" s="2">
        <v>525</v>
      </c>
      <c r="I1083" s="2">
        <v>1233</v>
      </c>
      <c r="J1083" s="3">
        <f>+dataMercanciaGeneral[[#This Row],[Mercancía general embarcada en exterior]]+dataMercanciaGeneral[[#This Row],[Mercancía general desembarcada en exterior]]</f>
        <v>1758</v>
      </c>
      <c r="K1083" s="3">
        <f>+dataMercanciaGeneral[[#This Row],[Mercancía general embarcada en cabotaje]]+dataMercanciaGeneral[[#This Row],[Mercancía general embarcada en exterior]]</f>
        <v>1123</v>
      </c>
      <c r="L1083" s="3">
        <f>+dataMercanciaGeneral[[#This Row],[Mercancía general desembarcada en cabotaje]]+dataMercanciaGeneral[[#This Row],[Mercancía general desembarcada en exterior]]</f>
        <v>1302</v>
      </c>
      <c r="M1083" s="3">
        <f>+dataMercanciaGeneral[[#This Row],[TOTAL mercancía general embarcada en cabotaje y exterior]]+dataMercanciaGeneral[[#This Row],[TOTAL mercancía general desembarcada en cabotaje y exterior]]</f>
        <v>2425</v>
      </c>
    </row>
    <row r="1084" spans="1:13" hidden="1" x14ac:dyDescent="0.25">
      <c r="A1084" s="1">
        <v>1980</v>
      </c>
      <c r="B1084" s="1" t="s">
        <v>1</v>
      </c>
      <c r="C1084" s="1" t="s">
        <v>32</v>
      </c>
      <c r="D1084" s="1" t="s">
        <v>33</v>
      </c>
      <c r="E1084" s="2">
        <v>139270</v>
      </c>
      <c r="F1084" s="2">
        <v>121821</v>
      </c>
      <c r="G1084" s="3">
        <f>+dataMercanciaGeneral[[#This Row],[Mercancía general embarcada en cabotaje]]+dataMercanciaGeneral[[#This Row],[Mercancía general desembarcada en cabotaje]]</f>
        <v>261091</v>
      </c>
      <c r="H1084" s="2">
        <v>787830</v>
      </c>
      <c r="I1084" s="2">
        <v>65587</v>
      </c>
      <c r="J1084" s="3">
        <f>+dataMercanciaGeneral[[#This Row],[Mercancía general embarcada en exterior]]+dataMercanciaGeneral[[#This Row],[Mercancía general desembarcada en exterior]]</f>
        <v>853417</v>
      </c>
      <c r="K1084" s="3">
        <f>+dataMercanciaGeneral[[#This Row],[Mercancía general embarcada en cabotaje]]+dataMercanciaGeneral[[#This Row],[Mercancía general embarcada en exterior]]</f>
        <v>927100</v>
      </c>
      <c r="L1084" s="3">
        <f>+dataMercanciaGeneral[[#This Row],[Mercancía general desembarcada en cabotaje]]+dataMercanciaGeneral[[#This Row],[Mercancía general desembarcada en exterior]]</f>
        <v>187408</v>
      </c>
      <c r="M1084" s="3">
        <f>+dataMercanciaGeneral[[#This Row],[TOTAL mercancía general embarcada en cabotaje y exterior]]+dataMercanciaGeneral[[#This Row],[TOTAL mercancía general desembarcada en cabotaje y exterior]]</f>
        <v>1114508</v>
      </c>
    </row>
    <row r="1085" spans="1:13" hidden="1" x14ac:dyDescent="0.25">
      <c r="A1085" s="1">
        <v>1980</v>
      </c>
      <c r="B1085" s="1" t="s">
        <v>1</v>
      </c>
      <c r="C1085" s="1" t="s">
        <v>32</v>
      </c>
      <c r="D1085" s="1" t="s">
        <v>42</v>
      </c>
      <c r="E1085" s="2">
        <v>163334</v>
      </c>
      <c r="F1085" s="2">
        <v>98522</v>
      </c>
      <c r="G1085" s="3">
        <f>+dataMercanciaGeneral[[#This Row],[Mercancía general embarcada en cabotaje]]+dataMercanciaGeneral[[#This Row],[Mercancía general desembarcada en cabotaje]]</f>
        <v>261856</v>
      </c>
      <c r="H1085" s="2">
        <v>44118</v>
      </c>
      <c r="I1085" s="2">
        <v>29322</v>
      </c>
      <c r="J1085" s="3">
        <f>+dataMercanciaGeneral[[#This Row],[Mercancía general embarcada en exterior]]+dataMercanciaGeneral[[#This Row],[Mercancía general desembarcada en exterior]]</f>
        <v>73440</v>
      </c>
      <c r="K1085" s="3">
        <f>+dataMercanciaGeneral[[#This Row],[Mercancía general embarcada en cabotaje]]+dataMercanciaGeneral[[#This Row],[Mercancía general embarcada en exterior]]</f>
        <v>207452</v>
      </c>
      <c r="L1085" s="3">
        <f>+dataMercanciaGeneral[[#This Row],[Mercancía general desembarcada en cabotaje]]+dataMercanciaGeneral[[#This Row],[Mercancía general desembarcada en exterior]]</f>
        <v>127844</v>
      </c>
      <c r="M1085" s="3">
        <f>+dataMercanciaGeneral[[#This Row],[TOTAL mercancía general embarcada en cabotaje y exterior]]+dataMercanciaGeneral[[#This Row],[TOTAL mercancía general desembarcada en cabotaje y exterior]]</f>
        <v>335296</v>
      </c>
    </row>
    <row r="1086" spans="1:13" hidden="1" x14ac:dyDescent="0.25">
      <c r="A1086" s="1">
        <v>1980</v>
      </c>
      <c r="B1086" s="1" t="s">
        <v>2</v>
      </c>
      <c r="C1086" s="1" t="s">
        <v>32</v>
      </c>
      <c r="D1086" s="1" t="s">
        <v>33</v>
      </c>
      <c r="E1086" s="2">
        <v>29945</v>
      </c>
      <c r="F1086" s="2">
        <v>15477</v>
      </c>
      <c r="G1086" s="3">
        <f>+dataMercanciaGeneral[[#This Row],[Mercancía general embarcada en cabotaje]]+dataMercanciaGeneral[[#This Row],[Mercancía general desembarcada en cabotaje]]</f>
        <v>45422</v>
      </c>
      <c r="H1086" s="2">
        <v>88877</v>
      </c>
      <c r="I1086" s="2">
        <v>7208</v>
      </c>
      <c r="J1086" s="3">
        <f>+dataMercanciaGeneral[[#This Row],[Mercancía general embarcada en exterior]]+dataMercanciaGeneral[[#This Row],[Mercancía general desembarcada en exterior]]</f>
        <v>96085</v>
      </c>
      <c r="K1086" s="3">
        <f>+dataMercanciaGeneral[[#This Row],[Mercancía general embarcada en cabotaje]]+dataMercanciaGeneral[[#This Row],[Mercancía general embarcada en exterior]]</f>
        <v>118822</v>
      </c>
      <c r="L1086" s="3">
        <f>+dataMercanciaGeneral[[#This Row],[Mercancía general desembarcada en cabotaje]]+dataMercanciaGeneral[[#This Row],[Mercancía general desembarcada en exterior]]</f>
        <v>22685</v>
      </c>
      <c r="M1086" s="3">
        <f>+dataMercanciaGeneral[[#This Row],[TOTAL mercancía general embarcada en cabotaje y exterior]]+dataMercanciaGeneral[[#This Row],[TOTAL mercancía general desembarcada en cabotaje y exterior]]</f>
        <v>141507</v>
      </c>
    </row>
    <row r="1087" spans="1:13" hidden="1" x14ac:dyDescent="0.25">
      <c r="A1087" s="1">
        <v>1980</v>
      </c>
      <c r="B1087" s="1" t="s">
        <v>2</v>
      </c>
      <c r="C1087" s="1" t="s">
        <v>32</v>
      </c>
      <c r="D1087" s="1" t="s">
        <v>42</v>
      </c>
      <c r="E1087" s="2">
        <v>0</v>
      </c>
      <c r="F1087" s="2">
        <v>0</v>
      </c>
      <c r="G1087" s="3">
        <f>+dataMercanciaGeneral[[#This Row],[Mercancía general embarcada en cabotaje]]+dataMercanciaGeneral[[#This Row],[Mercancía general desembarcada en cabotaje]]</f>
        <v>0</v>
      </c>
      <c r="H1087" s="2">
        <v>0</v>
      </c>
      <c r="I1087" s="2">
        <v>0</v>
      </c>
      <c r="J1087" s="3">
        <f>+dataMercanciaGeneral[[#This Row],[Mercancía general embarcada en exterior]]+dataMercanciaGeneral[[#This Row],[Mercancía general desembarcada en exterior]]</f>
        <v>0</v>
      </c>
      <c r="K1087" s="3">
        <f>+dataMercanciaGeneral[[#This Row],[Mercancía general embarcada en cabotaje]]+dataMercanciaGeneral[[#This Row],[Mercancía general embarcada en exterior]]</f>
        <v>0</v>
      </c>
      <c r="L1087" s="3">
        <f>+dataMercanciaGeneral[[#This Row],[Mercancía general desembarcada en cabotaje]]+dataMercanciaGeneral[[#This Row],[Mercancía general desembarcada en exterior]]</f>
        <v>0</v>
      </c>
      <c r="M1087" s="3">
        <f>+dataMercanciaGeneral[[#This Row],[TOTAL mercancía general embarcada en cabotaje y exterior]]+dataMercanciaGeneral[[#This Row],[TOTAL mercancía general desembarcada en cabotaje y exterior]]</f>
        <v>0</v>
      </c>
    </row>
    <row r="1088" spans="1:13" hidden="1" x14ac:dyDescent="0.25">
      <c r="A1088" s="1">
        <v>1980</v>
      </c>
      <c r="B1088" s="1" t="s">
        <v>3</v>
      </c>
      <c r="C1088" s="1" t="s">
        <v>32</v>
      </c>
      <c r="D1088" s="1" t="s">
        <v>33</v>
      </c>
      <c r="E1088" s="2">
        <v>436234</v>
      </c>
      <c r="F1088" s="2">
        <v>19853</v>
      </c>
      <c r="G1088" s="3">
        <f>+dataMercanciaGeneral[[#This Row],[Mercancía general embarcada en cabotaje]]+dataMercanciaGeneral[[#This Row],[Mercancía general desembarcada en cabotaje]]</f>
        <v>456087</v>
      </c>
      <c r="H1088" s="2">
        <v>815478</v>
      </c>
      <c r="I1088" s="2">
        <v>147638</v>
      </c>
      <c r="J1088" s="3">
        <f>+dataMercanciaGeneral[[#This Row],[Mercancía general embarcada en exterior]]+dataMercanciaGeneral[[#This Row],[Mercancía general desembarcada en exterior]]</f>
        <v>963116</v>
      </c>
      <c r="K1088" s="3">
        <f>+dataMercanciaGeneral[[#This Row],[Mercancía general embarcada en cabotaje]]+dataMercanciaGeneral[[#This Row],[Mercancía general embarcada en exterior]]</f>
        <v>1251712</v>
      </c>
      <c r="L1088" s="3">
        <f>+dataMercanciaGeneral[[#This Row],[Mercancía general desembarcada en cabotaje]]+dataMercanciaGeneral[[#This Row],[Mercancía general desembarcada en exterior]]</f>
        <v>167491</v>
      </c>
      <c r="M1088" s="3">
        <f>+dataMercanciaGeneral[[#This Row],[TOTAL mercancía general embarcada en cabotaje y exterior]]+dataMercanciaGeneral[[#This Row],[TOTAL mercancía general desembarcada en cabotaje y exterior]]</f>
        <v>1419203</v>
      </c>
    </row>
    <row r="1089" spans="1:13" hidden="1" x14ac:dyDescent="0.25">
      <c r="A1089" s="1">
        <v>1980</v>
      </c>
      <c r="B1089" s="1" t="s">
        <v>3</v>
      </c>
      <c r="C1089" s="1" t="s">
        <v>32</v>
      </c>
      <c r="D1089" s="1" t="s">
        <v>42</v>
      </c>
      <c r="E1089" s="2">
        <v>0</v>
      </c>
      <c r="F1089" s="2">
        <v>0</v>
      </c>
      <c r="G1089" s="3">
        <f>+dataMercanciaGeneral[[#This Row],[Mercancía general embarcada en cabotaje]]+dataMercanciaGeneral[[#This Row],[Mercancía general desembarcada en cabotaje]]</f>
        <v>0</v>
      </c>
      <c r="H1089" s="2">
        <v>0</v>
      </c>
      <c r="I1089" s="2">
        <v>0</v>
      </c>
      <c r="J1089" s="3">
        <f>+dataMercanciaGeneral[[#This Row],[Mercancía general embarcada en exterior]]+dataMercanciaGeneral[[#This Row],[Mercancía general desembarcada en exterior]]</f>
        <v>0</v>
      </c>
      <c r="K1089" s="3">
        <f>+dataMercanciaGeneral[[#This Row],[Mercancía general embarcada en cabotaje]]+dataMercanciaGeneral[[#This Row],[Mercancía general embarcada en exterior]]</f>
        <v>0</v>
      </c>
      <c r="L1089" s="3">
        <f>+dataMercanciaGeneral[[#This Row],[Mercancía general desembarcada en cabotaje]]+dataMercanciaGeneral[[#This Row],[Mercancía general desembarcada en exterior]]</f>
        <v>0</v>
      </c>
      <c r="M1089" s="3">
        <f>+dataMercanciaGeneral[[#This Row],[TOTAL mercancía general embarcada en cabotaje y exterior]]+dataMercanciaGeneral[[#This Row],[TOTAL mercancía general desembarcada en cabotaje y exterior]]</f>
        <v>0</v>
      </c>
    </row>
    <row r="1090" spans="1:13" hidden="1" x14ac:dyDescent="0.25">
      <c r="A1090" s="1">
        <v>1980</v>
      </c>
      <c r="B1090" s="1" t="s">
        <v>4</v>
      </c>
      <c r="C1090" s="1" t="s">
        <v>32</v>
      </c>
      <c r="D1090" s="1" t="s">
        <v>33</v>
      </c>
      <c r="E1090" s="2">
        <v>257295</v>
      </c>
      <c r="F1090" s="2">
        <v>179810</v>
      </c>
      <c r="G1090" s="3">
        <f>+dataMercanciaGeneral[[#This Row],[Mercancía general embarcada en cabotaje]]+dataMercanciaGeneral[[#This Row],[Mercancía general desembarcada en cabotaje]]</f>
        <v>437105</v>
      </c>
      <c r="H1090" s="2">
        <v>206825</v>
      </c>
      <c r="I1090" s="2">
        <v>190496</v>
      </c>
      <c r="J1090" s="3">
        <f>+dataMercanciaGeneral[[#This Row],[Mercancía general embarcada en exterior]]+dataMercanciaGeneral[[#This Row],[Mercancía general desembarcada en exterior]]</f>
        <v>397321</v>
      </c>
      <c r="K1090" s="3">
        <f>+dataMercanciaGeneral[[#This Row],[Mercancía general embarcada en cabotaje]]+dataMercanciaGeneral[[#This Row],[Mercancía general embarcada en exterior]]</f>
        <v>464120</v>
      </c>
      <c r="L1090" s="3">
        <f>+dataMercanciaGeneral[[#This Row],[Mercancía general desembarcada en cabotaje]]+dataMercanciaGeneral[[#This Row],[Mercancía general desembarcada en exterior]]</f>
        <v>370306</v>
      </c>
      <c r="M1090" s="3">
        <f>+dataMercanciaGeneral[[#This Row],[TOTAL mercancía general embarcada en cabotaje y exterior]]+dataMercanciaGeneral[[#This Row],[TOTAL mercancía general desembarcada en cabotaje y exterior]]</f>
        <v>834426</v>
      </c>
    </row>
    <row r="1091" spans="1:13" hidden="1" x14ac:dyDescent="0.25">
      <c r="A1091" s="1">
        <v>1980</v>
      </c>
      <c r="B1091" s="1" t="s">
        <v>4</v>
      </c>
      <c r="C1091" s="1" t="s">
        <v>32</v>
      </c>
      <c r="D1091" s="1" t="s">
        <v>42</v>
      </c>
      <c r="E1091" s="2">
        <v>0</v>
      </c>
      <c r="F1091" s="2">
        <v>0</v>
      </c>
      <c r="G1091" s="3">
        <f>+dataMercanciaGeneral[[#This Row],[Mercancía general embarcada en cabotaje]]+dataMercanciaGeneral[[#This Row],[Mercancía general desembarcada en cabotaje]]</f>
        <v>0</v>
      </c>
      <c r="H1091" s="2">
        <v>1125946</v>
      </c>
      <c r="I1091" s="2">
        <v>1019372</v>
      </c>
      <c r="J1091" s="3">
        <f>+dataMercanciaGeneral[[#This Row],[Mercancía general embarcada en exterior]]+dataMercanciaGeneral[[#This Row],[Mercancía general desembarcada en exterior]]</f>
        <v>2145318</v>
      </c>
      <c r="K1091" s="3">
        <f>+dataMercanciaGeneral[[#This Row],[Mercancía general embarcada en cabotaje]]+dataMercanciaGeneral[[#This Row],[Mercancía general embarcada en exterior]]</f>
        <v>1125946</v>
      </c>
      <c r="L1091" s="3">
        <f>+dataMercanciaGeneral[[#This Row],[Mercancía general desembarcada en cabotaje]]+dataMercanciaGeneral[[#This Row],[Mercancía general desembarcada en exterior]]</f>
        <v>1019372</v>
      </c>
      <c r="M1091" s="3">
        <f>+dataMercanciaGeneral[[#This Row],[TOTAL mercancía general embarcada en cabotaje y exterior]]+dataMercanciaGeneral[[#This Row],[TOTAL mercancía general desembarcada en cabotaje y exterior]]</f>
        <v>2145318</v>
      </c>
    </row>
    <row r="1092" spans="1:13" hidden="1" x14ac:dyDescent="0.25">
      <c r="A1092" s="1">
        <v>1980</v>
      </c>
      <c r="B1092" s="1" t="s">
        <v>5</v>
      </c>
      <c r="C1092" s="1" t="s">
        <v>32</v>
      </c>
      <c r="D1092" s="1" t="s">
        <v>33</v>
      </c>
      <c r="E1092" s="2">
        <v>75543</v>
      </c>
      <c r="F1092" s="2">
        <v>150732</v>
      </c>
      <c r="G1092" s="3">
        <f>+dataMercanciaGeneral[[#This Row],[Mercancía general embarcada en cabotaje]]+dataMercanciaGeneral[[#This Row],[Mercancía general desembarcada en cabotaje]]</f>
        <v>226275</v>
      </c>
      <c r="H1092" s="2">
        <v>117774</v>
      </c>
      <c r="I1092" s="2">
        <v>25503</v>
      </c>
      <c r="J1092" s="3">
        <f>+dataMercanciaGeneral[[#This Row],[Mercancía general embarcada en exterior]]+dataMercanciaGeneral[[#This Row],[Mercancía general desembarcada en exterior]]</f>
        <v>143277</v>
      </c>
      <c r="K1092" s="3">
        <f>+dataMercanciaGeneral[[#This Row],[Mercancía general embarcada en cabotaje]]+dataMercanciaGeneral[[#This Row],[Mercancía general embarcada en exterior]]</f>
        <v>193317</v>
      </c>
      <c r="L1092" s="3">
        <f>+dataMercanciaGeneral[[#This Row],[Mercancía general desembarcada en cabotaje]]+dataMercanciaGeneral[[#This Row],[Mercancía general desembarcada en exterior]]</f>
        <v>176235</v>
      </c>
      <c r="M1092" s="3">
        <f>+dataMercanciaGeneral[[#This Row],[TOTAL mercancía general embarcada en cabotaje y exterior]]+dataMercanciaGeneral[[#This Row],[TOTAL mercancía general desembarcada en cabotaje y exterior]]</f>
        <v>369552</v>
      </c>
    </row>
    <row r="1093" spans="1:13" hidden="1" x14ac:dyDescent="0.25">
      <c r="A1093" s="1">
        <v>1980</v>
      </c>
      <c r="B1093" s="1" t="s">
        <v>5</v>
      </c>
      <c r="C1093" s="1" t="s">
        <v>32</v>
      </c>
      <c r="D1093" s="1" t="s">
        <v>42</v>
      </c>
      <c r="E1093" s="2">
        <v>32111</v>
      </c>
      <c r="F1093" s="2">
        <v>19496</v>
      </c>
      <c r="G1093" s="3">
        <f>+dataMercanciaGeneral[[#This Row],[Mercancía general embarcada en cabotaje]]+dataMercanciaGeneral[[#This Row],[Mercancía general desembarcada en cabotaje]]</f>
        <v>51607</v>
      </c>
      <c r="H1093" s="2">
        <v>231614</v>
      </c>
      <c r="I1093" s="2">
        <v>90115</v>
      </c>
      <c r="J1093" s="3">
        <f>+dataMercanciaGeneral[[#This Row],[Mercancía general embarcada en exterior]]+dataMercanciaGeneral[[#This Row],[Mercancía general desembarcada en exterior]]</f>
        <v>321729</v>
      </c>
      <c r="K1093" s="3">
        <f>+dataMercanciaGeneral[[#This Row],[Mercancía general embarcada en cabotaje]]+dataMercanciaGeneral[[#This Row],[Mercancía general embarcada en exterior]]</f>
        <v>263725</v>
      </c>
      <c r="L1093" s="3">
        <f>+dataMercanciaGeneral[[#This Row],[Mercancía general desembarcada en cabotaje]]+dataMercanciaGeneral[[#This Row],[Mercancía general desembarcada en exterior]]</f>
        <v>109611</v>
      </c>
      <c r="M1093" s="3">
        <f>+dataMercanciaGeneral[[#This Row],[TOTAL mercancía general embarcada en cabotaje y exterior]]+dataMercanciaGeneral[[#This Row],[TOTAL mercancía general desembarcada en cabotaje y exterior]]</f>
        <v>373336</v>
      </c>
    </row>
    <row r="1094" spans="1:13" hidden="1" x14ac:dyDescent="0.25">
      <c r="A1094" s="1">
        <v>1980</v>
      </c>
      <c r="B1094" s="1" t="s">
        <v>10</v>
      </c>
      <c r="C1094" s="1" t="s">
        <v>32</v>
      </c>
      <c r="D1094" s="1" t="s">
        <v>33</v>
      </c>
      <c r="E1094" s="2">
        <v>260778</v>
      </c>
      <c r="F1094" s="2">
        <v>622106</v>
      </c>
      <c r="G1094" s="3">
        <f>+dataMercanciaGeneral[[#This Row],[Mercancía general embarcada en cabotaje]]+dataMercanciaGeneral[[#This Row],[Mercancía general desembarcada en cabotaje]]</f>
        <v>882884</v>
      </c>
      <c r="H1094" s="2">
        <v>15383</v>
      </c>
      <c r="I1094" s="2">
        <v>16807</v>
      </c>
      <c r="J1094" s="3">
        <f>+dataMercanciaGeneral[[#This Row],[Mercancía general embarcada en exterior]]+dataMercanciaGeneral[[#This Row],[Mercancía general desembarcada en exterior]]</f>
        <v>32190</v>
      </c>
      <c r="K1094" s="3">
        <f>+dataMercanciaGeneral[[#This Row],[Mercancía general embarcada en cabotaje]]+dataMercanciaGeneral[[#This Row],[Mercancía general embarcada en exterior]]</f>
        <v>276161</v>
      </c>
      <c r="L1094" s="3">
        <f>+dataMercanciaGeneral[[#This Row],[Mercancía general desembarcada en cabotaje]]+dataMercanciaGeneral[[#This Row],[Mercancía general desembarcada en exterior]]</f>
        <v>638913</v>
      </c>
      <c r="M1094" s="3">
        <f>+dataMercanciaGeneral[[#This Row],[TOTAL mercancía general embarcada en cabotaje y exterior]]+dataMercanciaGeneral[[#This Row],[TOTAL mercancía general desembarcada en cabotaje y exterior]]</f>
        <v>915074</v>
      </c>
    </row>
    <row r="1095" spans="1:13" hidden="1" x14ac:dyDescent="0.25">
      <c r="A1095" s="1">
        <v>1980</v>
      </c>
      <c r="B1095" s="1" t="s">
        <v>10</v>
      </c>
      <c r="C1095" s="1" t="s">
        <v>32</v>
      </c>
      <c r="D1095" s="1" t="s">
        <v>42</v>
      </c>
      <c r="E1095" s="2">
        <v>267424</v>
      </c>
      <c r="F1095" s="2">
        <v>433565</v>
      </c>
      <c r="G1095" s="3">
        <f>+dataMercanciaGeneral[[#This Row],[Mercancía general embarcada en cabotaje]]+dataMercanciaGeneral[[#This Row],[Mercancía general desembarcada en cabotaje]]</f>
        <v>700989</v>
      </c>
      <c r="H1095" s="2">
        <v>0</v>
      </c>
      <c r="I1095" s="2">
        <v>0</v>
      </c>
      <c r="J1095" s="3">
        <f>+dataMercanciaGeneral[[#This Row],[Mercancía general embarcada en exterior]]+dataMercanciaGeneral[[#This Row],[Mercancía general desembarcada en exterior]]</f>
        <v>0</v>
      </c>
      <c r="K1095" s="3">
        <f>+dataMercanciaGeneral[[#This Row],[Mercancía general embarcada en cabotaje]]+dataMercanciaGeneral[[#This Row],[Mercancía general embarcada en exterior]]</f>
        <v>267424</v>
      </c>
      <c r="L1095" s="3">
        <f>+dataMercanciaGeneral[[#This Row],[Mercancía general desembarcada en cabotaje]]+dataMercanciaGeneral[[#This Row],[Mercancía general desembarcada en exterior]]</f>
        <v>433565</v>
      </c>
      <c r="M1095" s="3">
        <f>+dataMercanciaGeneral[[#This Row],[TOTAL mercancía general embarcada en cabotaje y exterior]]+dataMercanciaGeneral[[#This Row],[TOTAL mercancía general desembarcada en cabotaje y exterior]]</f>
        <v>700989</v>
      </c>
    </row>
    <row r="1096" spans="1:13" hidden="1" x14ac:dyDescent="0.25">
      <c r="A1096" s="1">
        <v>1980</v>
      </c>
      <c r="B1096" s="1" t="s">
        <v>11</v>
      </c>
      <c r="C1096" s="1" t="s">
        <v>32</v>
      </c>
      <c r="D1096" s="1" t="s">
        <v>33</v>
      </c>
      <c r="E1096" s="2">
        <v>774730</v>
      </c>
      <c r="F1096" s="2">
        <v>372360</v>
      </c>
      <c r="G1096" s="3">
        <f>+dataMercanciaGeneral[[#This Row],[Mercancía general embarcada en cabotaje]]+dataMercanciaGeneral[[#This Row],[Mercancía general desembarcada en cabotaje]]</f>
        <v>1147090</v>
      </c>
      <c r="H1096" s="2">
        <v>1353903</v>
      </c>
      <c r="I1096" s="2">
        <v>592785</v>
      </c>
      <c r="J1096" s="3">
        <f>+dataMercanciaGeneral[[#This Row],[Mercancía general embarcada en exterior]]+dataMercanciaGeneral[[#This Row],[Mercancía general desembarcada en exterior]]</f>
        <v>1946688</v>
      </c>
      <c r="K1096" s="3">
        <f>+dataMercanciaGeneral[[#This Row],[Mercancía general embarcada en cabotaje]]+dataMercanciaGeneral[[#This Row],[Mercancía general embarcada en exterior]]</f>
        <v>2128633</v>
      </c>
      <c r="L1096" s="3">
        <f>+dataMercanciaGeneral[[#This Row],[Mercancía general desembarcada en cabotaje]]+dataMercanciaGeneral[[#This Row],[Mercancía general desembarcada en exterior]]</f>
        <v>965145</v>
      </c>
      <c r="M1096" s="3">
        <f>+dataMercanciaGeneral[[#This Row],[TOTAL mercancía general embarcada en cabotaje y exterior]]+dataMercanciaGeneral[[#This Row],[TOTAL mercancía general desembarcada en cabotaje y exterior]]</f>
        <v>3093778</v>
      </c>
    </row>
    <row r="1097" spans="1:13" hidden="1" x14ac:dyDescent="0.25">
      <c r="A1097" s="1">
        <v>1980</v>
      </c>
      <c r="B1097" s="1" t="s">
        <v>11</v>
      </c>
      <c r="C1097" s="1" t="s">
        <v>32</v>
      </c>
      <c r="D1097" s="1" t="s">
        <v>42</v>
      </c>
      <c r="E1097" s="2">
        <v>349602</v>
      </c>
      <c r="F1097" s="2">
        <v>129142</v>
      </c>
      <c r="G1097" s="3">
        <f>+dataMercanciaGeneral[[#This Row],[Mercancía general embarcada en cabotaje]]+dataMercanciaGeneral[[#This Row],[Mercancía general desembarcada en cabotaje]]</f>
        <v>478744</v>
      </c>
      <c r="H1097" s="2">
        <v>364339</v>
      </c>
      <c r="I1097" s="2">
        <v>374765</v>
      </c>
      <c r="J1097" s="3">
        <f>+dataMercanciaGeneral[[#This Row],[Mercancía general embarcada en exterior]]+dataMercanciaGeneral[[#This Row],[Mercancía general desembarcada en exterior]]</f>
        <v>739104</v>
      </c>
      <c r="K1097" s="3">
        <f>+dataMercanciaGeneral[[#This Row],[Mercancía general embarcada en cabotaje]]+dataMercanciaGeneral[[#This Row],[Mercancía general embarcada en exterior]]</f>
        <v>713941</v>
      </c>
      <c r="L1097" s="3">
        <f>+dataMercanciaGeneral[[#This Row],[Mercancía general desembarcada en cabotaje]]+dataMercanciaGeneral[[#This Row],[Mercancía general desembarcada en exterior]]</f>
        <v>503907</v>
      </c>
      <c r="M1097" s="3">
        <f>+dataMercanciaGeneral[[#This Row],[TOTAL mercancía general embarcada en cabotaje y exterior]]+dataMercanciaGeneral[[#This Row],[TOTAL mercancía general desembarcada en cabotaje y exterior]]</f>
        <v>1217848</v>
      </c>
    </row>
    <row r="1098" spans="1:13" hidden="1" x14ac:dyDescent="0.25">
      <c r="A1098" s="1">
        <v>1980</v>
      </c>
      <c r="B1098" s="1" t="s">
        <v>12</v>
      </c>
      <c r="C1098" s="1" t="s">
        <v>32</v>
      </c>
      <c r="D1098" s="1" t="s">
        <v>33</v>
      </c>
      <c r="E1098" s="2">
        <v>218970</v>
      </c>
      <c r="F1098" s="2">
        <v>496315</v>
      </c>
      <c r="G1098" s="3">
        <f>+dataMercanciaGeneral[[#This Row],[Mercancía general embarcada en cabotaje]]+dataMercanciaGeneral[[#This Row],[Mercancía general desembarcada en cabotaje]]</f>
        <v>715285</v>
      </c>
      <c r="H1098" s="2">
        <v>1210899</v>
      </c>
      <c r="I1098" s="2">
        <v>728417</v>
      </c>
      <c r="J1098" s="3">
        <f>+dataMercanciaGeneral[[#This Row],[Mercancía general embarcada en exterior]]+dataMercanciaGeneral[[#This Row],[Mercancía general desembarcada en exterior]]</f>
        <v>1939316</v>
      </c>
      <c r="K1098" s="3">
        <f>+dataMercanciaGeneral[[#This Row],[Mercancía general embarcada en cabotaje]]+dataMercanciaGeneral[[#This Row],[Mercancía general embarcada en exterior]]</f>
        <v>1429869</v>
      </c>
      <c r="L1098" s="3">
        <f>+dataMercanciaGeneral[[#This Row],[Mercancía general desembarcada en cabotaje]]+dataMercanciaGeneral[[#This Row],[Mercancía general desembarcada en exterior]]</f>
        <v>1224732</v>
      </c>
      <c r="M1098" s="3">
        <f>+dataMercanciaGeneral[[#This Row],[TOTAL mercancía general embarcada en cabotaje y exterior]]+dataMercanciaGeneral[[#This Row],[TOTAL mercancía general desembarcada en cabotaje y exterior]]</f>
        <v>2654601</v>
      </c>
    </row>
    <row r="1099" spans="1:13" hidden="1" x14ac:dyDescent="0.25">
      <c r="A1099" s="1">
        <v>1980</v>
      </c>
      <c r="B1099" s="1" t="s">
        <v>12</v>
      </c>
      <c r="C1099" s="1" t="s">
        <v>32</v>
      </c>
      <c r="D1099" s="1" t="s">
        <v>42</v>
      </c>
      <c r="E1099" s="2">
        <v>95972</v>
      </c>
      <c r="F1099" s="2">
        <v>21214</v>
      </c>
      <c r="G1099" s="3">
        <f>+dataMercanciaGeneral[[#This Row],[Mercancía general embarcada en cabotaje]]+dataMercanciaGeneral[[#This Row],[Mercancía general desembarcada en cabotaje]]</f>
        <v>117186</v>
      </c>
      <c r="H1099" s="2">
        <v>478538</v>
      </c>
      <c r="I1099" s="2">
        <v>353668</v>
      </c>
      <c r="J1099" s="3">
        <f>+dataMercanciaGeneral[[#This Row],[Mercancía general embarcada en exterior]]+dataMercanciaGeneral[[#This Row],[Mercancía general desembarcada en exterior]]</f>
        <v>832206</v>
      </c>
      <c r="K1099" s="3">
        <f>+dataMercanciaGeneral[[#This Row],[Mercancía general embarcada en cabotaje]]+dataMercanciaGeneral[[#This Row],[Mercancía general embarcada en exterior]]</f>
        <v>574510</v>
      </c>
      <c r="L1099" s="3">
        <f>+dataMercanciaGeneral[[#This Row],[Mercancía general desembarcada en cabotaje]]+dataMercanciaGeneral[[#This Row],[Mercancía general desembarcada en exterior]]</f>
        <v>374882</v>
      </c>
      <c r="M1099" s="3">
        <f>+dataMercanciaGeneral[[#This Row],[TOTAL mercancía general embarcada en cabotaje y exterior]]+dataMercanciaGeneral[[#This Row],[TOTAL mercancía general desembarcada en cabotaje y exterior]]</f>
        <v>949392</v>
      </c>
    </row>
    <row r="1100" spans="1:13" hidden="1" x14ac:dyDescent="0.25">
      <c r="A1100" s="1">
        <v>1980</v>
      </c>
      <c r="B1100" s="1" t="s">
        <v>34</v>
      </c>
      <c r="C1100" s="1" t="s">
        <v>32</v>
      </c>
      <c r="D1100" s="1" t="s">
        <v>33</v>
      </c>
      <c r="E1100" s="2">
        <v>1068981</v>
      </c>
      <c r="F1100" s="2">
        <v>899872</v>
      </c>
      <c r="G1100" s="3">
        <f>+dataMercanciaGeneral[[#This Row],[Mercancía general embarcada en cabotaje]]+dataMercanciaGeneral[[#This Row],[Mercancía general desembarcada en cabotaje]]</f>
        <v>1968853</v>
      </c>
      <c r="H1100" s="2">
        <v>941853</v>
      </c>
      <c r="I1100" s="2">
        <v>700440</v>
      </c>
      <c r="J1100" s="3">
        <f>+dataMercanciaGeneral[[#This Row],[Mercancía general embarcada en exterior]]+dataMercanciaGeneral[[#This Row],[Mercancía general desembarcada en exterior]]</f>
        <v>1642293</v>
      </c>
      <c r="K1100" s="3">
        <f>+dataMercanciaGeneral[[#This Row],[Mercancía general embarcada en cabotaje]]+dataMercanciaGeneral[[#This Row],[Mercancía general embarcada en exterior]]</f>
        <v>2010834</v>
      </c>
      <c r="L1100" s="3">
        <f>+dataMercanciaGeneral[[#This Row],[Mercancía general desembarcada en cabotaje]]+dataMercanciaGeneral[[#This Row],[Mercancía general desembarcada en exterior]]</f>
        <v>1600312</v>
      </c>
      <c r="M1100" s="3">
        <f>+dataMercanciaGeneral[[#This Row],[TOTAL mercancía general embarcada en cabotaje y exterior]]+dataMercanciaGeneral[[#This Row],[TOTAL mercancía general desembarcada en cabotaje y exterior]]</f>
        <v>3611146</v>
      </c>
    </row>
    <row r="1101" spans="1:13" hidden="1" x14ac:dyDescent="0.25">
      <c r="A1101" s="1">
        <v>1980</v>
      </c>
      <c r="B1101" s="1" t="s">
        <v>34</v>
      </c>
      <c r="C1101" s="1" t="s">
        <v>32</v>
      </c>
      <c r="D1101" s="1" t="s">
        <v>42</v>
      </c>
      <c r="E1101" s="2">
        <v>107244</v>
      </c>
      <c r="F1101" s="2">
        <v>478956</v>
      </c>
      <c r="G1101" s="3">
        <f>+dataMercanciaGeneral[[#This Row],[Mercancía general embarcada en cabotaje]]+dataMercanciaGeneral[[#This Row],[Mercancía general desembarcada en cabotaje]]</f>
        <v>586200</v>
      </c>
      <c r="H1101" s="2">
        <v>111467</v>
      </c>
      <c r="I1101" s="2">
        <v>58040</v>
      </c>
      <c r="J1101" s="3">
        <f>+dataMercanciaGeneral[[#This Row],[Mercancía general embarcada en exterior]]+dataMercanciaGeneral[[#This Row],[Mercancía general desembarcada en exterior]]</f>
        <v>169507</v>
      </c>
      <c r="K1101" s="3">
        <f>+dataMercanciaGeneral[[#This Row],[Mercancía general embarcada en cabotaje]]+dataMercanciaGeneral[[#This Row],[Mercancía general embarcada en exterior]]</f>
        <v>218711</v>
      </c>
      <c r="L1101" s="3">
        <f>+dataMercanciaGeneral[[#This Row],[Mercancía general desembarcada en cabotaje]]+dataMercanciaGeneral[[#This Row],[Mercancía general desembarcada en exterior]]</f>
        <v>536996</v>
      </c>
      <c r="M1101" s="3">
        <f>+dataMercanciaGeneral[[#This Row],[TOTAL mercancía general embarcada en cabotaje y exterior]]+dataMercanciaGeneral[[#This Row],[TOTAL mercancía general desembarcada en cabotaje y exterior]]</f>
        <v>755707</v>
      </c>
    </row>
    <row r="1102" spans="1:13" hidden="1" x14ac:dyDescent="0.25">
      <c r="A1102" s="1">
        <v>1980</v>
      </c>
      <c r="B1102" s="1" t="s">
        <v>13</v>
      </c>
      <c r="C1102" s="1" t="s">
        <v>32</v>
      </c>
      <c r="D1102" s="1" t="s">
        <v>33</v>
      </c>
      <c r="E1102" s="2">
        <v>14467</v>
      </c>
      <c r="F1102" s="2">
        <v>4339</v>
      </c>
      <c r="G1102" s="3">
        <f>+dataMercanciaGeneral[[#This Row],[Mercancía general embarcada en cabotaje]]+dataMercanciaGeneral[[#This Row],[Mercancía general desembarcada en cabotaje]]</f>
        <v>18806</v>
      </c>
      <c r="H1102" s="2">
        <v>216022</v>
      </c>
      <c r="I1102" s="2">
        <v>72642</v>
      </c>
      <c r="J1102" s="3">
        <f>+dataMercanciaGeneral[[#This Row],[Mercancía general embarcada en exterior]]+dataMercanciaGeneral[[#This Row],[Mercancía general desembarcada en exterior]]</f>
        <v>288664</v>
      </c>
      <c r="K1102" s="3">
        <f>+dataMercanciaGeneral[[#This Row],[Mercancía general embarcada en cabotaje]]+dataMercanciaGeneral[[#This Row],[Mercancía general embarcada en exterior]]</f>
        <v>230489</v>
      </c>
      <c r="L1102" s="3">
        <f>+dataMercanciaGeneral[[#This Row],[Mercancía general desembarcada en cabotaje]]+dataMercanciaGeneral[[#This Row],[Mercancía general desembarcada en exterior]]</f>
        <v>76981</v>
      </c>
      <c r="M1102" s="3">
        <f>+dataMercanciaGeneral[[#This Row],[TOTAL mercancía general embarcada en cabotaje y exterior]]+dataMercanciaGeneral[[#This Row],[TOTAL mercancía general desembarcada en cabotaje y exterior]]</f>
        <v>307470</v>
      </c>
    </row>
    <row r="1103" spans="1:13" hidden="1" x14ac:dyDescent="0.25">
      <c r="A1103" s="1">
        <v>1980</v>
      </c>
      <c r="B1103" s="1" t="s">
        <v>13</v>
      </c>
      <c r="C1103" s="1" t="s">
        <v>32</v>
      </c>
      <c r="D1103" s="1" t="s">
        <v>42</v>
      </c>
      <c r="E1103" s="2">
        <v>0</v>
      </c>
      <c r="F1103" s="2">
        <v>155</v>
      </c>
      <c r="G1103" s="3">
        <f>+dataMercanciaGeneral[[#This Row],[Mercancía general embarcada en cabotaje]]+dataMercanciaGeneral[[#This Row],[Mercancía general desembarcada en cabotaje]]</f>
        <v>155</v>
      </c>
      <c r="H1103" s="2">
        <v>85676</v>
      </c>
      <c r="I1103" s="2">
        <v>12695</v>
      </c>
      <c r="J1103" s="3">
        <f>+dataMercanciaGeneral[[#This Row],[Mercancía general embarcada en exterior]]+dataMercanciaGeneral[[#This Row],[Mercancía general desembarcada en exterior]]</f>
        <v>98371</v>
      </c>
      <c r="K1103" s="3">
        <f>+dataMercanciaGeneral[[#This Row],[Mercancía general embarcada en cabotaje]]+dataMercanciaGeneral[[#This Row],[Mercancía general embarcada en exterior]]</f>
        <v>85676</v>
      </c>
      <c r="L1103" s="3">
        <f>+dataMercanciaGeneral[[#This Row],[Mercancía general desembarcada en cabotaje]]+dataMercanciaGeneral[[#This Row],[Mercancía general desembarcada en exterior]]</f>
        <v>12850</v>
      </c>
      <c r="M1103" s="3">
        <f>+dataMercanciaGeneral[[#This Row],[TOTAL mercancía general embarcada en cabotaje y exterior]]+dataMercanciaGeneral[[#This Row],[TOTAL mercancía general desembarcada en cabotaje y exterior]]</f>
        <v>98526</v>
      </c>
    </row>
    <row r="1104" spans="1:13" hidden="1" x14ac:dyDescent="0.25">
      <c r="A1104" s="1">
        <v>1980</v>
      </c>
      <c r="B1104" s="1" t="s">
        <v>14</v>
      </c>
      <c r="C1104" s="1" t="s">
        <v>32</v>
      </c>
      <c r="D1104" s="1" t="s">
        <v>33</v>
      </c>
      <c r="E1104" s="2">
        <v>3970</v>
      </c>
      <c r="F1104" s="2">
        <v>1471</v>
      </c>
      <c r="G1104" s="3">
        <f>+dataMercanciaGeneral[[#This Row],[Mercancía general embarcada en cabotaje]]+dataMercanciaGeneral[[#This Row],[Mercancía general desembarcada en cabotaje]]</f>
        <v>5441</v>
      </c>
      <c r="H1104" s="2">
        <v>494497</v>
      </c>
      <c r="I1104" s="2">
        <v>39505</v>
      </c>
      <c r="J1104" s="3">
        <f>+dataMercanciaGeneral[[#This Row],[Mercancía general embarcada en exterior]]+dataMercanciaGeneral[[#This Row],[Mercancía general desembarcada en exterior]]</f>
        <v>534002</v>
      </c>
      <c r="K1104" s="3">
        <f>+dataMercanciaGeneral[[#This Row],[Mercancía general embarcada en cabotaje]]+dataMercanciaGeneral[[#This Row],[Mercancía general embarcada en exterior]]</f>
        <v>498467</v>
      </c>
      <c r="L1104" s="3">
        <f>+dataMercanciaGeneral[[#This Row],[Mercancía general desembarcada en cabotaje]]+dataMercanciaGeneral[[#This Row],[Mercancía general desembarcada en exterior]]</f>
        <v>40976</v>
      </c>
      <c r="M1104" s="3">
        <f>+dataMercanciaGeneral[[#This Row],[TOTAL mercancía general embarcada en cabotaje y exterior]]+dataMercanciaGeneral[[#This Row],[TOTAL mercancía general desembarcada en cabotaje y exterior]]</f>
        <v>539443</v>
      </c>
    </row>
    <row r="1105" spans="1:13" hidden="1" x14ac:dyDescent="0.25">
      <c r="A1105" s="1">
        <v>1980</v>
      </c>
      <c r="B1105" s="1" t="s">
        <v>14</v>
      </c>
      <c r="C1105" s="1" t="s">
        <v>32</v>
      </c>
      <c r="D1105" s="1" t="s">
        <v>42</v>
      </c>
      <c r="E1105" s="2">
        <v>94681</v>
      </c>
      <c r="F1105" s="2">
        <v>23359</v>
      </c>
      <c r="G1105" s="3">
        <f>+dataMercanciaGeneral[[#This Row],[Mercancía general embarcada en cabotaje]]+dataMercanciaGeneral[[#This Row],[Mercancía general desembarcada en cabotaje]]</f>
        <v>118040</v>
      </c>
      <c r="H1105" s="2">
        <v>4654</v>
      </c>
      <c r="I1105" s="2">
        <v>406</v>
      </c>
      <c r="J1105" s="3">
        <f>+dataMercanciaGeneral[[#This Row],[Mercancía general embarcada en exterior]]+dataMercanciaGeneral[[#This Row],[Mercancía general desembarcada en exterior]]</f>
        <v>5060</v>
      </c>
      <c r="K1105" s="3">
        <f>+dataMercanciaGeneral[[#This Row],[Mercancía general embarcada en cabotaje]]+dataMercanciaGeneral[[#This Row],[Mercancía general embarcada en exterior]]</f>
        <v>99335</v>
      </c>
      <c r="L1105" s="3">
        <f>+dataMercanciaGeneral[[#This Row],[Mercancía general desembarcada en cabotaje]]+dataMercanciaGeneral[[#This Row],[Mercancía general desembarcada en exterior]]</f>
        <v>23765</v>
      </c>
      <c r="M1105" s="3">
        <f>+dataMercanciaGeneral[[#This Row],[TOTAL mercancía general embarcada en cabotaje y exterior]]+dataMercanciaGeneral[[#This Row],[TOTAL mercancía general desembarcada en cabotaje y exterior]]</f>
        <v>123100</v>
      </c>
    </row>
    <row r="1106" spans="1:13" hidden="1" x14ac:dyDescent="0.25">
      <c r="A1106" s="1">
        <v>1980</v>
      </c>
      <c r="B1106" s="1" t="s">
        <v>15</v>
      </c>
      <c r="C1106" s="1" t="s">
        <v>32</v>
      </c>
      <c r="D1106" s="1" t="s">
        <v>33</v>
      </c>
      <c r="E1106" s="2">
        <v>199622</v>
      </c>
      <c r="F1106" s="2">
        <v>291081</v>
      </c>
      <c r="G1106" s="3">
        <f>+dataMercanciaGeneral[[#This Row],[Mercancía general embarcada en cabotaje]]+dataMercanciaGeneral[[#This Row],[Mercancía general desembarcada en cabotaje]]</f>
        <v>490703</v>
      </c>
      <c r="H1106" s="2">
        <v>9412</v>
      </c>
      <c r="I1106" s="2">
        <v>33990</v>
      </c>
      <c r="J1106" s="3">
        <f>+dataMercanciaGeneral[[#This Row],[Mercancía general embarcada en exterior]]+dataMercanciaGeneral[[#This Row],[Mercancía general desembarcada en exterior]]</f>
        <v>43402</v>
      </c>
      <c r="K1106" s="3">
        <f>+dataMercanciaGeneral[[#This Row],[Mercancía general embarcada en cabotaje]]+dataMercanciaGeneral[[#This Row],[Mercancía general embarcada en exterior]]</f>
        <v>209034</v>
      </c>
      <c r="L1106" s="3">
        <f>+dataMercanciaGeneral[[#This Row],[Mercancía general desembarcada en cabotaje]]+dataMercanciaGeneral[[#This Row],[Mercancía general desembarcada en exterior]]</f>
        <v>325071</v>
      </c>
      <c r="M1106" s="3">
        <f>+dataMercanciaGeneral[[#This Row],[TOTAL mercancía general embarcada en cabotaje y exterior]]+dataMercanciaGeneral[[#This Row],[TOTAL mercancía general desembarcada en cabotaje y exterior]]</f>
        <v>534105</v>
      </c>
    </row>
    <row r="1107" spans="1:13" hidden="1" x14ac:dyDescent="0.25">
      <c r="A1107" s="1">
        <v>1980</v>
      </c>
      <c r="B1107" s="1" t="s">
        <v>15</v>
      </c>
      <c r="C1107" s="1" t="s">
        <v>32</v>
      </c>
      <c r="D1107" s="1" t="s">
        <v>42</v>
      </c>
      <c r="E1107" s="2">
        <v>4</v>
      </c>
      <c r="F1107" s="2">
        <v>4</v>
      </c>
      <c r="G1107" s="3">
        <f>+dataMercanciaGeneral[[#This Row],[Mercancía general embarcada en cabotaje]]+dataMercanciaGeneral[[#This Row],[Mercancía general desembarcada en cabotaje]]</f>
        <v>8</v>
      </c>
      <c r="H1107" s="2">
        <v>871</v>
      </c>
      <c r="I1107" s="2">
        <v>1537</v>
      </c>
      <c r="J1107" s="3">
        <f>+dataMercanciaGeneral[[#This Row],[Mercancía general embarcada en exterior]]+dataMercanciaGeneral[[#This Row],[Mercancía general desembarcada en exterior]]</f>
        <v>2408</v>
      </c>
      <c r="K1107" s="3">
        <f>+dataMercanciaGeneral[[#This Row],[Mercancía general embarcada en cabotaje]]+dataMercanciaGeneral[[#This Row],[Mercancía general embarcada en exterior]]</f>
        <v>875</v>
      </c>
      <c r="L1107" s="3">
        <f>+dataMercanciaGeneral[[#This Row],[Mercancía general desembarcada en cabotaje]]+dataMercanciaGeneral[[#This Row],[Mercancía general desembarcada en exterior]]</f>
        <v>1541</v>
      </c>
      <c r="M1107" s="3">
        <f>+dataMercanciaGeneral[[#This Row],[TOTAL mercancía general embarcada en cabotaje y exterior]]+dataMercanciaGeneral[[#This Row],[TOTAL mercancía general desembarcada en cabotaje y exterior]]</f>
        <v>2416</v>
      </c>
    </row>
    <row r="1108" spans="1:13" hidden="1" x14ac:dyDescent="0.25">
      <c r="A1108" s="1">
        <v>1980</v>
      </c>
      <c r="B1108" s="1" t="s">
        <v>35</v>
      </c>
      <c r="C1108" s="1" t="s">
        <v>32</v>
      </c>
      <c r="D1108" s="1" t="s">
        <v>33</v>
      </c>
      <c r="E1108" s="2">
        <v>1081</v>
      </c>
      <c r="F1108" s="2">
        <v>78140</v>
      </c>
      <c r="G1108" s="3">
        <f>+dataMercanciaGeneral[[#This Row],[Mercancía general embarcada en cabotaje]]+dataMercanciaGeneral[[#This Row],[Mercancía general desembarcada en cabotaje]]</f>
        <v>79221</v>
      </c>
      <c r="H1108" s="2">
        <v>132385</v>
      </c>
      <c r="I1108" s="2">
        <v>12558</v>
      </c>
      <c r="J1108" s="3">
        <f>+dataMercanciaGeneral[[#This Row],[Mercancía general embarcada en exterior]]+dataMercanciaGeneral[[#This Row],[Mercancía general desembarcada en exterior]]</f>
        <v>144943</v>
      </c>
      <c r="K1108" s="3">
        <f>+dataMercanciaGeneral[[#This Row],[Mercancía general embarcada en cabotaje]]+dataMercanciaGeneral[[#This Row],[Mercancía general embarcada en exterior]]</f>
        <v>133466</v>
      </c>
      <c r="L1108" s="3">
        <f>+dataMercanciaGeneral[[#This Row],[Mercancía general desembarcada en cabotaje]]+dataMercanciaGeneral[[#This Row],[Mercancía general desembarcada en exterior]]</f>
        <v>90698</v>
      </c>
      <c r="M1108" s="3">
        <f>+dataMercanciaGeneral[[#This Row],[TOTAL mercancía general embarcada en cabotaje y exterior]]+dataMercanciaGeneral[[#This Row],[TOTAL mercancía general desembarcada en cabotaje y exterior]]</f>
        <v>224164</v>
      </c>
    </row>
    <row r="1109" spans="1:13" hidden="1" x14ac:dyDescent="0.25">
      <c r="A1109" s="1">
        <v>1980</v>
      </c>
      <c r="B1109" s="1" t="s">
        <v>35</v>
      </c>
      <c r="C1109" s="1" t="s">
        <v>32</v>
      </c>
      <c r="D1109" s="1" t="s">
        <v>42</v>
      </c>
      <c r="E1109" s="2">
        <v>0</v>
      </c>
      <c r="F1109" s="2">
        <v>0</v>
      </c>
      <c r="G1109" s="3">
        <f>+dataMercanciaGeneral[[#This Row],[Mercancía general embarcada en cabotaje]]+dataMercanciaGeneral[[#This Row],[Mercancía general desembarcada en cabotaje]]</f>
        <v>0</v>
      </c>
      <c r="H1109" s="2">
        <v>0</v>
      </c>
      <c r="I1109" s="2">
        <v>0</v>
      </c>
      <c r="J1109" s="3">
        <f>+dataMercanciaGeneral[[#This Row],[Mercancía general embarcada en exterior]]+dataMercanciaGeneral[[#This Row],[Mercancía general desembarcada en exterior]]</f>
        <v>0</v>
      </c>
      <c r="K1109" s="3">
        <f>+dataMercanciaGeneral[[#This Row],[Mercancía general embarcada en cabotaje]]+dataMercanciaGeneral[[#This Row],[Mercancía general embarcada en exterior]]</f>
        <v>0</v>
      </c>
      <c r="L1109" s="3">
        <f>+dataMercanciaGeneral[[#This Row],[Mercancía general desembarcada en cabotaje]]+dataMercanciaGeneral[[#This Row],[Mercancía general desembarcada en exterior]]</f>
        <v>0</v>
      </c>
      <c r="M1109" s="3">
        <f>+dataMercanciaGeneral[[#This Row],[TOTAL mercancía general embarcada en cabotaje y exterior]]+dataMercanciaGeneral[[#This Row],[TOTAL mercancía general desembarcada en cabotaje y exterior]]</f>
        <v>0</v>
      </c>
    </row>
    <row r="1110" spans="1:13" hidden="1" x14ac:dyDescent="0.25">
      <c r="A1110" s="1">
        <v>1980</v>
      </c>
      <c r="B1110" s="1" t="s">
        <v>17</v>
      </c>
      <c r="C1110" s="1" t="s">
        <v>32</v>
      </c>
      <c r="D1110" s="1" t="s">
        <v>33</v>
      </c>
      <c r="E1110" s="2">
        <v>83586</v>
      </c>
      <c r="F1110" s="2">
        <v>21868</v>
      </c>
      <c r="G1110" s="3">
        <f>+dataMercanciaGeneral[[#This Row],[Mercancía general embarcada en cabotaje]]+dataMercanciaGeneral[[#This Row],[Mercancía general desembarcada en cabotaje]]</f>
        <v>105454</v>
      </c>
      <c r="H1110" s="2">
        <v>568589</v>
      </c>
      <c r="I1110" s="2">
        <v>79058</v>
      </c>
      <c r="J1110" s="3">
        <f>+dataMercanciaGeneral[[#This Row],[Mercancía general embarcada en exterior]]+dataMercanciaGeneral[[#This Row],[Mercancía general desembarcada en exterior]]</f>
        <v>647647</v>
      </c>
      <c r="K1110" s="3">
        <f>+dataMercanciaGeneral[[#This Row],[Mercancía general embarcada en cabotaje]]+dataMercanciaGeneral[[#This Row],[Mercancía general embarcada en exterior]]</f>
        <v>652175</v>
      </c>
      <c r="L1110" s="3">
        <f>+dataMercanciaGeneral[[#This Row],[Mercancía general desembarcada en cabotaje]]+dataMercanciaGeneral[[#This Row],[Mercancía general desembarcada en exterior]]</f>
        <v>100926</v>
      </c>
      <c r="M1110" s="3">
        <f>+dataMercanciaGeneral[[#This Row],[TOTAL mercancía general embarcada en cabotaje y exterior]]+dataMercanciaGeneral[[#This Row],[TOTAL mercancía general desembarcada en cabotaje y exterior]]</f>
        <v>753101</v>
      </c>
    </row>
    <row r="1111" spans="1:13" hidden="1" x14ac:dyDescent="0.25">
      <c r="A1111" s="1">
        <v>1980</v>
      </c>
      <c r="B1111" s="1" t="s">
        <v>17</v>
      </c>
      <c r="C1111" s="1" t="s">
        <v>32</v>
      </c>
      <c r="D1111" s="1" t="s">
        <v>42</v>
      </c>
      <c r="E1111" s="2">
        <v>51</v>
      </c>
      <c r="F1111" s="2">
        <v>3</v>
      </c>
      <c r="G1111" s="3">
        <f>+dataMercanciaGeneral[[#This Row],[Mercancía general embarcada en cabotaje]]+dataMercanciaGeneral[[#This Row],[Mercancía general desembarcada en cabotaje]]</f>
        <v>54</v>
      </c>
      <c r="H1111" s="2">
        <v>1943</v>
      </c>
      <c r="I1111" s="2">
        <v>3205</v>
      </c>
      <c r="J1111" s="3">
        <f>+dataMercanciaGeneral[[#This Row],[Mercancía general embarcada en exterior]]+dataMercanciaGeneral[[#This Row],[Mercancía general desembarcada en exterior]]</f>
        <v>5148</v>
      </c>
      <c r="K1111" s="3">
        <f>+dataMercanciaGeneral[[#This Row],[Mercancía general embarcada en cabotaje]]+dataMercanciaGeneral[[#This Row],[Mercancía general embarcada en exterior]]</f>
        <v>1994</v>
      </c>
      <c r="L1111" s="3">
        <f>+dataMercanciaGeneral[[#This Row],[Mercancía general desembarcada en cabotaje]]+dataMercanciaGeneral[[#This Row],[Mercancía general desembarcada en exterior]]</f>
        <v>3208</v>
      </c>
      <c r="M1111" s="3">
        <f>+dataMercanciaGeneral[[#This Row],[TOTAL mercancía general embarcada en cabotaje y exterior]]+dataMercanciaGeneral[[#This Row],[TOTAL mercancía general desembarcada en cabotaje y exterior]]</f>
        <v>5202</v>
      </c>
    </row>
    <row r="1112" spans="1:13" hidden="1" x14ac:dyDescent="0.25">
      <c r="A1112" s="1">
        <v>1980</v>
      </c>
      <c r="B1112" s="1" t="s">
        <v>18</v>
      </c>
      <c r="C1112" s="1" t="s">
        <v>32</v>
      </c>
      <c r="D1112" s="1" t="s">
        <v>33</v>
      </c>
      <c r="E1112" s="2">
        <v>1897</v>
      </c>
      <c r="F1112" s="2">
        <v>1748</v>
      </c>
      <c r="G1112" s="3">
        <f>+dataMercanciaGeneral[[#This Row],[Mercancía general embarcada en cabotaje]]+dataMercanciaGeneral[[#This Row],[Mercancía general desembarcada en cabotaje]]</f>
        <v>3645</v>
      </c>
      <c r="H1112" s="2">
        <v>362450</v>
      </c>
      <c r="I1112" s="2">
        <v>20164</v>
      </c>
      <c r="J1112" s="3">
        <f>+dataMercanciaGeneral[[#This Row],[Mercancía general embarcada en exterior]]+dataMercanciaGeneral[[#This Row],[Mercancía general desembarcada en exterior]]</f>
        <v>382614</v>
      </c>
      <c r="K1112" s="3">
        <f>+dataMercanciaGeneral[[#This Row],[Mercancía general embarcada en cabotaje]]+dataMercanciaGeneral[[#This Row],[Mercancía general embarcada en exterior]]</f>
        <v>364347</v>
      </c>
      <c r="L1112" s="3">
        <f>+dataMercanciaGeneral[[#This Row],[Mercancía general desembarcada en cabotaje]]+dataMercanciaGeneral[[#This Row],[Mercancía general desembarcada en exterior]]</f>
        <v>21912</v>
      </c>
      <c r="M1112" s="3">
        <f>+dataMercanciaGeneral[[#This Row],[TOTAL mercancía general embarcada en cabotaje y exterior]]+dataMercanciaGeneral[[#This Row],[TOTAL mercancía general desembarcada en cabotaje y exterior]]</f>
        <v>386259</v>
      </c>
    </row>
    <row r="1113" spans="1:13" hidden="1" x14ac:dyDescent="0.25">
      <c r="A1113" s="1">
        <v>1980</v>
      </c>
      <c r="B1113" s="1" t="s">
        <v>18</v>
      </c>
      <c r="C1113" s="1" t="s">
        <v>32</v>
      </c>
      <c r="D1113" s="1" t="s">
        <v>42</v>
      </c>
      <c r="E1113" s="2">
        <v>2045</v>
      </c>
      <c r="F1113" s="2">
        <v>2412</v>
      </c>
      <c r="G1113" s="3">
        <f>+dataMercanciaGeneral[[#This Row],[Mercancía general embarcada en cabotaje]]+dataMercanciaGeneral[[#This Row],[Mercancía general desembarcada en cabotaje]]</f>
        <v>4457</v>
      </c>
      <c r="H1113" s="2">
        <v>0</v>
      </c>
      <c r="I1113" s="2">
        <v>0</v>
      </c>
      <c r="J1113" s="3">
        <f>+dataMercanciaGeneral[[#This Row],[Mercancía general embarcada en exterior]]+dataMercanciaGeneral[[#This Row],[Mercancía general desembarcada en exterior]]</f>
        <v>0</v>
      </c>
      <c r="K1113" s="3">
        <f>+dataMercanciaGeneral[[#This Row],[Mercancía general embarcada en cabotaje]]+dataMercanciaGeneral[[#This Row],[Mercancía general embarcada en exterior]]</f>
        <v>2045</v>
      </c>
      <c r="L1113" s="3">
        <f>+dataMercanciaGeneral[[#This Row],[Mercancía general desembarcada en cabotaje]]+dataMercanciaGeneral[[#This Row],[Mercancía general desembarcada en exterior]]</f>
        <v>2412</v>
      </c>
      <c r="M1113" s="3">
        <f>+dataMercanciaGeneral[[#This Row],[TOTAL mercancía general embarcada en cabotaje y exterior]]+dataMercanciaGeneral[[#This Row],[TOTAL mercancía general desembarcada en cabotaje y exterior]]</f>
        <v>4457</v>
      </c>
    </row>
    <row r="1114" spans="1:13" hidden="1" x14ac:dyDescent="0.25">
      <c r="A1114" s="1">
        <v>1980</v>
      </c>
      <c r="B1114" s="1" t="s">
        <v>19</v>
      </c>
      <c r="C1114" s="1" t="s">
        <v>32</v>
      </c>
      <c r="D1114" s="1" t="s">
        <v>33</v>
      </c>
      <c r="E1114" s="2">
        <v>361542</v>
      </c>
      <c r="F1114" s="2">
        <v>552240</v>
      </c>
      <c r="G1114" s="3">
        <f>+dataMercanciaGeneral[[#This Row],[Mercancía general embarcada en cabotaje]]+dataMercanciaGeneral[[#This Row],[Mercancía general desembarcada en cabotaje]]</f>
        <v>913782</v>
      </c>
      <c r="H1114" s="2">
        <v>316294</v>
      </c>
      <c r="I1114" s="2">
        <v>310937</v>
      </c>
      <c r="J1114" s="3">
        <f>+dataMercanciaGeneral[[#This Row],[Mercancía general embarcada en exterior]]+dataMercanciaGeneral[[#This Row],[Mercancía general desembarcada en exterior]]</f>
        <v>627231</v>
      </c>
      <c r="K1114" s="3">
        <f>+dataMercanciaGeneral[[#This Row],[Mercancía general embarcada en cabotaje]]+dataMercanciaGeneral[[#This Row],[Mercancía general embarcada en exterior]]</f>
        <v>677836</v>
      </c>
      <c r="L1114" s="3">
        <f>+dataMercanciaGeneral[[#This Row],[Mercancía general desembarcada en cabotaje]]+dataMercanciaGeneral[[#This Row],[Mercancía general desembarcada en exterior]]</f>
        <v>863177</v>
      </c>
      <c r="M1114" s="3">
        <f>+dataMercanciaGeneral[[#This Row],[TOTAL mercancía general embarcada en cabotaje y exterior]]+dataMercanciaGeneral[[#This Row],[TOTAL mercancía general desembarcada en cabotaje y exterior]]</f>
        <v>1541013</v>
      </c>
    </row>
    <row r="1115" spans="1:13" hidden="1" x14ac:dyDescent="0.25">
      <c r="A1115" s="1">
        <v>1980</v>
      </c>
      <c r="B1115" s="1" t="s">
        <v>19</v>
      </c>
      <c r="C1115" s="1" t="s">
        <v>32</v>
      </c>
      <c r="D1115" s="1" t="s">
        <v>42</v>
      </c>
      <c r="E1115" s="2">
        <v>255004</v>
      </c>
      <c r="F1115" s="2">
        <v>380073</v>
      </c>
      <c r="G1115" s="3">
        <f>+dataMercanciaGeneral[[#This Row],[Mercancía general embarcada en cabotaje]]+dataMercanciaGeneral[[#This Row],[Mercancía general desembarcada en cabotaje]]</f>
        <v>635077</v>
      </c>
      <c r="H1115" s="2">
        <v>42735</v>
      </c>
      <c r="I1115" s="2">
        <v>82898</v>
      </c>
      <c r="J1115" s="3">
        <f>+dataMercanciaGeneral[[#This Row],[Mercancía general embarcada en exterior]]+dataMercanciaGeneral[[#This Row],[Mercancía general desembarcada en exterior]]</f>
        <v>125633</v>
      </c>
      <c r="K1115" s="3">
        <f>+dataMercanciaGeneral[[#This Row],[Mercancía general embarcada en cabotaje]]+dataMercanciaGeneral[[#This Row],[Mercancía general embarcada en exterior]]</f>
        <v>297739</v>
      </c>
      <c r="L1115" s="3">
        <f>+dataMercanciaGeneral[[#This Row],[Mercancía general desembarcada en cabotaje]]+dataMercanciaGeneral[[#This Row],[Mercancía general desembarcada en exterior]]</f>
        <v>462971</v>
      </c>
      <c r="M1115" s="3">
        <f>+dataMercanciaGeneral[[#This Row],[TOTAL mercancía general embarcada en cabotaje y exterior]]+dataMercanciaGeneral[[#This Row],[TOTAL mercancía general desembarcada en cabotaje y exterior]]</f>
        <v>760710</v>
      </c>
    </row>
    <row r="1116" spans="1:13" hidden="1" x14ac:dyDescent="0.25">
      <c r="A1116" s="1">
        <v>1980</v>
      </c>
      <c r="B1116" s="1" t="s">
        <v>20</v>
      </c>
      <c r="C1116" s="1" t="s">
        <v>32</v>
      </c>
      <c r="D1116" s="1" t="s">
        <v>33</v>
      </c>
      <c r="E1116" s="2">
        <v>78484</v>
      </c>
      <c r="F1116" s="2">
        <v>82471</v>
      </c>
      <c r="G1116" s="3">
        <f>+dataMercanciaGeneral[[#This Row],[Mercancía general embarcada en cabotaje]]+dataMercanciaGeneral[[#This Row],[Mercancía general desembarcada en cabotaje]]</f>
        <v>160955</v>
      </c>
      <c r="H1116" s="2">
        <v>528108</v>
      </c>
      <c r="I1116" s="2">
        <v>28078</v>
      </c>
      <c r="J1116" s="3">
        <f>+dataMercanciaGeneral[[#This Row],[Mercancía general embarcada en exterior]]+dataMercanciaGeneral[[#This Row],[Mercancía general desembarcada en exterior]]</f>
        <v>556186</v>
      </c>
      <c r="K1116" s="3">
        <f>+dataMercanciaGeneral[[#This Row],[Mercancía general embarcada en cabotaje]]+dataMercanciaGeneral[[#This Row],[Mercancía general embarcada en exterior]]</f>
        <v>606592</v>
      </c>
      <c r="L1116" s="3">
        <f>+dataMercanciaGeneral[[#This Row],[Mercancía general desembarcada en cabotaje]]+dataMercanciaGeneral[[#This Row],[Mercancía general desembarcada en exterior]]</f>
        <v>110549</v>
      </c>
      <c r="M1116" s="3">
        <f>+dataMercanciaGeneral[[#This Row],[TOTAL mercancía general embarcada en cabotaje y exterior]]+dataMercanciaGeneral[[#This Row],[TOTAL mercancía general desembarcada en cabotaje y exterior]]</f>
        <v>717141</v>
      </c>
    </row>
    <row r="1117" spans="1:13" hidden="1" x14ac:dyDescent="0.25">
      <c r="A1117" s="1">
        <v>1980</v>
      </c>
      <c r="B1117" s="1" t="s">
        <v>20</v>
      </c>
      <c r="C1117" s="1" t="s">
        <v>32</v>
      </c>
      <c r="D1117" s="1" t="s">
        <v>42</v>
      </c>
      <c r="E1117" s="2">
        <v>0</v>
      </c>
      <c r="F1117" s="2">
        <v>0</v>
      </c>
      <c r="G1117" s="3">
        <f>+dataMercanciaGeneral[[#This Row],[Mercancía general embarcada en cabotaje]]+dataMercanciaGeneral[[#This Row],[Mercancía general desembarcada en cabotaje]]</f>
        <v>0</v>
      </c>
      <c r="H1117" s="2">
        <v>0</v>
      </c>
      <c r="I1117" s="2">
        <v>0</v>
      </c>
      <c r="J1117" s="3">
        <f>+dataMercanciaGeneral[[#This Row],[Mercancía general embarcada en exterior]]+dataMercanciaGeneral[[#This Row],[Mercancía general desembarcada en exterior]]</f>
        <v>0</v>
      </c>
      <c r="K1117" s="3">
        <f>+dataMercanciaGeneral[[#This Row],[Mercancía general embarcada en cabotaje]]+dataMercanciaGeneral[[#This Row],[Mercancía general embarcada en exterior]]</f>
        <v>0</v>
      </c>
      <c r="L1117" s="3">
        <f>+dataMercanciaGeneral[[#This Row],[Mercancía general desembarcada en cabotaje]]+dataMercanciaGeneral[[#This Row],[Mercancía general desembarcada en exterior]]</f>
        <v>0</v>
      </c>
      <c r="M1117" s="3">
        <f>+dataMercanciaGeneral[[#This Row],[TOTAL mercancía general embarcada en cabotaje y exterior]]+dataMercanciaGeneral[[#This Row],[TOTAL mercancía general desembarcada en cabotaje y exterior]]</f>
        <v>0</v>
      </c>
    </row>
    <row r="1118" spans="1:13" hidden="1" x14ac:dyDescent="0.25">
      <c r="A1118" s="1">
        <v>1980</v>
      </c>
      <c r="B1118" s="1" t="s">
        <v>21</v>
      </c>
      <c r="C1118" s="1" t="s">
        <v>32</v>
      </c>
      <c r="D1118" s="1" t="s">
        <v>33</v>
      </c>
      <c r="E1118" s="2">
        <v>0</v>
      </c>
      <c r="F1118" s="2">
        <v>0</v>
      </c>
      <c r="G1118" s="3">
        <f>+dataMercanciaGeneral[[#This Row],[Mercancía general embarcada en cabotaje]]+dataMercanciaGeneral[[#This Row],[Mercancía general desembarcada en cabotaje]]</f>
        <v>0</v>
      </c>
      <c r="H1118" s="2">
        <v>184060</v>
      </c>
      <c r="I1118" s="2">
        <v>26687</v>
      </c>
      <c r="J1118" s="3">
        <f>+dataMercanciaGeneral[[#This Row],[Mercancía general embarcada en exterior]]+dataMercanciaGeneral[[#This Row],[Mercancía general desembarcada en exterior]]</f>
        <v>210747</v>
      </c>
      <c r="K1118" s="3">
        <f>+dataMercanciaGeneral[[#This Row],[Mercancía general embarcada en cabotaje]]+dataMercanciaGeneral[[#This Row],[Mercancía general embarcada en exterior]]</f>
        <v>184060</v>
      </c>
      <c r="L1118" s="3">
        <f>+dataMercanciaGeneral[[#This Row],[Mercancía general desembarcada en cabotaje]]+dataMercanciaGeneral[[#This Row],[Mercancía general desembarcada en exterior]]</f>
        <v>26687</v>
      </c>
      <c r="M1118" s="3">
        <f>+dataMercanciaGeneral[[#This Row],[TOTAL mercancía general embarcada en cabotaje y exterior]]+dataMercanciaGeneral[[#This Row],[TOTAL mercancía general desembarcada en cabotaje y exterior]]</f>
        <v>210747</v>
      </c>
    </row>
    <row r="1119" spans="1:13" hidden="1" x14ac:dyDescent="0.25">
      <c r="A1119" s="1">
        <v>1980</v>
      </c>
      <c r="B1119" s="1" t="s">
        <v>21</v>
      </c>
      <c r="C1119" s="1" t="s">
        <v>32</v>
      </c>
      <c r="D1119" s="1" t="s">
        <v>42</v>
      </c>
      <c r="E1119" s="2">
        <v>0</v>
      </c>
      <c r="F1119" s="2">
        <v>0</v>
      </c>
      <c r="G1119" s="3">
        <f>+dataMercanciaGeneral[[#This Row],[Mercancía general embarcada en cabotaje]]+dataMercanciaGeneral[[#This Row],[Mercancía general desembarcada en cabotaje]]</f>
        <v>0</v>
      </c>
      <c r="H1119" s="2">
        <v>0</v>
      </c>
      <c r="I1119" s="2">
        <v>0</v>
      </c>
      <c r="J1119" s="3">
        <f>+dataMercanciaGeneral[[#This Row],[Mercancía general embarcada en exterior]]+dataMercanciaGeneral[[#This Row],[Mercancía general desembarcada en exterior]]</f>
        <v>0</v>
      </c>
      <c r="K1119" s="3">
        <f>+dataMercanciaGeneral[[#This Row],[Mercancía general embarcada en cabotaje]]+dataMercanciaGeneral[[#This Row],[Mercancía general embarcada en exterior]]</f>
        <v>0</v>
      </c>
      <c r="L1119" s="3">
        <f>+dataMercanciaGeneral[[#This Row],[Mercancía general desembarcada en cabotaje]]+dataMercanciaGeneral[[#This Row],[Mercancía general desembarcada en exterior]]</f>
        <v>0</v>
      </c>
      <c r="M1119" s="3">
        <f>+dataMercanciaGeneral[[#This Row],[TOTAL mercancía general embarcada en cabotaje y exterior]]+dataMercanciaGeneral[[#This Row],[TOTAL mercancía general desembarcada en cabotaje y exterior]]</f>
        <v>0</v>
      </c>
    </row>
    <row r="1120" spans="1:13" hidden="1" x14ac:dyDescent="0.25">
      <c r="A1120" s="1">
        <v>1980</v>
      </c>
      <c r="B1120" s="1" t="s">
        <v>22</v>
      </c>
      <c r="C1120" s="1" t="s">
        <v>32</v>
      </c>
      <c r="D1120" s="1" t="s">
        <v>33</v>
      </c>
      <c r="E1120" s="2">
        <v>58267</v>
      </c>
      <c r="F1120" s="2">
        <v>132809</v>
      </c>
      <c r="G1120" s="3">
        <f>+dataMercanciaGeneral[[#This Row],[Mercancía general embarcada en cabotaje]]+dataMercanciaGeneral[[#This Row],[Mercancía general desembarcada en cabotaje]]</f>
        <v>191076</v>
      </c>
      <c r="H1120" s="2">
        <v>6151</v>
      </c>
      <c r="I1120" s="2">
        <v>8356</v>
      </c>
      <c r="J1120" s="3">
        <f>+dataMercanciaGeneral[[#This Row],[Mercancía general embarcada en exterior]]+dataMercanciaGeneral[[#This Row],[Mercancía general desembarcada en exterior]]</f>
        <v>14507</v>
      </c>
      <c r="K1120" s="3">
        <f>+dataMercanciaGeneral[[#This Row],[Mercancía general embarcada en cabotaje]]+dataMercanciaGeneral[[#This Row],[Mercancía general embarcada en exterior]]</f>
        <v>64418</v>
      </c>
      <c r="L1120" s="3">
        <f>+dataMercanciaGeneral[[#This Row],[Mercancía general desembarcada en cabotaje]]+dataMercanciaGeneral[[#This Row],[Mercancía general desembarcada en exterior]]</f>
        <v>141165</v>
      </c>
      <c r="M1120" s="3">
        <f>+dataMercanciaGeneral[[#This Row],[TOTAL mercancía general embarcada en cabotaje y exterior]]+dataMercanciaGeneral[[#This Row],[TOTAL mercancía general desembarcada en cabotaje y exterior]]</f>
        <v>205583</v>
      </c>
    </row>
    <row r="1121" spans="1:13" hidden="1" x14ac:dyDescent="0.25">
      <c r="A1121" s="1">
        <v>1980</v>
      </c>
      <c r="B1121" s="1" t="s">
        <v>22</v>
      </c>
      <c r="C1121" s="1" t="s">
        <v>32</v>
      </c>
      <c r="D1121" s="1" t="s">
        <v>42</v>
      </c>
      <c r="E1121" s="2">
        <v>342</v>
      </c>
      <c r="F1121" s="2">
        <v>1086</v>
      </c>
      <c r="G1121" s="3">
        <f>+dataMercanciaGeneral[[#This Row],[Mercancía general embarcada en cabotaje]]+dataMercanciaGeneral[[#This Row],[Mercancía general desembarcada en cabotaje]]</f>
        <v>1428</v>
      </c>
      <c r="H1121" s="2">
        <v>102</v>
      </c>
      <c r="I1121" s="2">
        <v>813</v>
      </c>
      <c r="J1121" s="3">
        <f>+dataMercanciaGeneral[[#This Row],[Mercancía general embarcada en exterior]]+dataMercanciaGeneral[[#This Row],[Mercancía general desembarcada en exterior]]</f>
        <v>915</v>
      </c>
      <c r="K1121" s="3">
        <f>+dataMercanciaGeneral[[#This Row],[Mercancía general embarcada en cabotaje]]+dataMercanciaGeneral[[#This Row],[Mercancía general embarcada en exterior]]</f>
        <v>444</v>
      </c>
      <c r="L1121" s="3">
        <f>+dataMercanciaGeneral[[#This Row],[Mercancía general desembarcada en cabotaje]]+dataMercanciaGeneral[[#This Row],[Mercancía general desembarcada en exterior]]</f>
        <v>1899</v>
      </c>
      <c r="M1121" s="3">
        <f>+dataMercanciaGeneral[[#This Row],[TOTAL mercancía general embarcada en cabotaje y exterior]]+dataMercanciaGeneral[[#This Row],[TOTAL mercancía general desembarcada en cabotaje y exterior]]</f>
        <v>2343</v>
      </c>
    </row>
    <row r="1122" spans="1:13" hidden="1" x14ac:dyDescent="0.25">
      <c r="A1122" s="1">
        <v>1980</v>
      </c>
      <c r="B1122" s="1" t="s">
        <v>23</v>
      </c>
      <c r="C1122" s="1" t="s">
        <v>32</v>
      </c>
      <c r="D1122" s="1" t="s">
        <v>33</v>
      </c>
      <c r="E1122" s="2">
        <v>21350</v>
      </c>
      <c r="F1122" s="2">
        <v>83875</v>
      </c>
      <c r="G1122" s="3">
        <f>+dataMercanciaGeneral[[#This Row],[Mercancía general embarcada en cabotaje]]+dataMercanciaGeneral[[#This Row],[Mercancía general desembarcada en cabotaje]]</f>
        <v>105225</v>
      </c>
      <c r="H1122" s="2">
        <v>645943</v>
      </c>
      <c r="I1122" s="2">
        <v>1734567</v>
      </c>
      <c r="J1122" s="3">
        <f>+dataMercanciaGeneral[[#This Row],[Mercancía general embarcada en exterior]]+dataMercanciaGeneral[[#This Row],[Mercancía general desembarcada en exterior]]</f>
        <v>2380510</v>
      </c>
      <c r="K1122" s="3">
        <f>+dataMercanciaGeneral[[#This Row],[Mercancía general embarcada en cabotaje]]+dataMercanciaGeneral[[#This Row],[Mercancía general embarcada en exterior]]</f>
        <v>667293</v>
      </c>
      <c r="L1122" s="3">
        <f>+dataMercanciaGeneral[[#This Row],[Mercancía general desembarcada en cabotaje]]+dataMercanciaGeneral[[#This Row],[Mercancía general desembarcada en exterior]]</f>
        <v>1818442</v>
      </c>
      <c r="M1122" s="3">
        <f>+dataMercanciaGeneral[[#This Row],[TOTAL mercancía general embarcada en cabotaje y exterior]]+dataMercanciaGeneral[[#This Row],[TOTAL mercancía general desembarcada en cabotaje y exterior]]</f>
        <v>2485735</v>
      </c>
    </row>
    <row r="1123" spans="1:13" hidden="1" x14ac:dyDescent="0.25">
      <c r="A1123" s="1">
        <v>1980</v>
      </c>
      <c r="B1123" s="1" t="s">
        <v>23</v>
      </c>
      <c r="C1123" s="1" t="s">
        <v>32</v>
      </c>
      <c r="D1123" s="1" t="s">
        <v>42</v>
      </c>
      <c r="E1123" s="2">
        <v>973</v>
      </c>
      <c r="F1123" s="2">
        <v>866</v>
      </c>
      <c r="G1123" s="3">
        <f>+dataMercanciaGeneral[[#This Row],[Mercancía general embarcada en cabotaje]]+dataMercanciaGeneral[[#This Row],[Mercancía general desembarcada en cabotaje]]</f>
        <v>1839</v>
      </c>
      <c r="H1123" s="2">
        <v>29263</v>
      </c>
      <c r="I1123" s="2">
        <v>19734</v>
      </c>
      <c r="J1123" s="3">
        <f>+dataMercanciaGeneral[[#This Row],[Mercancía general embarcada en exterior]]+dataMercanciaGeneral[[#This Row],[Mercancía general desembarcada en exterior]]</f>
        <v>48997</v>
      </c>
      <c r="K1123" s="3">
        <f>+dataMercanciaGeneral[[#This Row],[Mercancía general embarcada en cabotaje]]+dataMercanciaGeneral[[#This Row],[Mercancía general embarcada en exterior]]</f>
        <v>30236</v>
      </c>
      <c r="L1123" s="3">
        <f>+dataMercanciaGeneral[[#This Row],[Mercancía general desembarcada en cabotaje]]+dataMercanciaGeneral[[#This Row],[Mercancía general desembarcada en exterior]]</f>
        <v>20600</v>
      </c>
      <c r="M1123" s="3">
        <f>+dataMercanciaGeneral[[#This Row],[TOTAL mercancía general embarcada en cabotaje y exterior]]+dataMercanciaGeneral[[#This Row],[TOTAL mercancía general desembarcada en cabotaje y exterior]]</f>
        <v>50836</v>
      </c>
    </row>
    <row r="1124" spans="1:13" hidden="1" x14ac:dyDescent="0.25">
      <c r="A1124" s="1">
        <v>1980</v>
      </c>
      <c r="B1124" s="1" t="s">
        <v>36</v>
      </c>
      <c r="C1124" s="1" t="s">
        <v>32</v>
      </c>
      <c r="D1124" s="1" t="s">
        <v>33</v>
      </c>
      <c r="E1124" s="2">
        <v>4733</v>
      </c>
      <c r="F1124" s="2">
        <v>327</v>
      </c>
      <c r="G1124" s="3">
        <f>+dataMercanciaGeneral[[#This Row],[Mercancía general embarcada en cabotaje]]+dataMercanciaGeneral[[#This Row],[Mercancía general desembarcada en cabotaje]]</f>
        <v>5060</v>
      </c>
      <c r="H1124" s="2">
        <v>140660</v>
      </c>
      <c r="I1124" s="2">
        <v>556</v>
      </c>
      <c r="J1124" s="3">
        <f>+dataMercanciaGeneral[[#This Row],[Mercancía general embarcada en exterior]]+dataMercanciaGeneral[[#This Row],[Mercancía general desembarcada en exterior]]</f>
        <v>141216</v>
      </c>
      <c r="K1124" s="3">
        <f>+dataMercanciaGeneral[[#This Row],[Mercancía general embarcada en cabotaje]]+dataMercanciaGeneral[[#This Row],[Mercancía general embarcada en exterior]]</f>
        <v>145393</v>
      </c>
      <c r="L1124" s="3">
        <f>+dataMercanciaGeneral[[#This Row],[Mercancía general desembarcada en cabotaje]]+dataMercanciaGeneral[[#This Row],[Mercancía general desembarcada en exterior]]</f>
        <v>883</v>
      </c>
      <c r="M1124" s="3">
        <f>+dataMercanciaGeneral[[#This Row],[TOTAL mercancía general embarcada en cabotaje y exterior]]+dataMercanciaGeneral[[#This Row],[TOTAL mercancía general desembarcada en cabotaje y exterior]]</f>
        <v>146276</v>
      </c>
    </row>
    <row r="1125" spans="1:13" hidden="1" x14ac:dyDescent="0.25">
      <c r="A1125" s="1">
        <v>1980</v>
      </c>
      <c r="B1125" s="1" t="s">
        <v>36</v>
      </c>
      <c r="C1125" s="1" t="s">
        <v>32</v>
      </c>
      <c r="D1125" s="1" t="s">
        <v>42</v>
      </c>
      <c r="E1125" s="2">
        <v>79112</v>
      </c>
      <c r="F1125" s="2">
        <v>22364</v>
      </c>
      <c r="G1125" s="3">
        <f>+dataMercanciaGeneral[[#This Row],[Mercancía general embarcada en cabotaje]]+dataMercanciaGeneral[[#This Row],[Mercancía general desembarcada en cabotaje]]</f>
        <v>101476</v>
      </c>
      <c r="H1125" s="2">
        <v>0</v>
      </c>
      <c r="I1125" s="2">
        <v>0</v>
      </c>
      <c r="J1125" s="3">
        <f>+dataMercanciaGeneral[[#This Row],[Mercancía general embarcada en exterior]]+dataMercanciaGeneral[[#This Row],[Mercancía general desembarcada en exterior]]</f>
        <v>0</v>
      </c>
      <c r="K1125" s="3">
        <f>+dataMercanciaGeneral[[#This Row],[Mercancía general embarcada en cabotaje]]+dataMercanciaGeneral[[#This Row],[Mercancía general embarcada en exterior]]</f>
        <v>79112</v>
      </c>
      <c r="L1125" s="3">
        <f>+dataMercanciaGeneral[[#This Row],[Mercancía general desembarcada en cabotaje]]+dataMercanciaGeneral[[#This Row],[Mercancía general desembarcada en exterior]]</f>
        <v>22364</v>
      </c>
      <c r="M1125" s="3">
        <f>+dataMercanciaGeneral[[#This Row],[TOTAL mercancía general embarcada en cabotaje y exterior]]+dataMercanciaGeneral[[#This Row],[TOTAL mercancía general desembarcada en cabotaje y exterior]]</f>
        <v>101476</v>
      </c>
    </row>
    <row r="1126" spans="1:13" hidden="1" x14ac:dyDescent="0.25">
      <c r="A1126" s="1">
        <v>1980</v>
      </c>
      <c r="B1126" s="1" t="s">
        <v>37</v>
      </c>
      <c r="C1126" s="1" t="s">
        <v>32</v>
      </c>
      <c r="D1126" s="1" t="s">
        <v>33</v>
      </c>
      <c r="E1126" s="2">
        <v>0</v>
      </c>
      <c r="F1126" s="2">
        <v>607</v>
      </c>
      <c r="G1126" s="3">
        <f>+dataMercanciaGeneral[[#This Row],[Mercancía general embarcada en cabotaje]]+dataMercanciaGeneral[[#This Row],[Mercancía general desembarcada en cabotaje]]</f>
        <v>607</v>
      </c>
      <c r="H1126" s="2">
        <v>0</v>
      </c>
      <c r="I1126" s="2">
        <v>21614</v>
      </c>
      <c r="J1126" s="3">
        <f>+dataMercanciaGeneral[[#This Row],[Mercancía general embarcada en exterior]]+dataMercanciaGeneral[[#This Row],[Mercancía general desembarcada en exterior]]</f>
        <v>21614</v>
      </c>
      <c r="K1126" s="3">
        <f>+dataMercanciaGeneral[[#This Row],[Mercancía general embarcada en cabotaje]]+dataMercanciaGeneral[[#This Row],[Mercancía general embarcada en exterior]]</f>
        <v>0</v>
      </c>
      <c r="L1126" s="3">
        <f>+dataMercanciaGeneral[[#This Row],[Mercancía general desembarcada en cabotaje]]+dataMercanciaGeneral[[#This Row],[Mercancía general desembarcada en exterior]]</f>
        <v>22221</v>
      </c>
      <c r="M1126" s="3">
        <f>+dataMercanciaGeneral[[#This Row],[TOTAL mercancía general embarcada en cabotaje y exterior]]+dataMercanciaGeneral[[#This Row],[TOTAL mercancía general desembarcada en cabotaje y exterior]]</f>
        <v>22221</v>
      </c>
    </row>
    <row r="1127" spans="1:13" hidden="1" x14ac:dyDescent="0.25">
      <c r="A1127" s="1">
        <v>1980</v>
      </c>
      <c r="B1127" s="1" t="s">
        <v>37</v>
      </c>
      <c r="C1127" s="1" t="s">
        <v>32</v>
      </c>
      <c r="D1127" s="1" t="s">
        <v>42</v>
      </c>
      <c r="E1127" s="2">
        <v>0</v>
      </c>
      <c r="F1127" s="2">
        <v>0</v>
      </c>
      <c r="G1127" s="3">
        <f>+dataMercanciaGeneral[[#This Row],[Mercancía general embarcada en cabotaje]]+dataMercanciaGeneral[[#This Row],[Mercancía general desembarcada en cabotaje]]</f>
        <v>0</v>
      </c>
      <c r="H1127" s="2">
        <v>0</v>
      </c>
      <c r="I1127" s="2">
        <v>0</v>
      </c>
      <c r="J1127" s="3">
        <f>+dataMercanciaGeneral[[#This Row],[Mercancía general embarcada en exterior]]+dataMercanciaGeneral[[#This Row],[Mercancía general desembarcada en exterior]]</f>
        <v>0</v>
      </c>
      <c r="K1127" s="3">
        <f>+dataMercanciaGeneral[[#This Row],[Mercancía general embarcada en cabotaje]]+dataMercanciaGeneral[[#This Row],[Mercancía general embarcada en exterior]]</f>
        <v>0</v>
      </c>
      <c r="L1127" s="3">
        <f>+dataMercanciaGeneral[[#This Row],[Mercancía general desembarcada en cabotaje]]+dataMercanciaGeneral[[#This Row],[Mercancía general desembarcada en exterior]]</f>
        <v>0</v>
      </c>
      <c r="M1127" s="3">
        <f>+dataMercanciaGeneral[[#This Row],[TOTAL mercancía general embarcada en cabotaje y exterior]]+dataMercanciaGeneral[[#This Row],[TOTAL mercancía general desembarcada en cabotaje y exterior]]</f>
        <v>0</v>
      </c>
    </row>
    <row r="1128" spans="1:13" hidden="1" x14ac:dyDescent="0.25">
      <c r="A1128" s="1">
        <v>1980</v>
      </c>
      <c r="B1128" s="1" t="s">
        <v>7</v>
      </c>
      <c r="C1128" s="1" t="s">
        <v>32</v>
      </c>
      <c r="D1128" s="1" t="s">
        <v>33</v>
      </c>
      <c r="E1128" s="2">
        <v>268143</v>
      </c>
      <c r="F1128" s="2">
        <v>325819</v>
      </c>
      <c r="G1128" s="3">
        <f>+dataMercanciaGeneral[[#This Row],[Mercancía general embarcada en cabotaje]]+dataMercanciaGeneral[[#This Row],[Mercancía general desembarcada en cabotaje]]</f>
        <v>593962</v>
      </c>
      <c r="H1128" s="2">
        <v>109230</v>
      </c>
      <c r="I1128" s="2">
        <v>262239</v>
      </c>
      <c r="J1128" s="3">
        <f>+dataMercanciaGeneral[[#This Row],[Mercancía general embarcada en exterior]]+dataMercanciaGeneral[[#This Row],[Mercancía general desembarcada en exterior]]</f>
        <v>371469</v>
      </c>
      <c r="K1128" s="3">
        <f>+dataMercanciaGeneral[[#This Row],[Mercancía general embarcada en cabotaje]]+dataMercanciaGeneral[[#This Row],[Mercancía general embarcada en exterior]]</f>
        <v>377373</v>
      </c>
      <c r="L1128" s="3">
        <f>+dataMercanciaGeneral[[#This Row],[Mercancía general desembarcada en cabotaje]]+dataMercanciaGeneral[[#This Row],[Mercancía general desembarcada en exterior]]</f>
        <v>588058</v>
      </c>
      <c r="M1128" s="3">
        <f>+dataMercanciaGeneral[[#This Row],[TOTAL mercancía general embarcada en cabotaje y exterior]]+dataMercanciaGeneral[[#This Row],[TOTAL mercancía general desembarcada en cabotaje y exterior]]</f>
        <v>965431</v>
      </c>
    </row>
    <row r="1129" spans="1:13" hidden="1" x14ac:dyDescent="0.25">
      <c r="A1129" s="1">
        <v>1980</v>
      </c>
      <c r="B1129" s="1" t="s">
        <v>7</v>
      </c>
      <c r="C1129" s="1" t="s">
        <v>32</v>
      </c>
      <c r="D1129" s="1" t="s">
        <v>42</v>
      </c>
      <c r="E1129" s="2">
        <v>359654</v>
      </c>
      <c r="F1129" s="2">
        <v>352611</v>
      </c>
      <c r="G1129" s="3">
        <f>+dataMercanciaGeneral[[#This Row],[Mercancía general embarcada en cabotaje]]+dataMercanciaGeneral[[#This Row],[Mercancía general desembarcada en cabotaje]]</f>
        <v>712265</v>
      </c>
      <c r="H1129" s="2">
        <v>15822</v>
      </c>
      <c r="I1129" s="2">
        <v>74118</v>
      </c>
      <c r="J1129" s="3">
        <f>+dataMercanciaGeneral[[#This Row],[Mercancía general embarcada en exterior]]+dataMercanciaGeneral[[#This Row],[Mercancía general desembarcada en exterior]]</f>
        <v>89940</v>
      </c>
      <c r="K1129" s="3">
        <f>+dataMercanciaGeneral[[#This Row],[Mercancía general embarcada en cabotaje]]+dataMercanciaGeneral[[#This Row],[Mercancía general embarcada en exterior]]</f>
        <v>375476</v>
      </c>
      <c r="L1129" s="3">
        <f>+dataMercanciaGeneral[[#This Row],[Mercancía general desembarcada en cabotaje]]+dataMercanciaGeneral[[#This Row],[Mercancía general desembarcada en exterior]]</f>
        <v>426729</v>
      </c>
      <c r="M1129" s="3">
        <f>+dataMercanciaGeneral[[#This Row],[TOTAL mercancía general embarcada en cabotaje y exterior]]+dataMercanciaGeneral[[#This Row],[TOTAL mercancía general desembarcada en cabotaje y exterior]]</f>
        <v>802205</v>
      </c>
    </row>
    <row r="1130" spans="1:13" hidden="1" x14ac:dyDescent="0.25">
      <c r="A1130" s="1">
        <v>1980</v>
      </c>
      <c r="B1130" s="1" t="s">
        <v>24</v>
      </c>
      <c r="C1130" s="1" t="s">
        <v>32</v>
      </c>
      <c r="D1130" s="1" t="s">
        <v>33</v>
      </c>
      <c r="E1130" s="2">
        <v>17009</v>
      </c>
      <c r="F1130" s="2">
        <v>107277</v>
      </c>
      <c r="G1130" s="3">
        <f>+dataMercanciaGeneral[[#This Row],[Mercancía general embarcada en cabotaje]]+dataMercanciaGeneral[[#This Row],[Mercancía general desembarcada en cabotaje]]</f>
        <v>124286</v>
      </c>
      <c r="H1130" s="2">
        <v>349935</v>
      </c>
      <c r="I1130" s="2">
        <v>271021</v>
      </c>
      <c r="J1130" s="3">
        <f>+dataMercanciaGeneral[[#This Row],[Mercancía general embarcada en exterior]]+dataMercanciaGeneral[[#This Row],[Mercancía general desembarcada en exterior]]</f>
        <v>620956</v>
      </c>
      <c r="K1130" s="3">
        <f>+dataMercanciaGeneral[[#This Row],[Mercancía general embarcada en cabotaje]]+dataMercanciaGeneral[[#This Row],[Mercancía general embarcada en exterior]]</f>
        <v>366944</v>
      </c>
      <c r="L1130" s="3">
        <f>+dataMercanciaGeneral[[#This Row],[Mercancía general desembarcada en cabotaje]]+dataMercanciaGeneral[[#This Row],[Mercancía general desembarcada en exterior]]</f>
        <v>378298</v>
      </c>
      <c r="M1130" s="3">
        <f>+dataMercanciaGeneral[[#This Row],[TOTAL mercancía general embarcada en cabotaje y exterior]]+dataMercanciaGeneral[[#This Row],[TOTAL mercancía general desembarcada en cabotaje y exterior]]</f>
        <v>745242</v>
      </c>
    </row>
    <row r="1131" spans="1:13" hidden="1" x14ac:dyDescent="0.25">
      <c r="A1131" s="1">
        <v>1980</v>
      </c>
      <c r="B1131" s="1" t="s">
        <v>24</v>
      </c>
      <c r="C1131" s="1" t="s">
        <v>32</v>
      </c>
      <c r="D1131" s="1" t="s">
        <v>42</v>
      </c>
      <c r="E1131" s="2">
        <v>2114</v>
      </c>
      <c r="F1131" s="2">
        <v>2277</v>
      </c>
      <c r="G1131" s="3">
        <f>+dataMercanciaGeneral[[#This Row],[Mercancía general embarcada en cabotaje]]+dataMercanciaGeneral[[#This Row],[Mercancía general desembarcada en cabotaje]]</f>
        <v>4391</v>
      </c>
      <c r="H1131" s="2">
        <v>1055</v>
      </c>
      <c r="I1131" s="2">
        <v>3950</v>
      </c>
      <c r="J1131" s="3">
        <f>+dataMercanciaGeneral[[#This Row],[Mercancía general embarcada en exterior]]+dataMercanciaGeneral[[#This Row],[Mercancía general desembarcada en exterior]]</f>
        <v>5005</v>
      </c>
      <c r="K1131" s="3">
        <f>+dataMercanciaGeneral[[#This Row],[Mercancía general embarcada en cabotaje]]+dataMercanciaGeneral[[#This Row],[Mercancía general embarcada en exterior]]</f>
        <v>3169</v>
      </c>
      <c r="L1131" s="3">
        <f>+dataMercanciaGeneral[[#This Row],[Mercancía general desembarcada en cabotaje]]+dataMercanciaGeneral[[#This Row],[Mercancía general desembarcada en exterior]]</f>
        <v>6227</v>
      </c>
      <c r="M1131" s="3">
        <f>+dataMercanciaGeneral[[#This Row],[TOTAL mercancía general embarcada en cabotaje y exterior]]+dataMercanciaGeneral[[#This Row],[TOTAL mercancía general desembarcada en cabotaje y exterior]]</f>
        <v>9396</v>
      </c>
    </row>
    <row r="1132" spans="1:13" hidden="1" x14ac:dyDescent="0.25">
      <c r="A1132" s="1">
        <v>1980</v>
      </c>
      <c r="B1132" s="1" t="s">
        <v>25</v>
      </c>
      <c r="C1132" s="1" t="s">
        <v>32</v>
      </c>
      <c r="D1132" s="1" t="s">
        <v>33</v>
      </c>
      <c r="E1132" s="2">
        <v>57959</v>
      </c>
      <c r="F1132" s="2">
        <v>97256</v>
      </c>
      <c r="G1132" s="3">
        <f>+dataMercanciaGeneral[[#This Row],[Mercancía general embarcada en cabotaje]]+dataMercanciaGeneral[[#This Row],[Mercancía general desembarcada en cabotaje]]</f>
        <v>155215</v>
      </c>
      <c r="H1132" s="2">
        <v>247172</v>
      </c>
      <c r="I1132" s="2">
        <v>281034</v>
      </c>
      <c r="J1132" s="3">
        <f>+dataMercanciaGeneral[[#This Row],[Mercancía general embarcada en exterior]]+dataMercanciaGeneral[[#This Row],[Mercancía general desembarcada en exterior]]</f>
        <v>528206</v>
      </c>
      <c r="K1132" s="3">
        <f>+dataMercanciaGeneral[[#This Row],[Mercancía general embarcada en cabotaje]]+dataMercanciaGeneral[[#This Row],[Mercancía general embarcada en exterior]]</f>
        <v>305131</v>
      </c>
      <c r="L1132" s="3">
        <f>+dataMercanciaGeneral[[#This Row],[Mercancía general desembarcada en cabotaje]]+dataMercanciaGeneral[[#This Row],[Mercancía general desembarcada en exterior]]</f>
        <v>378290</v>
      </c>
      <c r="M1132" s="3">
        <f>+dataMercanciaGeneral[[#This Row],[TOTAL mercancía general embarcada en cabotaje y exterior]]+dataMercanciaGeneral[[#This Row],[TOTAL mercancía general desembarcada en cabotaje y exterior]]</f>
        <v>683421</v>
      </c>
    </row>
    <row r="1133" spans="1:13" hidden="1" x14ac:dyDescent="0.25">
      <c r="A1133" s="1">
        <v>1980</v>
      </c>
      <c r="B1133" s="1" t="s">
        <v>25</v>
      </c>
      <c r="C1133" s="1" t="s">
        <v>32</v>
      </c>
      <c r="D1133" s="1" t="s">
        <v>42</v>
      </c>
      <c r="E1133" s="2">
        <v>123523</v>
      </c>
      <c r="F1133" s="2">
        <v>66098</v>
      </c>
      <c r="G1133" s="3">
        <f>+dataMercanciaGeneral[[#This Row],[Mercancía general embarcada en cabotaje]]+dataMercanciaGeneral[[#This Row],[Mercancía general desembarcada en cabotaje]]</f>
        <v>189621</v>
      </c>
      <c r="H1133" s="2">
        <v>5995</v>
      </c>
      <c r="I1133" s="2">
        <v>2000</v>
      </c>
      <c r="J1133" s="3">
        <f>+dataMercanciaGeneral[[#This Row],[Mercancía general embarcada en exterior]]+dataMercanciaGeneral[[#This Row],[Mercancía general desembarcada en exterior]]</f>
        <v>7995</v>
      </c>
      <c r="K1133" s="3">
        <f>+dataMercanciaGeneral[[#This Row],[Mercancía general embarcada en cabotaje]]+dataMercanciaGeneral[[#This Row],[Mercancía general embarcada en exterior]]</f>
        <v>129518</v>
      </c>
      <c r="L1133" s="3">
        <f>+dataMercanciaGeneral[[#This Row],[Mercancía general desembarcada en cabotaje]]+dataMercanciaGeneral[[#This Row],[Mercancía general desembarcada en exterior]]</f>
        <v>68098</v>
      </c>
      <c r="M1133" s="3">
        <f>+dataMercanciaGeneral[[#This Row],[TOTAL mercancía general embarcada en cabotaje y exterior]]+dataMercanciaGeneral[[#This Row],[TOTAL mercancía general desembarcada en cabotaje y exterior]]</f>
        <v>197616</v>
      </c>
    </row>
    <row r="1134" spans="1:13" hidden="1" x14ac:dyDescent="0.25">
      <c r="A1134" s="1">
        <v>1980</v>
      </c>
      <c r="B1134" s="1" t="s">
        <v>26</v>
      </c>
      <c r="C1134" s="1" t="s">
        <v>32</v>
      </c>
      <c r="D1134" s="1" t="s">
        <v>33</v>
      </c>
      <c r="E1134" s="2">
        <v>26718</v>
      </c>
      <c r="F1134" s="2">
        <v>15266</v>
      </c>
      <c r="G1134" s="3">
        <f>+dataMercanciaGeneral[[#This Row],[Mercancía general embarcada en cabotaje]]+dataMercanciaGeneral[[#This Row],[Mercancía general desembarcada en cabotaje]]</f>
        <v>41984</v>
      </c>
      <c r="H1134" s="2">
        <v>582646</v>
      </c>
      <c r="I1134" s="2">
        <v>190902</v>
      </c>
      <c r="J1134" s="3">
        <f>+dataMercanciaGeneral[[#This Row],[Mercancía general embarcada en exterior]]+dataMercanciaGeneral[[#This Row],[Mercancía general desembarcada en exterior]]</f>
        <v>773548</v>
      </c>
      <c r="K1134" s="3">
        <f>+dataMercanciaGeneral[[#This Row],[Mercancía general embarcada en cabotaje]]+dataMercanciaGeneral[[#This Row],[Mercancía general embarcada en exterior]]</f>
        <v>609364</v>
      </c>
      <c r="L1134" s="3">
        <f>+dataMercanciaGeneral[[#This Row],[Mercancía general desembarcada en cabotaje]]+dataMercanciaGeneral[[#This Row],[Mercancía general desembarcada en exterior]]</f>
        <v>206168</v>
      </c>
      <c r="M1134" s="3">
        <f>+dataMercanciaGeneral[[#This Row],[TOTAL mercancía general embarcada en cabotaje y exterior]]+dataMercanciaGeneral[[#This Row],[TOTAL mercancía general desembarcada en cabotaje y exterior]]</f>
        <v>815532</v>
      </c>
    </row>
    <row r="1135" spans="1:13" hidden="1" x14ac:dyDescent="0.25">
      <c r="A1135" s="1">
        <v>1980</v>
      </c>
      <c r="B1135" s="1" t="s">
        <v>26</v>
      </c>
      <c r="C1135" s="1" t="s">
        <v>32</v>
      </c>
      <c r="D1135" s="1" t="s">
        <v>42</v>
      </c>
      <c r="E1135" s="2">
        <v>6515</v>
      </c>
      <c r="F1135" s="2">
        <v>1548</v>
      </c>
      <c r="G1135" s="3">
        <f>+dataMercanciaGeneral[[#This Row],[Mercancía general embarcada en cabotaje]]+dataMercanciaGeneral[[#This Row],[Mercancía general desembarcada en cabotaje]]</f>
        <v>8063</v>
      </c>
      <c r="H1135" s="2">
        <v>17004</v>
      </c>
      <c r="I1135" s="2">
        <v>18540</v>
      </c>
      <c r="J1135" s="3">
        <f>+dataMercanciaGeneral[[#This Row],[Mercancía general embarcada en exterior]]+dataMercanciaGeneral[[#This Row],[Mercancía general desembarcada en exterior]]</f>
        <v>35544</v>
      </c>
      <c r="K1135" s="3">
        <f>+dataMercanciaGeneral[[#This Row],[Mercancía general embarcada en cabotaje]]+dataMercanciaGeneral[[#This Row],[Mercancía general embarcada en exterior]]</f>
        <v>23519</v>
      </c>
      <c r="L1135" s="3">
        <f>+dataMercanciaGeneral[[#This Row],[Mercancía general desembarcada en cabotaje]]+dataMercanciaGeneral[[#This Row],[Mercancía general desembarcada en exterior]]</f>
        <v>20088</v>
      </c>
      <c r="M1135" s="3">
        <f>+dataMercanciaGeneral[[#This Row],[TOTAL mercancía general embarcada en cabotaje y exterior]]+dataMercanciaGeneral[[#This Row],[TOTAL mercancía general desembarcada en cabotaje y exterior]]</f>
        <v>43607</v>
      </c>
    </row>
    <row r="1136" spans="1:13" hidden="1" x14ac:dyDescent="0.25">
      <c r="A1136" s="1">
        <v>1980</v>
      </c>
      <c r="B1136" s="1" t="s">
        <v>27</v>
      </c>
      <c r="C1136" s="1" t="s">
        <v>32</v>
      </c>
      <c r="D1136" s="1" t="s">
        <v>33</v>
      </c>
      <c r="E1136" s="2">
        <v>383083</v>
      </c>
      <c r="F1136" s="2">
        <v>132429</v>
      </c>
      <c r="G1136" s="3">
        <f>+dataMercanciaGeneral[[#This Row],[Mercancía general embarcada en cabotaje]]+dataMercanciaGeneral[[#This Row],[Mercancía general desembarcada en cabotaje]]</f>
        <v>515512</v>
      </c>
      <c r="H1136" s="2">
        <v>576829</v>
      </c>
      <c r="I1136" s="2">
        <v>784502</v>
      </c>
      <c r="J1136" s="3">
        <f>+dataMercanciaGeneral[[#This Row],[Mercancía general embarcada en exterior]]+dataMercanciaGeneral[[#This Row],[Mercancía general desembarcada en exterior]]</f>
        <v>1361331</v>
      </c>
      <c r="K1136" s="3">
        <f>+dataMercanciaGeneral[[#This Row],[Mercancía general embarcada en cabotaje]]+dataMercanciaGeneral[[#This Row],[Mercancía general embarcada en exterior]]</f>
        <v>959912</v>
      </c>
      <c r="L1136" s="3">
        <f>+dataMercanciaGeneral[[#This Row],[Mercancía general desembarcada en cabotaje]]+dataMercanciaGeneral[[#This Row],[Mercancía general desembarcada en exterior]]</f>
        <v>916931</v>
      </c>
      <c r="M1136" s="3">
        <f>+dataMercanciaGeneral[[#This Row],[TOTAL mercancía general embarcada en cabotaje y exterior]]+dataMercanciaGeneral[[#This Row],[TOTAL mercancía general desembarcada en cabotaje y exterior]]</f>
        <v>1876843</v>
      </c>
    </row>
    <row r="1137" spans="1:13" hidden="1" x14ac:dyDescent="0.25">
      <c r="A1137" s="1">
        <v>1980</v>
      </c>
      <c r="B1137" s="1" t="s">
        <v>27</v>
      </c>
      <c r="C1137" s="1" t="s">
        <v>32</v>
      </c>
      <c r="D1137" s="1" t="s">
        <v>42</v>
      </c>
      <c r="E1137" s="2">
        <v>190570</v>
      </c>
      <c r="F1137" s="2">
        <v>58000</v>
      </c>
      <c r="G1137" s="3">
        <f>+dataMercanciaGeneral[[#This Row],[Mercancía general embarcada en cabotaje]]+dataMercanciaGeneral[[#This Row],[Mercancía general desembarcada en cabotaje]]</f>
        <v>248570</v>
      </c>
      <c r="H1137" s="2">
        <v>434359</v>
      </c>
      <c r="I1137" s="2">
        <v>274230</v>
      </c>
      <c r="J1137" s="3">
        <f>+dataMercanciaGeneral[[#This Row],[Mercancía general embarcada en exterior]]+dataMercanciaGeneral[[#This Row],[Mercancía general desembarcada en exterior]]</f>
        <v>708589</v>
      </c>
      <c r="K1137" s="3">
        <f>+dataMercanciaGeneral[[#This Row],[Mercancía general embarcada en cabotaje]]+dataMercanciaGeneral[[#This Row],[Mercancía general embarcada en exterior]]</f>
        <v>624929</v>
      </c>
      <c r="L1137" s="3">
        <f>+dataMercanciaGeneral[[#This Row],[Mercancía general desembarcada en cabotaje]]+dataMercanciaGeneral[[#This Row],[Mercancía general desembarcada en exterior]]</f>
        <v>332230</v>
      </c>
      <c r="M1137" s="3">
        <f>+dataMercanciaGeneral[[#This Row],[TOTAL mercancía general embarcada en cabotaje y exterior]]+dataMercanciaGeneral[[#This Row],[TOTAL mercancía general desembarcada en cabotaje y exterior]]</f>
        <v>957159</v>
      </c>
    </row>
    <row r="1138" spans="1:13" hidden="1" x14ac:dyDescent="0.25">
      <c r="A1138" s="1">
        <v>1980</v>
      </c>
      <c r="B1138" s="1" t="s">
        <v>28</v>
      </c>
      <c r="C1138" s="1" t="s">
        <v>32</v>
      </c>
      <c r="D1138" s="1" t="s">
        <v>33</v>
      </c>
      <c r="E1138" s="2">
        <v>24092</v>
      </c>
      <c r="F1138" s="2">
        <v>66231</v>
      </c>
      <c r="G1138" s="3">
        <f>+dataMercanciaGeneral[[#This Row],[Mercancía general embarcada en cabotaje]]+dataMercanciaGeneral[[#This Row],[Mercancía general desembarcada en cabotaje]]</f>
        <v>90323</v>
      </c>
      <c r="H1138" s="2">
        <v>229676</v>
      </c>
      <c r="I1138" s="2">
        <v>126912</v>
      </c>
      <c r="J1138" s="3">
        <f>+dataMercanciaGeneral[[#This Row],[Mercancía general embarcada en exterior]]+dataMercanciaGeneral[[#This Row],[Mercancía general desembarcada en exterior]]</f>
        <v>356588</v>
      </c>
      <c r="K1138" s="3">
        <f>+dataMercanciaGeneral[[#This Row],[Mercancía general embarcada en cabotaje]]+dataMercanciaGeneral[[#This Row],[Mercancía general embarcada en exterior]]</f>
        <v>253768</v>
      </c>
      <c r="L1138" s="3">
        <f>+dataMercanciaGeneral[[#This Row],[Mercancía general desembarcada en cabotaje]]+dataMercanciaGeneral[[#This Row],[Mercancía general desembarcada en exterior]]</f>
        <v>193143</v>
      </c>
      <c r="M1138" s="3">
        <f>+dataMercanciaGeneral[[#This Row],[TOTAL mercancía general embarcada en cabotaje y exterior]]+dataMercanciaGeneral[[#This Row],[TOTAL mercancía general desembarcada en cabotaje y exterior]]</f>
        <v>446911</v>
      </c>
    </row>
    <row r="1139" spans="1:13" hidden="1" x14ac:dyDescent="0.25">
      <c r="A1139" s="1">
        <v>1980</v>
      </c>
      <c r="B1139" s="1" t="s">
        <v>28</v>
      </c>
      <c r="C1139" s="1" t="s">
        <v>32</v>
      </c>
      <c r="D1139" s="1" t="s">
        <v>42</v>
      </c>
      <c r="E1139" s="2">
        <v>43958</v>
      </c>
      <c r="F1139" s="2">
        <v>23947</v>
      </c>
      <c r="G1139" s="3">
        <f>+dataMercanciaGeneral[[#This Row],[Mercancía general embarcada en cabotaje]]+dataMercanciaGeneral[[#This Row],[Mercancía general desembarcada en cabotaje]]</f>
        <v>67905</v>
      </c>
      <c r="H1139" s="2">
        <v>79606</v>
      </c>
      <c r="I1139" s="2">
        <v>63110</v>
      </c>
      <c r="J1139" s="3">
        <f>+dataMercanciaGeneral[[#This Row],[Mercancía general embarcada en exterior]]+dataMercanciaGeneral[[#This Row],[Mercancía general desembarcada en exterior]]</f>
        <v>142716</v>
      </c>
      <c r="K1139" s="3">
        <f>+dataMercanciaGeneral[[#This Row],[Mercancía general embarcada en cabotaje]]+dataMercanciaGeneral[[#This Row],[Mercancía general embarcada en exterior]]</f>
        <v>123564</v>
      </c>
      <c r="L1139" s="3">
        <f>+dataMercanciaGeneral[[#This Row],[Mercancía general desembarcada en cabotaje]]+dataMercanciaGeneral[[#This Row],[Mercancía general desembarcada en exterior]]</f>
        <v>87057</v>
      </c>
      <c r="M1139" s="3">
        <f>+dataMercanciaGeneral[[#This Row],[TOTAL mercancía general embarcada en cabotaje y exterior]]+dataMercanciaGeneral[[#This Row],[TOTAL mercancía general desembarcada en cabotaje y exterior]]</f>
        <v>210621</v>
      </c>
    </row>
    <row r="1140" spans="1:13" hidden="1" x14ac:dyDescent="0.25">
      <c r="A1140" s="1">
        <v>1980</v>
      </c>
      <c r="B1140" s="1" t="s">
        <v>29</v>
      </c>
      <c r="C1140" s="1" t="s">
        <v>32</v>
      </c>
      <c r="D1140" s="1" t="s">
        <v>33</v>
      </c>
      <c r="E1140" s="2">
        <v>30622</v>
      </c>
      <c r="F1140" s="2">
        <v>2118</v>
      </c>
      <c r="G1140" s="3">
        <f>+dataMercanciaGeneral[[#This Row],[Mercancía general embarcada en cabotaje]]+dataMercanciaGeneral[[#This Row],[Mercancía general desembarcada en cabotaje]]</f>
        <v>32740</v>
      </c>
      <c r="H1140" s="2">
        <v>117957</v>
      </c>
      <c r="I1140" s="2">
        <v>15503</v>
      </c>
      <c r="J1140" s="3">
        <f>+dataMercanciaGeneral[[#This Row],[Mercancía general embarcada en exterior]]+dataMercanciaGeneral[[#This Row],[Mercancía general desembarcada en exterior]]</f>
        <v>133460</v>
      </c>
      <c r="K1140" s="3">
        <f>+dataMercanciaGeneral[[#This Row],[Mercancía general embarcada en cabotaje]]+dataMercanciaGeneral[[#This Row],[Mercancía general embarcada en exterior]]</f>
        <v>148579</v>
      </c>
      <c r="L1140" s="3">
        <f>+dataMercanciaGeneral[[#This Row],[Mercancía general desembarcada en cabotaje]]+dataMercanciaGeneral[[#This Row],[Mercancía general desembarcada en exterior]]</f>
        <v>17621</v>
      </c>
      <c r="M1140" s="3">
        <f>+dataMercanciaGeneral[[#This Row],[TOTAL mercancía general embarcada en cabotaje y exterior]]+dataMercanciaGeneral[[#This Row],[TOTAL mercancía general desembarcada en cabotaje y exterior]]</f>
        <v>166200</v>
      </c>
    </row>
    <row r="1141" spans="1:13" hidden="1" x14ac:dyDescent="0.25">
      <c r="A1141" s="1">
        <v>1980</v>
      </c>
      <c r="B1141" s="1" t="s">
        <v>29</v>
      </c>
      <c r="C1141" s="1" t="s">
        <v>32</v>
      </c>
      <c r="D1141" s="1" t="s">
        <v>42</v>
      </c>
      <c r="E1141" s="2">
        <v>0</v>
      </c>
      <c r="F1141" s="2">
        <v>0</v>
      </c>
      <c r="G1141" s="3">
        <f>+dataMercanciaGeneral[[#This Row],[Mercancía general embarcada en cabotaje]]+dataMercanciaGeneral[[#This Row],[Mercancía general desembarcada en cabotaje]]</f>
        <v>0</v>
      </c>
      <c r="H1141" s="2">
        <v>0</v>
      </c>
      <c r="I1141" s="2">
        <v>0</v>
      </c>
      <c r="J1141" s="3">
        <f>+dataMercanciaGeneral[[#This Row],[Mercancía general embarcada en exterior]]+dataMercanciaGeneral[[#This Row],[Mercancía general desembarcada en exterior]]</f>
        <v>0</v>
      </c>
      <c r="K1141" s="3">
        <f>+dataMercanciaGeneral[[#This Row],[Mercancía general embarcada en cabotaje]]+dataMercanciaGeneral[[#This Row],[Mercancía general embarcada en exterior]]</f>
        <v>0</v>
      </c>
      <c r="L1141" s="3">
        <f>+dataMercanciaGeneral[[#This Row],[Mercancía general desembarcada en cabotaje]]+dataMercanciaGeneral[[#This Row],[Mercancía general desembarcada en exterior]]</f>
        <v>0</v>
      </c>
      <c r="M1141" s="3">
        <f>+dataMercanciaGeneral[[#This Row],[TOTAL mercancía general embarcada en cabotaje y exterior]]+dataMercanciaGeneral[[#This Row],[TOTAL mercancía general desembarcada en cabotaje y exterior]]</f>
        <v>0</v>
      </c>
    </row>
    <row r="1142" spans="1:13" hidden="1" x14ac:dyDescent="0.25">
      <c r="A1142" s="1">
        <v>1981</v>
      </c>
      <c r="B1142" s="1" t="s">
        <v>0</v>
      </c>
      <c r="C1142" s="1" t="s">
        <v>32</v>
      </c>
      <c r="D1142" s="1" t="s">
        <v>33</v>
      </c>
      <c r="E1142" s="2">
        <v>23963</v>
      </c>
      <c r="F1142" s="2">
        <v>4827</v>
      </c>
      <c r="G1142" s="3">
        <f>+dataMercanciaGeneral[[#This Row],[Mercancía general embarcada en cabotaje]]+dataMercanciaGeneral[[#This Row],[Mercancía general desembarcada en cabotaje]]</f>
        <v>28790</v>
      </c>
      <c r="H1142" s="2">
        <v>219534</v>
      </c>
      <c r="I1142" s="2">
        <v>174659</v>
      </c>
      <c r="J1142" s="3">
        <f>+dataMercanciaGeneral[[#This Row],[Mercancía general embarcada en exterior]]+dataMercanciaGeneral[[#This Row],[Mercancía general desembarcada en exterior]]</f>
        <v>394193</v>
      </c>
      <c r="K1142" s="3">
        <f>+dataMercanciaGeneral[[#This Row],[Mercancía general embarcada en cabotaje]]+dataMercanciaGeneral[[#This Row],[Mercancía general embarcada en exterior]]</f>
        <v>243497</v>
      </c>
      <c r="L1142" s="3">
        <f>+dataMercanciaGeneral[[#This Row],[Mercancía general desembarcada en cabotaje]]+dataMercanciaGeneral[[#This Row],[Mercancía general desembarcada en exterior]]</f>
        <v>179486</v>
      </c>
      <c r="M1142" s="3">
        <f>+dataMercanciaGeneral[[#This Row],[TOTAL mercancía general embarcada en cabotaje y exterior]]+dataMercanciaGeneral[[#This Row],[TOTAL mercancía general desembarcada en cabotaje y exterior]]</f>
        <v>422983</v>
      </c>
    </row>
    <row r="1143" spans="1:13" hidden="1" x14ac:dyDescent="0.25">
      <c r="A1143" s="1">
        <v>1981</v>
      </c>
      <c r="B1143" s="1" t="s">
        <v>0</v>
      </c>
      <c r="C1143" s="1" t="s">
        <v>32</v>
      </c>
      <c r="D1143" s="1" t="s">
        <v>42</v>
      </c>
      <c r="E1143" s="2">
        <v>0</v>
      </c>
      <c r="F1143" s="2">
        <v>0</v>
      </c>
      <c r="G1143" s="3">
        <f>+dataMercanciaGeneral[[#This Row],[Mercancía general embarcada en cabotaje]]+dataMercanciaGeneral[[#This Row],[Mercancía general desembarcada en cabotaje]]</f>
        <v>0</v>
      </c>
      <c r="H1143" s="2">
        <v>208</v>
      </c>
      <c r="I1143" s="2">
        <v>481</v>
      </c>
      <c r="J1143" s="3">
        <f>+dataMercanciaGeneral[[#This Row],[Mercancía general embarcada en exterior]]+dataMercanciaGeneral[[#This Row],[Mercancía general desembarcada en exterior]]</f>
        <v>689</v>
      </c>
      <c r="K1143" s="3">
        <f>+dataMercanciaGeneral[[#This Row],[Mercancía general embarcada en cabotaje]]+dataMercanciaGeneral[[#This Row],[Mercancía general embarcada en exterior]]</f>
        <v>208</v>
      </c>
      <c r="L1143" s="3">
        <f>+dataMercanciaGeneral[[#This Row],[Mercancía general desembarcada en cabotaje]]+dataMercanciaGeneral[[#This Row],[Mercancía general desembarcada en exterior]]</f>
        <v>481</v>
      </c>
      <c r="M1143" s="3">
        <f>+dataMercanciaGeneral[[#This Row],[TOTAL mercancía general embarcada en cabotaje y exterior]]+dataMercanciaGeneral[[#This Row],[TOTAL mercancía general desembarcada en cabotaje y exterior]]</f>
        <v>689</v>
      </c>
    </row>
    <row r="1144" spans="1:13" hidden="1" x14ac:dyDescent="0.25">
      <c r="A1144" s="1">
        <v>1981</v>
      </c>
      <c r="B1144" s="1" t="s">
        <v>1</v>
      </c>
      <c r="C1144" s="1" t="s">
        <v>32</v>
      </c>
      <c r="D1144" s="1" t="s">
        <v>33</v>
      </c>
      <c r="E1144" s="2">
        <v>170982</v>
      </c>
      <c r="F1144" s="2">
        <v>161498</v>
      </c>
      <c r="G1144" s="3">
        <f>+dataMercanciaGeneral[[#This Row],[Mercancía general embarcada en cabotaje]]+dataMercanciaGeneral[[#This Row],[Mercancía general desembarcada en cabotaje]]</f>
        <v>332480</v>
      </c>
      <c r="H1144" s="2">
        <v>777519</v>
      </c>
      <c r="I1144" s="2">
        <v>54840</v>
      </c>
      <c r="J1144" s="3">
        <f>+dataMercanciaGeneral[[#This Row],[Mercancía general embarcada en exterior]]+dataMercanciaGeneral[[#This Row],[Mercancía general desembarcada en exterior]]</f>
        <v>832359</v>
      </c>
      <c r="K1144" s="3">
        <f>+dataMercanciaGeneral[[#This Row],[Mercancía general embarcada en cabotaje]]+dataMercanciaGeneral[[#This Row],[Mercancía general embarcada en exterior]]</f>
        <v>948501</v>
      </c>
      <c r="L1144" s="3">
        <f>+dataMercanciaGeneral[[#This Row],[Mercancía general desembarcada en cabotaje]]+dataMercanciaGeneral[[#This Row],[Mercancía general desembarcada en exterior]]</f>
        <v>216338</v>
      </c>
      <c r="M1144" s="3">
        <f>+dataMercanciaGeneral[[#This Row],[TOTAL mercancía general embarcada en cabotaje y exterior]]+dataMercanciaGeneral[[#This Row],[TOTAL mercancía general desembarcada en cabotaje y exterior]]</f>
        <v>1164839</v>
      </c>
    </row>
    <row r="1145" spans="1:13" hidden="1" x14ac:dyDescent="0.25">
      <c r="A1145" s="1">
        <v>1981</v>
      </c>
      <c r="B1145" s="1" t="s">
        <v>1</v>
      </c>
      <c r="C1145" s="1" t="s">
        <v>32</v>
      </c>
      <c r="D1145" s="1" t="s">
        <v>42</v>
      </c>
      <c r="E1145" s="2">
        <v>174249</v>
      </c>
      <c r="F1145" s="2">
        <v>63021</v>
      </c>
      <c r="G1145" s="3">
        <f>+dataMercanciaGeneral[[#This Row],[Mercancía general embarcada en cabotaje]]+dataMercanciaGeneral[[#This Row],[Mercancía general desembarcada en cabotaje]]</f>
        <v>237270</v>
      </c>
      <c r="H1145" s="2">
        <v>54587</v>
      </c>
      <c r="I1145" s="2">
        <v>26224</v>
      </c>
      <c r="J1145" s="3">
        <f>+dataMercanciaGeneral[[#This Row],[Mercancía general embarcada en exterior]]+dataMercanciaGeneral[[#This Row],[Mercancía general desembarcada en exterior]]</f>
        <v>80811</v>
      </c>
      <c r="K1145" s="3">
        <f>+dataMercanciaGeneral[[#This Row],[Mercancía general embarcada en cabotaje]]+dataMercanciaGeneral[[#This Row],[Mercancía general embarcada en exterior]]</f>
        <v>228836</v>
      </c>
      <c r="L1145" s="3">
        <f>+dataMercanciaGeneral[[#This Row],[Mercancía general desembarcada en cabotaje]]+dataMercanciaGeneral[[#This Row],[Mercancía general desembarcada en exterior]]</f>
        <v>89245</v>
      </c>
      <c r="M1145" s="3">
        <f>+dataMercanciaGeneral[[#This Row],[TOTAL mercancía general embarcada en cabotaje y exterior]]+dataMercanciaGeneral[[#This Row],[TOTAL mercancía general desembarcada en cabotaje y exterior]]</f>
        <v>318081</v>
      </c>
    </row>
    <row r="1146" spans="1:13" hidden="1" x14ac:dyDescent="0.25">
      <c r="A1146" s="1">
        <v>1981</v>
      </c>
      <c r="B1146" s="1" t="s">
        <v>2</v>
      </c>
      <c r="C1146" s="1" t="s">
        <v>32</v>
      </c>
      <c r="D1146" s="1" t="s">
        <v>33</v>
      </c>
      <c r="E1146" s="2">
        <v>39357</v>
      </c>
      <c r="F1146" s="2">
        <v>18752</v>
      </c>
      <c r="G1146" s="3">
        <f>+dataMercanciaGeneral[[#This Row],[Mercancía general embarcada en cabotaje]]+dataMercanciaGeneral[[#This Row],[Mercancía general desembarcada en cabotaje]]</f>
        <v>58109</v>
      </c>
      <c r="H1146" s="2">
        <v>47700</v>
      </c>
      <c r="I1146" s="2">
        <v>10044</v>
      </c>
      <c r="J1146" s="3">
        <f>+dataMercanciaGeneral[[#This Row],[Mercancía general embarcada en exterior]]+dataMercanciaGeneral[[#This Row],[Mercancía general desembarcada en exterior]]</f>
        <v>57744</v>
      </c>
      <c r="K1146" s="3">
        <f>+dataMercanciaGeneral[[#This Row],[Mercancía general embarcada en cabotaje]]+dataMercanciaGeneral[[#This Row],[Mercancía general embarcada en exterior]]</f>
        <v>87057</v>
      </c>
      <c r="L1146" s="3">
        <f>+dataMercanciaGeneral[[#This Row],[Mercancía general desembarcada en cabotaje]]+dataMercanciaGeneral[[#This Row],[Mercancía general desembarcada en exterior]]</f>
        <v>28796</v>
      </c>
      <c r="M1146" s="3">
        <f>+dataMercanciaGeneral[[#This Row],[TOTAL mercancía general embarcada en cabotaje y exterior]]+dataMercanciaGeneral[[#This Row],[TOTAL mercancía general desembarcada en cabotaje y exterior]]</f>
        <v>115853</v>
      </c>
    </row>
    <row r="1147" spans="1:13" hidden="1" x14ac:dyDescent="0.25">
      <c r="A1147" s="1">
        <v>1981</v>
      </c>
      <c r="B1147" s="1" t="s">
        <v>2</v>
      </c>
      <c r="C1147" s="1" t="s">
        <v>32</v>
      </c>
      <c r="D1147" s="1" t="s">
        <v>42</v>
      </c>
      <c r="E1147" s="2">
        <v>0</v>
      </c>
      <c r="F1147" s="2">
        <v>0</v>
      </c>
      <c r="G1147" s="3">
        <f>+dataMercanciaGeneral[[#This Row],[Mercancía general embarcada en cabotaje]]+dataMercanciaGeneral[[#This Row],[Mercancía general desembarcada en cabotaje]]</f>
        <v>0</v>
      </c>
      <c r="H1147" s="2">
        <v>0</v>
      </c>
      <c r="I1147" s="2">
        <v>0</v>
      </c>
      <c r="J1147" s="3">
        <f>+dataMercanciaGeneral[[#This Row],[Mercancía general embarcada en exterior]]+dataMercanciaGeneral[[#This Row],[Mercancía general desembarcada en exterior]]</f>
        <v>0</v>
      </c>
      <c r="K1147" s="3">
        <f>+dataMercanciaGeneral[[#This Row],[Mercancía general embarcada en cabotaje]]+dataMercanciaGeneral[[#This Row],[Mercancía general embarcada en exterior]]</f>
        <v>0</v>
      </c>
      <c r="L1147" s="3">
        <f>+dataMercanciaGeneral[[#This Row],[Mercancía general desembarcada en cabotaje]]+dataMercanciaGeneral[[#This Row],[Mercancía general desembarcada en exterior]]</f>
        <v>0</v>
      </c>
      <c r="M1147" s="3">
        <f>+dataMercanciaGeneral[[#This Row],[TOTAL mercancía general embarcada en cabotaje y exterior]]+dataMercanciaGeneral[[#This Row],[TOTAL mercancía general desembarcada en cabotaje y exterior]]</f>
        <v>0</v>
      </c>
    </row>
    <row r="1148" spans="1:13" hidden="1" x14ac:dyDescent="0.25">
      <c r="A1148" s="1">
        <v>1981</v>
      </c>
      <c r="B1148" s="1" t="s">
        <v>3</v>
      </c>
      <c r="C1148" s="1" t="s">
        <v>32</v>
      </c>
      <c r="D1148" s="1" t="s">
        <v>33</v>
      </c>
      <c r="E1148" s="2">
        <v>405771</v>
      </c>
      <c r="F1148" s="2">
        <v>45973</v>
      </c>
      <c r="G1148" s="3">
        <f>+dataMercanciaGeneral[[#This Row],[Mercancía general embarcada en cabotaje]]+dataMercanciaGeneral[[#This Row],[Mercancía general desembarcada en cabotaje]]</f>
        <v>451744</v>
      </c>
      <c r="H1148" s="2">
        <v>1152471</v>
      </c>
      <c r="I1148" s="2">
        <v>102593</v>
      </c>
      <c r="J1148" s="3">
        <f>+dataMercanciaGeneral[[#This Row],[Mercancía general embarcada en exterior]]+dataMercanciaGeneral[[#This Row],[Mercancía general desembarcada en exterior]]</f>
        <v>1255064</v>
      </c>
      <c r="K1148" s="3">
        <f>+dataMercanciaGeneral[[#This Row],[Mercancía general embarcada en cabotaje]]+dataMercanciaGeneral[[#This Row],[Mercancía general embarcada en exterior]]</f>
        <v>1558242</v>
      </c>
      <c r="L1148" s="3">
        <f>+dataMercanciaGeneral[[#This Row],[Mercancía general desembarcada en cabotaje]]+dataMercanciaGeneral[[#This Row],[Mercancía general desembarcada en exterior]]</f>
        <v>148566</v>
      </c>
      <c r="M1148" s="3">
        <f>+dataMercanciaGeneral[[#This Row],[TOTAL mercancía general embarcada en cabotaje y exterior]]+dataMercanciaGeneral[[#This Row],[TOTAL mercancía general desembarcada en cabotaje y exterior]]</f>
        <v>1706808</v>
      </c>
    </row>
    <row r="1149" spans="1:13" hidden="1" x14ac:dyDescent="0.25">
      <c r="A1149" s="1">
        <v>1981</v>
      </c>
      <c r="B1149" s="1" t="s">
        <v>3</v>
      </c>
      <c r="C1149" s="1" t="s">
        <v>32</v>
      </c>
      <c r="D1149" s="1" t="s">
        <v>42</v>
      </c>
      <c r="E1149" s="2">
        <v>0</v>
      </c>
      <c r="F1149" s="2">
        <v>0</v>
      </c>
      <c r="G1149" s="3">
        <f>+dataMercanciaGeneral[[#This Row],[Mercancía general embarcada en cabotaje]]+dataMercanciaGeneral[[#This Row],[Mercancía general desembarcada en cabotaje]]</f>
        <v>0</v>
      </c>
      <c r="H1149" s="2">
        <v>0</v>
      </c>
      <c r="I1149" s="2">
        <v>0</v>
      </c>
      <c r="J1149" s="3">
        <f>+dataMercanciaGeneral[[#This Row],[Mercancía general embarcada en exterior]]+dataMercanciaGeneral[[#This Row],[Mercancía general desembarcada en exterior]]</f>
        <v>0</v>
      </c>
      <c r="K1149" s="3">
        <f>+dataMercanciaGeneral[[#This Row],[Mercancía general embarcada en cabotaje]]+dataMercanciaGeneral[[#This Row],[Mercancía general embarcada en exterior]]</f>
        <v>0</v>
      </c>
      <c r="L1149" s="3">
        <f>+dataMercanciaGeneral[[#This Row],[Mercancía general desembarcada en cabotaje]]+dataMercanciaGeneral[[#This Row],[Mercancía general desembarcada en exterior]]</f>
        <v>0</v>
      </c>
      <c r="M1149" s="3">
        <f>+dataMercanciaGeneral[[#This Row],[TOTAL mercancía general embarcada en cabotaje y exterior]]+dataMercanciaGeneral[[#This Row],[TOTAL mercancía general desembarcada en cabotaje y exterior]]</f>
        <v>0</v>
      </c>
    </row>
    <row r="1150" spans="1:13" hidden="1" x14ac:dyDescent="0.25">
      <c r="A1150" s="1">
        <v>1981</v>
      </c>
      <c r="B1150" s="1" t="s">
        <v>4</v>
      </c>
      <c r="C1150" s="1" t="s">
        <v>32</v>
      </c>
      <c r="D1150" s="1" t="s">
        <v>33</v>
      </c>
      <c r="E1150" s="2">
        <v>263363</v>
      </c>
      <c r="F1150" s="2">
        <v>192722</v>
      </c>
      <c r="G1150" s="3">
        <f>+dataMercanciaGeneral[[#This Row],[Mercancía general embarcada en cabotaje]]+dataMercanciaGeneral[[#This Row],[Mercancía general desembarcada en cabotaje]]</f>
        <v>456085</v>
      </c>
      <c r="H1150" s="2">
        <v>267963</v>
      </c>
      <c r="I1150" s="2">
        <v>226124</v>
      </c>
      <c r="J1150" s="3">
        <f>+dataMercanciaGeneral[[#This Row],[Mercancía general embarcada en exterior]]+dataMercanciaGeneral[[#This Row],[Mercancía general desembarcada en exterior]]</f>
        <v>494087</v>
      </c>
      <c r="K1150" s="3">
        <f>+dataMercanciaGeneral[[#This Row],[Mercancía general embarcada en cabotaje]]+dataMercanciaGeneral[[#This Row],[Mercancía general embarcada en exterior]]</f>
        <v>531326</v>
      </c>
      <c r="L1150" s="3">
        <f>+dataMercanciaGeneral[[#This Row],[Mercancía general desembarcada en cabotaje]]+dataMercanciaGeneral[[#This Row],[Mercancía general desembarcada en exterior]]</f>
        <v>418846</v>
      </c>
      <c r="M1150" s="3">
        <f>+dataMercanciaGeneral[[#This Row],[TOTAL mercancía general embarcada en cabotaje y exterior]]+dataMercanciaGeneral[[#This Row],[TOTAL mercancía general desembarcada en cabotaje y exterior]]</f>
        <v>950172</v>
      </c>
    </row>
    <row r="1151" spans="1:13" hidden="1" x14ac:dyDescent="0.25">
      <c r="A1151" s="1">
        <v>1981</v>
      </c>
      <c r="B1151" s="1" t="s">
        <v>4</v>
      </c>
      <c r="C1151" s="1" t="s">
        <v>32</v>
      </c>
      <c r="D1151" s="1" t="s">
        <v>42</v>
      </c>
      <c r="E1151" s="2">
        <v>256</v>
      </c>
      <c r="F1151" s="2">
        <v>154</v>
      </c>
      <c r="G1151" s="3">
        <f>+dataMercanciaGeneral[[#This Row],[Mercancía general embarcada en cabotaje]]+dataMercanciaGeneral[[#This Row],[Mercancía general desembarcada en cabotaje]]</f>
        <v>410</v>
      </c>
      <c r="H1151" s="2">
        <v>1287669</v>
      </c>
      <c r="I1151" s="2">
        <v>1124979</v>
      </c>
      <c r="J1151" s="3">
        <f>+dataMercanciaGeneral[[#This Row],[Mercancía general embarcada en exterior]]+dataMercanciaGeneral[[#This Row],[Mercancía general desembarcada en exterior]]</f>
        <v>2412648</v>
      </c>
      <c r="K1151" s="3">
        <f>+dataMercanciaGeneral[[#This Row],[Mercancía general embarcada en cabotaje]]+dataMercanciaGeneral[[#This Row],[Mercancía general embarcada en exterior]]</f>
        <v>1287925</v>
      </c>
      <c r="L1151" s="3">
        <f>+dataMercanciaGeneral[[#This Row],[Mercancía general desembarcada en cabotaje]]+dataMercanciaGeneral[[#This Row],[Mercancía general desembarcada en exterior]]</f>
        <v>1125133</v>
      </c>
      <c r="M1151" s="3">
        <f>+dataMercanciaGeneral[[#This Row],[TOTAL mercancía general embarcada en cabotaje y exterior]]+dataMercanciaGeneral[[#This Row],[TOTAL mercancía general desembarcada en cabotaje y exterior]]</f>
        <v>2413058</v>
      </c>
    </row>
    <row r="1152" spans="1:13" hidden="1" x14ac:dyDescent="0.25">
      <c r="A1152" s="1">
        <v>1981</v>
      </c>
      <c r="B1152" s="1" t="s">
        <v>5</v>
      </c>
      <c r="C1152" s="1" t="s">
        <v>32</v>
      </c>
      <c r="D1152" s="1" t="s">
        <v>33</v>
      </c>
      <c r="E1152" s="2">
        <v>96991</v>
      </c>
      <c r="F1152" s="2">
        <v>147425</v>
      </c>
      <c r="G1152" s="3">
        <f>+dataMercanciaGeneral[[#This Row],[Mercancía general embarcada en cabotaje]]+dataMercanciaGeneral[[#This Row],[Mercancía general desembarcada en cabotaje]]</f>
        <v>244416</v>
      </c>
      <c r="H1152" s="2">
        <v>126760</v>
      </c>
      <c r="I1152" s="2">
        <v>45087</v>
      </c>
      <c r="J1152" s="3">
        <f>+dataMercanciaGeneral[[#This Row],[Mercancía general embarcada en exterior]]+dataMercanciaGeneral[[#This Row],[Mercancía general desembarcada en exterior]]</f>
        <v>171847</v>
      </c>
      <c r="K1152" s="3">
        <f>+dataMercanciaGeneral[[#This Row],[Mercancía general embarcada en cabotaje]]+dataMercanciaGeneral[[#This Row],[Mercancía general embarcada en exterior]]</f>
        <v>223751</v>
      </c>
      <c r="L1152" s="3">
        <f>+dataMercanciaGeneral[[#This Row],[Mercancía general desembarcada en cabotaje]]+dataMercanciaGeneral[[#This Row],[Mercancía general desembarcada en exterior]]</f>
        <v>192512</v>
      </c>
      <c r="M1152" s="3">
        <f>+dataMercanciaGeneral[[#This Row],[TOTAL mercancía general embarcada en cabotaje y exterior]]+dataMercanciaGeneral[[#This Row],[TOTAL mercancía general desembarcada en cabotaje y exterior]]</f>
        <v>416263</v>
      </c>
    </row>
    <row r="1153" spans="1:13" hidden="1" x14ac:dyDescent="0.25">
      <c r="A1153" s="1">
        <v>1981</v>
      </c>
      <c r="B1153" s="1" t="s">
        <v>5</v>
      </c>
      <c r="C1153" s="1" t="s">
        <v>32</v>
      </c>
      <c r="D1153" s="1" t="s">
        <v>42</v>
      </c>
      <c r="E1153" s="2">
        <v>36298</v>
      </c>
      <c r="F1153" s="2">
        <v>20040</v>
      </c>
      <c r="G1153" s="3">
        <f>+dataMercanciaGeneral[[#This Row],[Mercancía general embarcada en cabotaje]]+dataMercanciaGeneral[[#This Row],[Mercancía general desembarcada en cabotaje]]</f>
        <v>56338</v>
      </c>
      <c r="H1153" s="2">
        <v>222990</v>
      </c>
      <c r="I1153" s="2">
        <v>74850</v>
      </c>
      <c r="J1153" s="3">
        <f>+dataMercanciaGeneral[[#This Row],[Mercancía general embarcada en exterior]]+dataMercanciaGeneral[[#This Row],[Mercancía general desembarcada en exterior]]</f>
        <v>297840</v>
      </c>
      <c r="K1153" s="3">
        <f>+dataMercanciaGeneral[[#This Row],[Mercancía general embarcada en cabotaje]]+dataMercanciaGeneral[[#This Row],[Mercancía general embarcada en exterior]]</f>
        <v>259288</v>
      </c>
      <c r="L1153" s="3">
        <f>+dataMercanciaGeneral[[#This Row],[Mercancía general desembarcada en cabotaje]]+dataMercanciaGeneral[[#This Row],[Mercancía general desembarcada en exterior]]</f>
        <v>94890</v>
      </c>
      <c r="M1153" s="3">
        <f>+dataMercanciaGeneral[[#This Row],[TOTAL mercancía general embarcada en cabotaje y exterior]]+dataMercanciaGeneral[[#This Row],[TOTAL mercancía general desembarcada en cabotaje y exterior]]</f>
        <v>354178</v>
      </c>
    </row>
    <row r="1154" spans="1:13" hidden="1" x14ac:dyDescent="0.25">
      <c r="A1154" s="1">
        <v>1981</v>
      </c>
      <c r="B1154" s="1" t="s">
        <v>10</v>
      </c>
      <c r="C1154" s="1" t="s">
        <v>32</v>
      </c>
      <c r="D1154" s="1" t="s">
        <v>33</v>
      </c>
      <c r="E1154" s="2">
        <v>185614</v>
      </c>
      <c r="F1154" s="2">
        <v>555977</v>
      </c>
      <c r="G1154" s="3">
        <f>+dataMercanciaGeneral[[#This Row],[Mercancía general embarcada en cabotaje]]+dataMercanciaGeneral[[#This Row],[Mercancía general desembarcada en cabotaje]]</f>
        <v>741591</v>
      </c>
      <c r="H1154" s="2">
        <v>21359</v>
      </c>
      <c r="I1154" s="2">
        <v>21851</v>
      </c>
      <c r="J1154" s="3">
        <f>+dataMercanciaGeneral[[#This Row],[Mercancía general embarcada en exterior]]+dataMercanciaGeneral[[#This Row],[Mercancía general desembarcada en exterior]]</f>
        <v>43210</v>
      </c>
      <c r="K1154" s="3">
        <f>+dataMercanciaGeneral[[#This Row],[Mercancía general embarcada en cabotaje]]+dataMercanciaGeneral[[#This Row],[Mercancía general embarcada en exterior]]</f>
        <v>206973</v>
      </c>
      <c r="L1154" s="3">
        <f>+dataMercanciaGeneral[[#This Row],[Mercancía general desembarcada en cabotaje]]+dataMercanciaGeneral[[#This Row],[Mercancía general desembarcada en exterior]]</f>
        <v>577828</v>
      </c>
      <c r="M1154" s="3">
        <f>+dataMercanciaGeneral[[#This Row],[TOTAL mercancía general embarcada en cabotaje y exterior]]+dataMercanciaGeneral[[#This Row],[TOTAL mercancía general desembarcada en cabotaje y exterior]]</f>
        <v>784801</v>
      </c>
    </row>
    <row r="1155" spans="1:13" hidden="1" x14ac:dyDescent="0.25">
      <c r="A1155" s="1">
        <v>1981</v>
      </c>
      <c r="B1155" s="1" t="s">
        <v>10</v>
      </c>
      <c r="C1155" s="1" t="s">
        <v>32</v>
      </c>
      <c r="D1155" s="1" t="s">
        <v>42</v>
      </c>
      <c r="E1155" s="2">
        <v>306086</v>
      </c>
      <c r="F1155" s="2">
        <v>481676</v>
      </c>
      <c r="G1155" s="3">
        <f>+dataMercanciaGeneral[[#This Row],[Mercancía general embarcada en cabotaje]]+dataMercanciaGeneral[[#This Row],[Mercancía general desembarcada en cabotaje]]</f>
        <v>787762</v>
      </c>
      <c r="H1155" s="2">
        <v>0</v>
      </c>
      <c r="I1155" s="2">
        <v>0</v>
      </c>
      <c r="J1155" s="3">
        <f>+dataMercanciaGeneral[[#This Row],[Mercancía general embarcada en exterior]]+dataMercanciaGeneral[[#This Row],[Mercancía general desembarcada en exterior]]</f>
        <v>0</v>
      </c>
      <c r="K1155" s="3">
        <f>+dataMercanciaGeneral[[#This Row],[Mercancía general embarcada en cabotaje]]+dataMercanciaGeneral[[#This Row],[Mercancía general embarcada en exterior]]</f>
        <v>306086</v>
      </c>
      <c r="L1155" s="3">
        <f>+dataMercanciaGeneral[[#This Row],[Mercancía general desembarcada en cabotaje]]+dataMercanciaGeneral[[#This Row],[Mercancía general desembarcada en exterior]]</f>
        <v>481676</v>
      </c>
      <c r="M1155" s="3">
        <f>+dataMercanciaGeneral[[#This Row],[TOTAL mercancía general embarcada en cabotaje y exterior]]+dataMercanciaGeneral[[#This Row],[TOTAL mercancía general desembarcada en cabotaje y exterior]]</f>
        <v>787762</v>
      </c>
    </row>
    <row r="1156" spans="1:13" hidden="1" x14ac:dyDescent="0.25">
      <c r="A1156" s="1">
        <v>1981</v>
      </c>
      <c r="B1156" s="1" t="s">
        <v>11</v>
      </c>
      <c r="C1156" s="1" t="s">
        <v>32</v>
      </c>
      <c r="D1156" s="1" t="s">
        <v>33</v>
      </c>
      <c r="E1156" s="2">
        <v>741914</v>
      </c>
      <c r="F1156" s="2">
        <v>372266</v>
      </c>
      <c r="G1156" s="3">
        <f>+dataMercanciaGeneral[[#This Row],[Mercancía general embarcada en cabotaje]]+dataMercanciaGeneral[[#This Row],[Mercancía general desembarcada en cabotaje]]</f>
        <v>1114180</v>
      </c>
      <c r="H1156" s="2">
        <v>1424048</v>
      </c>
      <c r="I1156" s="2">
        <v>471681</v>
      </c>
      <c r="J1156" s="3">
        <f>+dataMercanciaGeneral[[#This Row],[Mercancía general embarcada en exterior]]+dataMercanciaGeneral[[#This Row],[Mercancía general desembarcada en exterior]]</f>
        <v>1895729</v>
      </c>
      <c r="K1156" s="3">
        <f>+dataMercanciaGeneral[[#This Row],[Mercancía general embarcada en cabotaje]]+dataMercanciaGeneral[[#This Row],[Mercancía general embarcada en exterior]]</f>
        <v>2165962</v>
      </c>
      <c r="L1156" s="3">
        <f>+dataMercanciaGeneral[[#This Row],[Mercancía general desembarcada en cabotaje]]+dataMercanciaGeneral[[#This Row],[Mercancía general desembarcada en exterior]]</f>
        <v>843947</v>
      </c>
      <c r="M1156" s="3">
        <f>+dataMercanciaGeneral[[#This Row],[TOTAL mercancía general embarcada en cabotaje y exterior]]+dataMercanciaGeneral[[#This Row],[TOTAL mercancía general desembarcada en cabotaje y exterior]]</f>
        <v>3009909</v>
      </c>
    </row>
    <row r="1157" spans="1:13" hidden="1" x14ac:dyDescent="0.25">
      <c r="A1157" s="1">
        <v>1981</v>
      </c>
      <c r="B1157" s="1" t="s">
        <v>11</v>
      </c>
      <c r="C1157" s="1" t="s">
        <v>32</v>
      </c>
      <c r="D1157" s="1" t="s">
        <v>42</v>
      </c>
      <c r="E1157" s="2">
        <v>435199</v>
      </c>
      <c r="F1157" s="2">
        <v>151554</v>
      </c>
      <c r="G1157" s="3">
        <f>+dataMercanciaGeneral[[#This Row],[Mercancía general embarcada en cabotaje]]+dataMercanciaGeneral[[#This Row],[Mercancía general desembarcada en cabotaje]]</f>
        <v>586753</v>
      </c>
      <c r="H1157" s="2">
        <v>470477</v>
      </c>
      <c r="I1157" s="2">
        <v>392675</v>
      </c>
      <c r="J1157" s="3">
        <f>+dataMercanciaGeneral[[#This Row],[Mercancía general embarcada en exterior]]+dataMercanciaGeneral[[#This Row],[Mercancía general desembarcada en exterior]]</f>
        <v>863152</v>
      </c>
      <c r="K1157" s="3">
        <f>+dataMercanciaGeneral[[#This Row],[Mercancía general embarcada en cabotaje]]+dataMercanciaGeneral[[#This Row],[Mercancía general embarcada en exterior]]</f>
        <v>905676</v>
      </c>
      <c r="L1157" s="3">
        <f>+dataMercanciaGeneral[[#This Row],[Mercancía general desembarcada en cabotaje]]+dataMercanciaGeneral[[#This Row],[Mercancía general desembarcada en exterior]]</f>
        <v>544229</v>
      </c>
      <c r="M1157" s="3">
        <f>+dataMercanciaGeneral[[#This Row],[TOTAL mercancía general embarcada en cabotaje y exterior]]+dataMercanciaGeneral[[#This Row],[TOTAL mercancía general desembarcada en cabotaje y exterior]]</f>
        <v>1449905</v>
      </c>
    </row>
    <row r="1158" spans="1:13" hidden="1" x14ac:dyDescent="0.25">
      <c r="A1158" s="1">
        <v>1981</v>
      </c>
      <c r="B1158" s="1" t="s">
        <v>12</v>
      </c>
      <c r="C1158" s="1" t="s">
        <v>32</v>
      </c>
      <c r="D1158" s="1" t="s">
        <v>33</v>
      </c>
      <c r="E1158" s="2">
        <v>202100</v>
      </c>
      <c r="F1158" s="2">
        <v>504385</v>
      </c>
      <c r="G1158" s="3">
        <f>+dataMercanciaGeneral[[#This Row],[Mercancía general embarcada en cabotaje]]+dataMercanciaGeneral[[#This Row],[Mercancía general desembarcada en cabotaje]]</f>
        <v>706485</v>
      </c>
      <c r="H1158" s="2">
        <v>1524294</v>
      </c>
      <c r="I1158" s="2">
        <v>696210</v>
      </c>
      <c r="J1158" s="3">
        <f>+dataMercanciaGeneral[[#This Row],[Mercancía general embarcada en exterior]]+dataMercanciaGeneral[[#This Row],[Mercancía general desembarcada en exterior]]</f>
        <v>2220504</v>
      </c>
      <c r="K1158" s="3">
        <f>+dataMercanciaGeneral[[#This Row],[Mercancía general embarcada en cabotaje]]+dataMercanciaGeneral[[#This Row],[Mercancía general embarcada en exterior]]</f>
        <v>1726394</v>
      </c>
      <c r="L1158" s="3">
        <f>+dataMercanciaGeneral[[#This Row],[Mercancía general desembarcada en cabotaje]]+dataMercanciaGeneral[[#This Row],[Mercancía general desembarcada en exterior]]</f>
        <v>1200595</v>
      </c>
      <c r="M1158" s="3">
        <f>+dataMercanciaGeneral[[#This Row],[TOTAL mercancía general embarcada en cabotaje y exterior]]+dataMercanciaGeneral[[#This Row],[TOTAL mercancía general desembarcada en cabotaje y exterior]]</f>
        <v>2926989</v>
      </c>
    </row>
    <row r="1159" spans="1:13" hidden="1" x14ac:dyDescent="0.25">
      <c r="A1159" s="1">
        <v>1981</v>
      </c>
      <c r="B1159" s="1" t="s">
        <v>12</v>
      </c>
      <c r="C1159" s="1" t="s">
        <v>32</v>
      </c>
      <c r="D1159" s="1" t="s">
        <v>42</v>
      </c>
      <c r="E1159" s="2">
        <v>80206</v>
      </c>
      <c r="F1159" s="2">
        <v>24540</v>
      </c>
      <c r="G1159" s="3">
        <f>+dataMercanciaGeneral[[#This Row],[Mercancía general embarcada en cabotaje]]+dataMercanciaGeneral[[#This Row],[Mercancía general desembarcada en cabotaje]]</f>
        <v>104746</v>
      </c>
      <c r="H1159" s="2">
        <v>612444</v>
      </c>
      <c r="I1159" s="2">
        <v>345616</v>
      </c>
      <c r="J1159" s="3">
        <f>+dataMercanciaGeneral[[#This Row],[Mercancía general embarcada en exterior]]+dataMercanciaGeneral[[#This Row],[Mercancía general desembarcada en exterior]]</f>
        <v>958060</v>
      </c>
      <c r="K1159" s="3">
        <f>+dataMercanciaGeneral[[#This Row],[Mercancía general embarcada en cabotaje]]+dataMercanciaGeneral[[#This Row],[Mercancía general embarcada en exterior]]</f>
        <v>692650</v>
      </c>
      <c r="L1159" s="3">
        <f>+dataMercanciaGeneral[[#This Row],[Mercancía general desembarcada en cabotaje]]+dataMercanciaGeneral[[#This Row],[Mercancía general desembarcada en exterior]]</f>
        <v>370156</v>
      </c>
      <c r="M1159" s="3">
        <f>+dataMercanciaGeneral[[#This Row],[TOTAL mercancía general embarcada en cabotaje y exterior]]+dataMercanciaGeneral[[#This Row],[TOTAL mercancía general desembarcada en cabotaje y exterior]]</f>
        <v>1062806</v>
      </c>
    </row>
    <row r="1160" spans="1:13" hidden="1" x14ac:dyDescent="0.25">
      <c r="A1160" s="1">
        <v>1981</v>
      </c>
      <c r="B1160" s="1" t="s">
        <v>34</v>
      </c>
      <c r="C1160" s="1" t="s">
        <v>32</v>
      </c>
      <c r="D1160" s="1" t="s">
        <v>33</v>
      </c>
      <c r="E1160" s="2">
        <v>1046614</v>
      </c>
      <c r="F1160" s="2">
        <v>772821</v>
      </c>
      <c r="G1160" s="3">
        <f>+dataMercanciaGeneral[[#This Row],[Mercancía general embarcada en cabotaje]]+dataMercanciaGeneral[[#This Row],[Mercancía general desembarcada en cabotaje]]</f>
        <v>1819435</v>
      </c>
      <c r="H1160" s="2">
        <v>1010139</v>
      </c>
      <c r="I1160" s="2">
        <v>458361</v>
      </c>
      <c r="J1160" s="3">
        <f>+dataMercanciaGeneral[[#This Row],[Mercancía general embarcada en exterior]]+dataMercanciaGeneral[[#This Row],[Mercancía general desembarcada en exterior]]</f>
        <v>1468500</v>
      </c>
      <c r="K1160" s="3">
        <f>+dataMercanciaGeneral[[#This Row],[Mercancía general embarcada en cabotaje]]+dataMercanciaGeneral[[#This Row],[Mercancía general embarcada en exterior]]</f>
        <v>2056753</v>
      </c>
      <c r="L1160" s="3">
        <f>+dataMercanciaGeneral[[#This Row],[Mercancía general desembarcada en cabotaje]]+dataMercanciaGeneral[[#This Row],[Mercancía general desembarcada en exterior]]</f>
        <v>1231182</v>
      </c>
      <c r="M1160" s="3">
        <f>+dataMercanciaGeneral[[#This Row],[TOTAL mercancía general embarcada en cabotaje y exterior]]+dataMercanciaGeneral[[#This Row],[TOTAL mercancía general desembarcada en cabotaje y exterior]]</f>
        <v>3287935</v>
      </c>
    </row>
    <row r="1161" spans="1:13" hidden="1" x14ac:dyDescent="0.25">
      <c r="A1161" s="1">
        <v>1981</v>
      </c>
      <c r="B1161" s="1" t="s">
        <v>34</v>
      </c>
      <c r="C1161" s="1" t="s">
        <v>32</v>
      </c>
      <c r="D1161" s="1" t="s">
        <v>42</v>
      </c>
      <c r="E1161" s="2">
        <v>127889</v>
      </c>
      <c r="F1161" s="2">
        <v>594160</v>
      </c>
      <c r="G1161" s="3">
        <f>+dataMercanciaGeneral[[#This Row],[Mercancía general embarcada en cabotaje]]+dataMercanciaGeneral[[#This Row],[Mercancía general desembarcada en cabotaje]]</f>
        <v>722049</v>
      </c>
      <c r="H1161" s="2">
        <v>2315</v>
      </c>
      <c r="I1161" s="2">
        <v>0</v>
      </c>
      <c r="J1161" s="3">
        <f>+dataMercanciaGeneral[[#This Row],[Mercancía general embarcada en exterior]]+dataMercanciaGeneral[[#This Row],[Mercancía general desembarcada en exterior]]</f>
        <v>2315</v>
      </c>
      <c r="K1161" s="3">
        <f>+dataMercanciaGeneral[[#This Row],[Mercancía general embarcada en cabotaje]]+dataMercanciaGeneral[[#This Row],[Mercancía general embarcada en exterior]]</f>
        <v>130204</v>
      </c>
      <c r="L1161" s="3">
        <f>+dataMercanciaGeneral[[#This Row],[Mercancía general desembarcada en cabotaje]]+dataMercanciaGeneral[[#This Row],[Mercancía general desembarcada en exterior]]</f>
        <v>594160</v>
      </c>
      <c r="M1161" s="3">
        <f>+dataMercanciaGeneral[[#This Row],[TOTAL mercancía general embarcada en cabotaje y exterior]]+dataMercanciaGeneral[[#This Row],[TOTAL mercancía general desembarcada en cabotaje y exterior]]</f>
        <v>724364</v>
      </c>
    </row>
    <row r="1162" spans="1:13" hidden="1" x14ac:dyDescent="0.25">
      <c r="A1162" s="1">
        <v>1981</v>
      </c>
      <c r="B1162" s="1" t="s">
        <v>13</v>
      </c>
      <c r="C1162" s="1" t="s">
        <v>32</v>
      </c>
      <c r="D1162" s="1" t="s">
        <v>33</v>
      </c>
      <c r="E1162" s="2">
        <v>31286</v>
      </c>
      <c r="F1162" s="2">
        <v>10095</v>
      </c>
      <c r="G1162" s="3">
        <f>+dataMercanciaGeneral[[#This Row],[Mercancía general embarcada en cabotaje]]+dataMercanciaGeneral[[#This Row],[Mercancía general desembarcada en cabotaje]]</f>
        <v>41381</v>
      </c>
      <c r="H1162" s="2">
        <v>185197</v>
      </c>
      <c r="I1162" s="2">
        <v>44756</v>
      </c>
      <c r="J1162" s="3">
        <f>+dataMercanciaGeneral[[#This Row],[Mercancía general embarcada en exterior]]+dataMercanciaGeneral[[#This Row],[Mercancía general desembarcada en exterior]]</f>
        <v>229953</v>
      </c>
      <c r="K1162" s="3">
        <f>+dataMercanciaGeneral[[#This Row],[Mercancía general embarcada en cabotaje]]+dataMercanciaGeneral[[#This Row],[Mercancía general embarcada en exterior]]</f>
        <v>216483</v>
      </c>
      <c r="L1162" s="3">
        <f>+dataMercanciaGeneral[[#This Row],[Mercancía general desembarcada en cabotaje]]+dataMercanciaGeneral[[#This Row],[Mercancía general desembarcada en exterior]]</f>
        <v>54851</v>
      </c>
      <c r="M1162" s="3">
        <f>+dataMercanciaGeneral[[#This Row],[TOTAL mercancía general embarcada en cabotaje y exterior]]+dataMercanciaGeneral[[#This Row],[TOTAL mercancía general desembarcada en cabotaje y exterior]]</f>
        <v>271334</v>
      </c>
    </row>
    <row r="1163" spans="1:13" hidden="1" x14ac:dyDescent="0.25">
      <c r="A1163" s="1">
        <v>1981</v>
      </c>
      <c r="B1163" s="1" t="s">
        <v>13</v>
      </c>
      <c r="C1163" s="1" t="s">
        <v>32</v>
      </c>
      <c r="D1163" s="1" t="s">
        <v>42</v>
      </c>
      <c r="E1163" s="2">
        <v>0</v>
      </c>
      <c r="F1163" s="2">
        <v>0</v>
      </c>
      <c r="G1163" s="3">
        <f>+dataMercanciaGeneral[[#This Row],[Mercancía general embarcada en cabotaje]]+dataMercanciaGeneral[[#This Row],[Mercancía general desembarcada en cabotaje]]</f>
        <v>0</v>
      </c>
      <c r="H1163" s="2">
        <v>123101</v>
      </c>
      <c r="I1163" s="2">
        <v>17475</v>
      </c>
      <c r="J1163" s="3">
        <f>+dataMercanciaGeneral[[#This Row],[Mercancía general embarcada en exterior]]+dataMercanciaGeneral[[#This Row],[Mercancía general desembarcada en exterior]]</f>
        <v>140576</v>
      </c>
      <c r="K1163" s="3">
        <f>+dataMercanciaGeneral[[#This Row],[Mercancía general embarcada en cabotaje]]+dataMercanciaGeneral[[#This Row],[Mercancía general embarcada en exterior]]</f>
        <v>123101</v>
      </c>
      <c r="L1163" s="3">
        <f>+dataMercanciaGeneral[[#This Row],[Mercancía general desembarcada en cabotaje]]+dataMercanciaGeneral[[#This Row],[Mercancía general desembarcada en exterior]]</f>
        <v>17475</v>
      </c>
      <c r="M1163" s="3">
        <f>+dataMercanciaGeneral[[#This Row],[TOTAL mercancía general embarcada en cabotaje y exterior]]+dataMercanciaGeneral[[#This Row],[TOTAL mercancía general desembarcada en cabotaje y exterior]]</f>
        <v>140576</v>
      </c>
    </row>
    <row r="1164" spans="1:13" hidden="1" x14ac:dyDescent="0.25">
      <c r="A1164" s="1">
        <v>1981</v>
      </c>
      <c r="B1164" s="1" t="s">
        <v>14</v>
      </c>
      <c r="C1164" s="1" t="s">
        <v>32</v>
      </c>
      <c r="D1164" s="1" t="s">
        <v>33</v>
      </c>
      <c r="E1164" s="2">
        <v>10721</v>
      </c>
      <c r="F1164" s="2">
        <v>642</v>
      </c>
      <c r="G1164" s="3">
        <f>+dataMercanciaGeneral[[#This Row],[Mercancía general embarcada en cabotaje]]+dataMercanciaGeneral[[#This Row],[Mercancía general desembarcada en cabotaje]]</f>
        <v>11363</v>
      </c>
      <c r="H1164" s="2">
        <v>557799</v>
      </c>
      <c r="I1164" s="2">
        <v>11254</v>
      </c>
      <c r="J1164" s="3">
        <f>+dataMercanciaGeneral[[#This Row],[Mercancía general embarcada en exterior]]+dataMercanciaGeneral[[#This Row],[Mercancía general desembarcada en exterior]]</f>
        <v>569053</v>
      </c>
      <c r="K1164" s="3">
        <f>+dataMercanciaGeneral[[#This Row],[Mercancía general embarcada en cabotaje]]+dataMercanciaGeneral[[#This Row],[Mercancía general embarcada en exterior]]</f>
        <v>568520</v>
      </c>
      <c r="L1164" s="3">
        <f>+dataMercanciaGeneral[[#This Row],[Mercancía general desembarcada en cabotaje]]+dataMercanciaGeneral[[#This Row],[Mercancía general desembarcada en exterior]]</f>
        <v>11896</v>
      </c>
      <c r="M1164" s="3">
        <f>+dataMercanciaGeneral[[#This Row],[TOTAL mercancía general embarcada en cabotaje y exterior]]+dataMercanciaGeneral[[#This Row],[TOTAL mercancía general desembarcada en cabotaje y exterior]]</f>
        <v>580416</v>
      </c>
    </row>
    <row r="1165" spans="1:13" hidden="1" x14ac:dyDescent="0.25">
      <c r="A1165" s="1">
        <v>1981</v>
      </c>
      <c r="B1165" s="1" t="s">
        <v>14</v>
      </c>
      <c r="C1165" s="1" t="s">
        <v>32</v>
      </c>
      <c r="D1165" s="1" t="s">
        <v>42</v>
      </c>
      <c r="E1165" s="2">
        <v>0</v>
      </c>
      <c r="F1165" s="2">
        <v>8</v>
      </c>
      <c r="G1165" s="3">
        <f>+dataMercanciaGeneral[[#This Row],[Mercancía general embarcada en cabotaje]]+dataMercanciaGeneral[[#This Row],[Mercancía general desembarcada en cabotaje]]</f>
        <v>8</v>
      </c>
      <c r="H1165" s="2">
        <v>63695</v>
      </c>
      <c r="I1165" s="2">
        <v>7037</v>
      </c>
      <c r="J1165" s="3">
        <f>+dataMercanciaGeneral[[#This Row],[Mercancía general embarcada en exterior]]+dataMercanciaGeneral[[#This Row],[Mercancía general desembarcada en exterior]]</f>
        <v>70732</v>
      </c>
      <c r="K1165" s="3">
        <f>+dataMercanciaGeneral[[#This Row],[Mercancía general embarcada en cabotaje]]+dataMercanciaGeneral[[#This Row],[Mercancía general embarcada en exterior]]</f>
        <v>63695</v>
      </c>
      <c r="L1165" s="3">
        <f>+dataMercanciaGeneral[[#This Row],[Mercancía general desembarcada en cabotaje]]+dataMercanciaGeneral[[#This Row],[Mercancía general desembarcada en exterior]]</f>
        <v>7045</v>
      </c>
      <c r="M1165" s="3">
        <f>+dataMercanciaGeneral[[#This Row],[TOTAL mercancía general embarcada en cabotaje y exterior]]+dataMercanciaGeneral[[#This Row],[TOTAL mercancía general desembarcada en cabotaje y exterior]]</f>
        <v>70740</v>
      </c>
    </row>
    <row r="1166" spans="1:13" hidden="1" x14ac:dyDescent="0.25">
      <c r="A1166" s="1">
        <v>1981</v>
      </c>
      <c r="B1166" s="1" t="s">
        <v>15</v>
      </c>
      <c r="C1166" s="1" t="s">
        <v>32</v>
      </c>
      <c r="D1166" s="1" t="s">
        <v>33</v>
      </c>
      <c r="E1166" s="2">
        <v>185971</v>
      </c>
      <c r="F1166" s="2">
        <v>259858</v>
      </c>
      <c r="G1166" s="3">
        <f>+dataMercanciaGeneral[[#This Row],[Mercancía general embarcada en cabotaje]]+dataMercanciaGeneral[[#This Row],[Mercancía general desembarcada en cabotaje]]</f>
        <v>445829</v>
      </c>
      <c r="H1166" s="2">
        <v>83</v>
      </c>
      <c r="I1166" s="2">
        <v>19195</v>
      </c>
      <c r="J1166" s="3">
        <f>+dataMercanciaGeneral[[#This Row],[Mercancía general embarcada en exterior]]+dataMercanciaGeneral[[#This Row],[Mercancía general desembarcada en exterior]]</f>
        <v>19278</v>
      </c>
      <c r="K1166" s="3">
        <f>+dataMercanciaGeneral[[#This Row],[Mercancía general embarcada en cabotaje]]+dataMercanciaGeneral[[#This Row],[Mercancía general embarcada en exterior]]</f>
        <v>186054</v>
      </c>
      <c r="L1166" s="3">
        <f>+dataMercanciaGeneral[[#This Row],[Mercancía general desembarcada en cabotaje]]+dataMercanciaGeneral[[#This Row],[Mercancía general desembarcada en exterior]]</f>
        <v>279053</v>
      </c>
      <c r="M1166" s="3">
        <f>+dataMercanciaGeneral[[#This Row],[TOTAL mercancía general embarcada en cabotaje y exterior]]+dataMercanciaGeneral[[#This Row],[TOTAL mercancía general desembarcada en cabotaje y exterior]]</f>
        <v>465107</v>
      </c>
    </row>
    <row r="1167" spans="1:13" hidden="1" x14ac:dyDescent="0.25">
      <c r="A1167" s="1">
        <v>1981</v>
      </c>
      <c r="B1167" s="1" t="s">
        <v>15</v>
      </c>
      <c r="C1167" s="1" t="s">
        <v>32</v>
      </c>
      <c r="D1167" s="1" t="s">
        <v>42</v>
      </c>
      <c r="E1167" s="2">
        <v>0</v>
      </c>
      <c r="F1167" s="2">
        <v>0</v>
      </c>
      <c r="G1167" s="3">
        <f>+dataMercanciaGeneral[[#This Row],[Mercancía general embarcada en cabotaje]]+dataMercanciaGeneral[[#This Row],[Mercancía general desembarcada en cabotaje]]</f>
        <v>0</v>
      </c>
      <c r="H1167" s="2">
        <v>741</v>
      </c>
      <c r="I1167" s="2">
        <v>775</v>
      </c>
      <c r="J1167" s="3">
        <f>+dataMercanciaGeneral[[#This Row],[Mercancía general embarcada en exterior]]+dataMercanciaGeneral[[#This Row],[Mercancía general desembarcada en exterior]]</f>
        <v>1516</v>
      </c>
      <c r="K1167" s="3">
        <f>+dataMercanciaGeneral[[#This Row],[Mercancía general embarcada en cabotaje]]+dataMercanciaGeneral[[#This Row],[Mercancía general embarcada en exterior]]</f>
        <v>741</v>
      </c>
      <c r="L1167" s="3">
        <f>+dataMercanciaGeneral[[#This Row],[Mercancía general desembarcada en cabotaje]]+dataMercanciaGeneral[[#This Row],[Mercancía general desembarcada en exterior]]</f>
        <v>775</v>
      </c>
      <c r="M1167" s="3">
        <f>+dataMercanciaGeneral[[#This Row],[TOTAL mercancía general embarcada en cabotaje y exterior]]+dataMercanciaGeneral[[#This Row],[TOTAL mercancía general desembarcada en cabotaje y exterior]]</f>
        <v>1516</v>
      </c>
    </row>
    <row r="1168" spans="1:13" hidden="1" x14ac:dyDescent="0.25">
      <c r="A1168" s="1">
        <v>1981</v>
      </c>
      <c r="B1168" s="1" t="s">
        <v>35</v>
      </c>
      <c r="C1168" s="1" t="s">
        <v>32</v>
      </c>
      <c r="D1168" s="1" t="s">
        <v>33</v>
      </c>
      <c r="E1168" s="2">
        <v>736</v>
      </c>
      <c r="F1168" s="2">
        <v>125974</v>
      </c>
      <c r="G1168" s="3">
        <f>+dataMercanciaGeneral[[#This Row],[Mercancía general embarcada en cabotaje]]+dataMercanciaGeneral[[#This Row],[Mercancía general desembarcada en cabotaje]]</f>
        <v>126710</v>
      </c>
      <c r="H1168" s="2">
        <v>177193</v>
      </c>
      <c r="I1168" s="2">
        <v>17160</v>
      </c>
      <c r="J1168" s="3">
        <f>+dataMercanciaGeneral[[#This Row],[Mercancía general embarcada en exterior]]+dataMercanciaGeneral[[#This Row],[Mercancía general desembarcada en exterior]]</f>
        <v>194353</v>
      </c>
      <c r="K1168" s="3">
        <f>+dataMercanciaGeneral[[#This Row],[Mercancía general embarcada en cabotaje]]+dataMercanciaGeneral[[#This Row],[Mercancía general embarcada en exterior]]</f>
        <v>177929</v>
      </c>
      <c r="L1168" s="3">
        <f>+dataMercanciaGeneral[[#This Row],[Mercancía general desembarcada en cabotaje]]+dataMercanciaGeneral[[#This Row],[Mercancía general desembarcada en exterior]]</f>
        <v>143134</v>
      </c>
      <c r="M1168" s="3">
        <f>+dataMercanciaGeneral[[#This Row],[TOTAL mercancía general embarcada en cabotaje y exterior]]+dataMercanciaGeneral[[#This Row],[TOTAL mercancía general desembarcada en cabotaje y exterior]]</f>
        <v>321063</v>
      </c>
    </row>
    <row r="1169" spans="1:13" hidden="1" x14ac:dyDescent="0.25">
      <c r="A1169" s="1">
        <v>1981</v>
      </c>
      <c r="B1169" s="1" t="s">
        <v>35</v>
      </c>
      <c r="C1169" s="1" t="s">
        <v>32</v>
      </c>
      <c r="D1169" s="1" t="s">
        <v>42</v>
      </c>
      <c r="E1169" s="2">
        <v>0</v>
      </c>
      <c r="F1169" s="2">
        <v>0</v>
      </c>
      <c r="G1169" s="3">
        <f>+dataMercanciaGeneral[[#This Row],[Mercancía general embarcada en cabotaje]]+dataMercanciaGeneral[[#This Row],[Mercancía general desembarcada en cabotaje]]</f>
        <v>0</v>
      </c>
      <c r="H1169" s="2">
        <v>0</v>
      </c>
      <c r="I1169" s="2">
        <v>0</v>
      </c>
      <c r="J1169" s="3">
        <f>+dataMercanciaGeneral[[#This Row],[Mercancía general embarcada en exterior]]+dataMercanciaGeneral[[#This Row],[Mercancía general desembarcada en exterior]]</f>
        <v>0</v>
      </c>
      <c r="K1169" s="3">
        <f>+dataMercanciaGeneral[[#This Row],[Mercancía general embarcada en cabotaje]]+dataMercanciaGeneral[[#This Row],[Mercancía general embarcada en exterior]]</f>
        <v>0</v>
      </c>
      <c r="L1169" s="3">
        <f>+dataMercanciaGeneral[[#This Row],[Mercancía general desembarcada en cabotaje]]+dataMercanciaGeneral[[#This Row],[Mercancía general desembarcada en exterior]]</f>
        <v>0</v>
      </c>
      <c r="M1169" s="3">
        <f>+dataMercanciaGeneral[[#This Row],[TOTAL mercancía general embarcada en cabotaje y exterior]]+dataMercanciaGeneral[[#This Row],[TOTAL mercancía general desembarcada en cabotaje y exterior]]</f>
        <v>0</v>
      </c>
    </row>
    <row r="1170" spans="1:13" hidden="1" x14ac:dyDescent="0.25">
      <c r="A1170" s="1">
        <v>1981</v>
      </c>
      <c r="B1170" s="1" t="s">
        <v>17</v>
      </c>
      <c r="C1170" s="1" t="s">
        <v>32</v>
      </c>
      <c r="D1170" s="1" t="s">
        <v>33</v>
      </c>
      <c r="E1170" s="2">
        <v>93771</v>
      </c>
      <c r="F1170" s="2">
        <v>28621</v>
      </c>
      <c r="G1170" s="3">
        <f>+dataMercanciaGeneral[[#This Row],[Mercancía general embarcada en cabotaje]]+dataMercanciaGeneral[[#This Row],[Mercancía general desembarcada en cabotaje]]</f>
        <v>122392</v>
      </c>
      <c r="H1170" s="2">
        <v>539142</v>
      </c>
      <c r="I1170" s="2">
        <v>68091</v>
      </c>
      <c r="J1170" s="3">
        <f>+dataMercanciaGeneral[[#This Row],[Mercancía general embarcada en exterior]]+dataMercanciaGeneral[[#This Row],[Mercancía general desembarcada en exterior]]</f>
        <v>607233</v>
      </c>
      <c r="K1170" s="3">
        <f>+dataMercanciaGeneral[[#This Row],[Mercancía general embarcada en cabotaje]]+dataMercanciaGeneral[[#This Row],[Mercancía general embarcada en exterior]]</f>
        <v>632913</v>
      </c>
      <c r="L1170" s="3">
        <f>+dataMercanciaGeneral[[#This Row],[Mercancía general desembarcada en cabotaje]]+dataMercanciaGeneral[[#This Row],[Mercancía general desembarcada en exterior]]</f>
        <v>96712</v>
      </c>
      <c r="M1170" s="3">
        <f>+dataMercanciaGeneral[[#This Row],[TOTAL mercancía general embarcada en cabotaje y exterior]]+dataMercanciaGeneral[[#This Row],[TOTAL mercancía general desembarcada en cabotaje y exterior]]</f>
        <v>729625</v>
      </c>
    </row>
    <row r="1171" spans="1:13" hidden="1" x14ac:dyDescent="0.25">
      <c r="A1171" s="1">
        <v>1981</v>
      </c>
      <c r="B1171" s="1" t="s">
        <v>17</v>
      </c>
      <c r="C1171" s="1" t="s">
        <v>32</v>
      </c>
      <c r="D1171" s="1" t="s">
        <v>42</v>
      </c>
      <c r="E1171" s="2">
        <v>0</v>
      </c>
      <c r="F1171" s="2">
        <v>0</v>
      </c>
      <c r="G1171" s="3">
        <f>+dataMercanciaGeneral[[#This Row],[Mercancía general embarcada en cabotaje]]+dataMercanciaGeneral[[#This Row],[Mercancía general desembarcada en cabotaje]]</f>
        <v>0</v>
      </c>
      <c r="H1171" s="2">
        <v>2101</v>
      </c>
      <c r="I1171" s="2">
        <v>1232</v>
      </c>
      <c r="J1171" s="3">
        <f>+dataMercanciaGeneral[[#This Row],[Mercancía general embarcada en exterior]]+dataMercanciaGeneral[[#This Row],[Mercancía general desembarcada en exterior]]</f>
        <v>3333</v>
      </c>
      <c r="K1171" s="3">
        <f>+dataMercanciaGeneral[[#This Row],[Mercancía general embarcada en cabotaje]]+dataMercanciaGeneral[[#This Row],[Mercancía general embarcada en exterior]]</f>
        <v>2101</v>
      </c>
      <c r="L1171" s="3">
        <f>+dataMercanciaGeneral[[#This Row],[Mercancía general desembarcada en cabotaje]]+dataMercanciaGeneral[[#This Row],[Mercancía general desembarcada en exterior]]</f>
        <v>1232</v>
      </c>
      <c r="M1171" s="3">
        <f>+dataMercanciaGeneral[[#This Row],[TOTAL mercancía general embarcada en cabotaje y exterior]]+dataMercanciaGeneral[[#This Row],[TOTAL mercancía general desembarcada en cabotaje y exterior]]</f>
        <v>3333</v>
      </c>
    </row>
    <row r="1172" spans="1:13" hidden="1" x14ac:dyDescent="0.25">
      <c r="A1172" s="1">
        <v>1981</v>
      </c>
      <c r="B1172" s="1" t="s">
        <v>18</v>
      </c>
      <c r="C1172" s="1" t="s">
        <v>32</v>
      </c>
      <c r="D1172" s="1" t="s">
        <v>33</v>
      </c>
      <c r="E1172" s="2">
        <v>715</v>
      </c>
      <c r="F1172" s="2">
        <v>2464</v>
      </c>
      <c r="G1172" s="3">
        <f>+dataMercanciaGeneral[[#This Row],[Mercancía general embarcada en cabotaje]]+dataMercanciaGeneral[[#This Row],[Mercancía general desembarcada en cabotaje]]</f>
        <v>3179</v>
      </c>
      <c r="H1172" s="2">
        <v>452512</v>
      </c>
      <c r="I1172" s="2">
        <v>21178</v>
      </c>
      <c r="J1172" s="3">
        <f>+dataMercanciaGeneral[[#This Row],[Mercancía general embarcada en exterior]]+dataMercanciaGeneral[[#This Row],[Mercancía general desembarcada en exterior]]</f>
        <v>473690</v>
      </c>
      <c r="K1172" s="3">
        <f>+dataMercanciaGeneral[[#This Row],[Mercancía general embarcada en cabotaje]]+dataMercanciaGeneral[[#This Row],[Mercancía general embarcada en exterior]]</f>
        <v>453227</v>
      </c>
      <c r="L1172" s="3">
        <f>+dataMercanciaGeneral[[#This Row],[Mercancía general desembarcada en cabotaje]]+dataMercanciaGeneral[[#This Row],[Mercancía general desembarcada en exterior]]</f>
        <v>23642</v>
      </c>
      <c r="M1172" s="3">
        <f>+dataMercanciaGeneral[[#This Row],[TOTAL mercancía general embarcada en cabotaje y exterior]]+dataMercanciaGeneral[[#This Row],[TOTAL mercancía general desembarcada en cabotaje y exterior]]</f>
        <v>476869</v>
      </c>
    </row>
    <row r="1173" spans="1:13" hidden="1" x14ac:dyDescent="0.25">
      <c r="A1173" s="1">
        <v>1981</v>
      </c>
      <c r="B1173" s="1" t="s">
        <v>18</v>
      </c>
      <c r="C1173" s="1" t="s">
        <v>32</v>
      </c>
      <c r="D1173" s="1" t="s">
        <v>42</v>
      </c>
      <c r="E1173" s="2">
        <v>0</v>
      </c>
      <c r="F1173" s="2">
        <v>0</v>
      </c>
      <c r="G1173" s="3">
        <f>+dataMercanciaGeneral[[#This Row],[Mercancía general embarcada en cabotaje]]+dataMercanciaGeneral[[#This Row],[Mercancía general desembarcada en cabotaje]]</f>
        <v>0</v>
      </c>
      <c r="H1173" s="2">
        <v>0</v>
      </c>
      <c r="I1173" s="2">
        <v>87</v>
      </c>
      <c r="J1173" s="3">
        <f>+dataMercanciaGeneral[[#This Row],[Mercancía general embarcada en exterior]]+dataMercanciaGeneral[[#This Row],[Mercancía general desembarcada en exterior]]</f>
        <v>87</v>
      </c>
      <c r="K1173" s="3">
        <f>+dataMercanciaGeneral[[#This Row],[Mercancía general embarcada en cabotaje]]+dataMercanciaGeneral[[#This Row],[Mercancía general embarcada en exterior]]</f>
        <v>0</v>
      </c>
      <c r="L1173" s="3">
        <f>+dataMercanciaGeneral[[#This Row],[Mercancía general desembarcada en cabotaje]]+dataMercanciaGeneral[[#This Row],[Mercancía general desembarcada en exterior]]</f>
        <v>87</v>
      </c>
      <c r="M1173" s="3">
        <f>+dataMercanciaGeneral[[#This Row],[TOTAL mercancía general embarcada en cabotaje y exterior]]+dataMercanciaGeneral[[#This Row],[TOTAL mercancía general desembarcada en cabotaje y exterior]]</f>
        <v>87</v>
      </c>
    </row>
    <row r="1174" spans="1:13" hidden="1" x14ac:dyDescent="0.25">
      <c r="A1174" s="1">
        <v>1981</v>
      </c>
      <c r="B1174" s="1" t="s">
        <v>19</v>
      </c>
      <c r="C1174" s="1" t="s">
        <v>32</v>
      </c>
      <c r="D1174" s="1" t="s">
        <v>33</v>
      </c>
      <c r="E1174" s="2">
        <v>420275</v>
      </c>
      <c r="F1174" s="2">
        <v>529577</v>
      </c>
      <c r="G1174" s="3">
        <f>+dataMercanciaGeneral[[#This Row],[Mercancía general embarcada en cabotaje]]+dataMercanciaGeneral[[#This Row],[Mercancía general desembarcada en cabotaje]]</f>
        <v>949852</v>
      </c>
      <c r="H1174" s="2">
        <v>391489</v>
      </c>
      <c r="I1174" s="2">
        <v>242256</v>
      </c>
      <c r="J1174" s="3">
        <f>+dataMercanciaGeneral[[#This Row],[Mercancía general embarcada en exterior]]+dataMercanciaGeneral[[#This Row],[Mercancía general desembarcada en exterior]]</f>
        <v>633745</v>
      </c>
      <c r="K1174" s="3">
        <f>+dataMercanciaGeneral[[#This Row],[Mercancía general embarcada en cabotaje]]+dataMercanciaGeneral[[#This Row],[Mercancía general embarcada en exterior]]</f>
        <v>811764</v>
      </c>
      <c r="L1174" s="3">
        <f>+dataMercanciaGeneral[[#This Row],[Mercancía general desembarcada en cabotaje]]+dataMercanciaGeneral[[#This Row],[Mercancía general desembarcada en exterior]]</f>
        <v>771833</v>
      </c>
      <c r="M1174" s="3">
        <f>+dataMercanciaGeneral[[#This Row],[TOTAL mercancía general embarcada en cabotaje y exterior]]+dataMercanciaGeneral[[#This Row],[TOTAL mercancía general desembarcada en cabotaje y exterior]]</f>
        <v>1583597</v>
      </c>
    </row>
    <row r="1175" spans="1:13" hidden="1" x14ac:dyDescent="0.25">
      <c r="A1175" s="1">
        <v>1981</v>
      </c>
      <c r="B1175" s="1" t="s">
        <v>19</v>
      </c>
      <c r="C1175" s="1" t="s">
        <v>32</v>
      </c>
      <c r="D1175" s="1" t="s">
        <v>42</v>
      </c>
      <c r="E1175" s="2">
        <v>170573</v>
      </c>
      <c r="F1175" s="2">
        <v>349117</v>
      </c>
      <c r="G1175" s="3">
        <f>+dataMercanciaGeneral[[#This Row],[Mercancía general embarcada en cabotaje]]+dataMercanciaGeneral[[#This Row],[Mercancía general desembarcada en cabotaje]]</f>
        <v>519690</v>
      </c>
      <c r="H1175" s="2">
        <v>69032</v>
      </c>
      <c r="I1175" s="2">
        <v>112738</v>
      </c>
      <c r="J1175" s="3">
        <f>+dataMercanciaGeneral[[#This Row],[Mercancía general embarcada en exterior]]+dataMercanciaGeneral[[#This Row],[Mercancía general desembarcada en exterior]]</f>
        <v>181770</v>
      </c>
      <c r="K1175" s="3">
        <f>+dataMercanciaGeneral[[#This Row],[Mercancía general embarcada en cabotaje]]+dataMercanciaGeneral[[#This Row],[Mercancía general embarcada en exterior]]</f>
        <v>239605</v>
      </c>
      <c r="L1175" s="3">
        <f>+dataMercanciaGeneral[[#This Row],[Mercancía general desembarcada en cabotaje]]+dataMercanciaGeneral[[#This Row],[Mercancía general desembarcada en exterior]]</f>
        <v>461855</v>
      </c>
      <c r="M1175" s="3">
        <f>+dataMercanciaGeneral[[#This Row],[TOTAL mercancía general embarcada en cabotaje y exterior]]+dataMercanciaGeneral[[#This Row],[TOTAL mercancía general desembarcada en cabotaje y exterior]]</f>
        <v>701460</v>
      </c>
    </row>
    <row r="1176" spans="1:13" hidden="1" x14ac:dyDescent="0.25">
      <c r="A1176" s="1">
        <v>1981</v>
      </c>
      <c r="B1176" s="1" t="s">
        <v>20</v>
      </c>
      <c r="C1176" s="1" t="s">
        <v>32</v>
      </c>
      <c r="D1176" s="1" t="s">
        <v>33</v>
      </c>
      <c r="E1176" s="2">
        <v>122416</v>
      </c>
      <c r="F1176" s="2">
        <v>82462</v>
      </c>
      <c r="G1176" s="3">
        <f>+dataMercanciaGeneral[[#This Row],[Mercancía general embarcada en cabotaje]]+dataMercanciaGeneral[[#This Row],[Mercancía general desembarcada en cabotaje]]</f>
        <v>204878</v>
      </c>
      <c r="H1176" s="2">
        <v>589528</v>
      </c>
      <c r="I1176" s="2">
        <v>18571</v>
      </c>
      <c r="J1176" s="3">
        <f>+dataMercanciaGeneral[[#This Row],[Mercancía general embarcada en exterior]]+dataMercanciaGeneral[[#This Row],[Mercancía general desembarcada en exterior]]</f>
        <v>608099</v>
      </c>
      <c r="K1176" s="3">
        <f>+dataMercanciaGeneral[[#This Row],[Mercancía general embarcada en cabotaje]]+dataMercanciaGeneral[[#This Row],[Mercancía general embarcada en exterior]]</f>
        <v>711944</v>
      </c>
      <c r="L1176" s="3">
        <f>+dataMercanciaGeneral[[#This Row],[Mercancía general desembarcada en cabotaje]]+dataMercanciaGeneral[[#This Row],[Mercancía general desembarcada en exterior]]</f>
        <v>101033</v>
      </c>
      <c r="M1176" s="3">
        <f>+dataMercanciaGeneral[[#This Row],[TOTAL mercancía general embarcada en cabotaje y exterior]]+dataMercanciaGeneral[[#This Row],[TOTAL mercancía general desembarcada en cabotaje y exterior]]</f>
        <v>812977</v>
      </c>
    </row>
    <row r="1177" spans="1:13" hidden="1" x14ac:dyDescent="0.25">
      <c r="A1177" s="1">
        <v>1981</v>
      </c>
      <c r="B1177" s="1" t="s">
        <v>20</v>
      </c>
      <c r="C1177" s="1" t="s">
        <v>32</v>
      </c>
      <c r="D1177" s="1" t="s">
        <v>42</v>
      </c>
      <c r="E1177" s="2">
        <v>373</v>
      </c>
      <c r="F1177" s="2">
        <v>3964</v>
      </c>
      <c r="G1177" s="3">
        <f>+dataMercanciaGeneral[[#This Row],[Mercancía general embarcada en cabotaje]]+dataMercanciaGeneral[[#This Row],[Mercancía general desembarcada en cabotaje]]</f>
        <v>4337</v>
      </c>
      <c r="H1177" s="2">
        <v>4810</v>
      </c>
      <c r="I1177" s="2">
        <v>64</v>
      </c>
      <c r="J1177" s="3">
        <f>+dataMercanciaGeneral[[#This Row],[Mercancía general embarcada en exterior]]+dataMercanciaGeneral[[#This Row],[Mercancía general desembarcada en exterior]]</f>
        <v>4874</v>
      </c>
      <c r="K1177" s="3">
        <f>+dataMercanciaGeneral[[#This Row],[Mercancía general embarcada en cabotaje]]+dataMercanciaGeneral[[#This Row],[Mercancía general embarcada en exterior]]</f>
        <v>5183</v>
      </c>
      <c r="L1177" s="3">
        <f>+dataMercanciaGeneral[[#This Row],[Mercancía general desembarcada en cabotaje]]+dataMercanciaGeneral[[#This Row],[Mercancía general desembarcada en exterior]]</f>
        <v>4028</v>
      </c>
      <c r="M1177" s="3">
        <f>+dataMercanciaGeneral[[#This Row],[TOTAL mercancía general embarcada en cabotaje y exterior]]+dataMercanciaGeneral[[#This Row],[TOTAL mercancía general desembarcada en cabotaje y exterior]]</f>
        <v>9211</v>
      </c>
    </row>
    <row r="1178" spans="1:13" hidden="1" x14ac:dyDescent="0.25">
      <c r="A1178" s="1">
        <v>1981</v>
      </c>
      <c r="B1178" s="1" t="s">
        <v>21</v>
      </c>
      <c r="C1178" s="1" t="s">
        <v>32</v>
      </c>
      <c r="D1178" s="1" t="s">
        <v>33</v>
      </c>
      <c r="E1178" s="2">
        <v>0</v>
      </c>
      <c r="F1178" s="2">
        <v>0</v>
      </c>
      <c r="G1178" s="3">
        <f>+dataMercanciaGeneral[[#This Row],[Mercancía general embarcada en cabotaje]]+dataMercanciaGeneral[[#This Row],[Mercancía general desembarcada en cabotaje]]</f>
        <v>0</v>
      </c>
      <c r="H1178" s="2">
        <v>194380</v>
      </c>
      <c r="I1178" s="2">
        <v>11175</v>
      </c>
      <c r="J1178" s="3">
        <f>+dataMercanciaGeneral[[#This Row],[Mercancía general embarcada en exterior]]+dataMercanciaGeneral[[#This Row],[Mercancía general desembarcada en exterior]]</f>
        <v>205555</v>
      </c>
      <c r="K1178" s="3">
        <f>+dataMercanciaGeneral[[#This Row],[Mercancía general embarcada en cabotaje]]+dataMercanciaGeneral[[#This Row],[Mercancía general embarcada en exterior]]</f>
        <v>194380</v>
      </c>
      <c r="L1178" s="3">
        <f>+dataMercanciaGeneral[[#This Row],[Mercancía general desembarcada en cabotaje]]+dataMercanciaGeneral[[#This Row],[Mercancía general desembarcada en exterior]]</f>
        <v>11175</v>
      </c>
      <c r="M1178" s="3">
        <f>+dataMercanciaGeneral[[#This Row],[TOTAL mercancía general embarcada en cabotaje y exterior]]+dataMercanciaGeneral[[#This Row],[TOTAL mercancía general desembarcada en cabotaje y exterior]]</f>
        <v>205555</v>
      </c>
    </row>
    <row r="1179" spans="1:13" hidden="1" x14ac:dyDescent="0.25">
      <c r="A1179" s="1">
        <v>1981</v>
      </c>
      <c r="B1179" s="1" t="s">
        <v>21</v>
      </c>
      <c r="C1179" s="1" t="s">
        <v>32</v>
      </c>
      <c r="D1179" s="1" t="s">
        <v>42</v>
      </c>
      <c r="E1179" s="2">
        <v>0</v>
      </c>
      <c r="F1179" s="2">
        <v>0</v>
      </c>
      <c r="G1179" s="3">
        <f>+dataMercanciaGeneral[[#This Row],[Mercancía general embarcada en cabotaje]]+dataMercanciaGeneral[[#This Row],[Mercancía general desembarcada en cabotaje]]</f>
        <v>0</v>
      </c>
      <c r="H1179" s="2">
        <v>0</v>
      </c>
      <c r="I1179" s="2">
        <v>0</v>
      </c>
      <c r="J1179" s="3">
        <f>+dataMercanciaGeneral[[#This Row],[Mercancía general embarcada en exterior]]+dataMercanciaGeneral[[#This Row],[Mercancía general desembarcada en exterior]]</f>
        <v>0</v>
      </c>
      <c r="K1179" s="3">
        <f>+dataMercanciaGeneral[[#This Row],[Mercancía general embarcada en cabotaje]]+dataMercanciaGeneral[[#This Row],[Mercancía general embarcada en exterior]]</f>
        <v>0</v>
      </c>
      <c r="L1179" s="3">
        <f>+dataMercanciaGeneral[[#This Row],[Mercancía general desembarcada en cabotaje]]+dataMercanciaGeneral[[#This Row],[Mercancía general desembarcada en exterior]]</f>
        <v>0</v>
      </c>
      <c r="M1179" s="3">
        <f>+dataMercanciaGeneral[[#This Row],[TOTAL mercancía general embarcada en cabotaje y exterior]]+dataMercanciaGeneral[[#This Row],[TOTAL mercancía general desembarcada en cabotaje y exterior]]</f>
        <v>0</v>
      </c>
    </row>
    <row r="1180" spans="1:13" hidden="1" x14ac:dyDescent="0.25">
      <c r="A1180" s="1">
        <v>1981</v>
      </c>
      <c r="B1180" s="1" t="s">
        <v>22</v>
      </c>
      <c r="C1180" s="1" t="s">
        <v>32</v>
      </c>
      <c r="D1180" s="1" t="s">
        <v>33</v>
      </c>
      <c r="E1180" s="2">
        <v>66582</v>
      </c>
      <c r="F1180" s="2">
        <v>155308</v>
      </c>
      <c r="G1180" s="3">
        <f>+dataMercanciaGeneral[[#This Row],[Mercancía general embarcada en cabotaje]]+dataMercanciaGeneral[[#This Row],[Mercancía general desembarcada en cabotaje]]</f>
        <v>221890</v>
      </c>
      <c r="H1180" s="2">
        <v>1539</v>
      </c>
      <c r="I1180" s="2">
        <v>2571</v>
      </c>
      <c r="J1180" s="3">
        <f>+dataMercanciaGeneral[[#This Row],[Mercancía general embarcada en exterior]]+dataMercanciaGeneral[[#This Row],[Mercancía general desembarcada en exterior]]</f>
        <v>4110</v>
      </c>
      <c r="K1180" s="3">
        <f>+dataMercanciaGeneral[[#This Row],[Mercancía general embarcada en cabotaje]]+dataMercanciaGeneral[[#This Row],[Mercancía general embarcada en exterior]]</f>
        <v>68121</v>
      </c>
      <c r="L1180" s="3">
        <f>+dataMercanciaGeneral[[#This Row],[Mercancía general desembarcada en cabotaje]]+dataMercanciaGeneral[[#This Row],[Mercancía general desembarcada en exterior]]</f>
        <v>157879</v>
      </c>
      <c r="M1180" s="3">
        <f>+dataMercanciaGeneral[[#This Row],[TOTAL mercancía general embarcada en cabotaje y exterior]]+dataMercanciaGeneral[[#This Row],[TOTAL mercancía general desembarcada en cabotaje y exterior]]</f>
        <v>226000</v>
      </c>
    </row>
    <row r="1181" spans="1:13" hidden="1" x14ac:dyDescent="0.25">
      <c r="A1181" s="1">
        <v>1981</v>
      </c>
      <c r="B1181" s="1" t="s">
        <v>22</v>
      </c>
      <c r="C1181" s="1" t="s">
        <v>32</v>
      </c>
      <c r="D1181" s="1" t="s">
        <v>42</v>
      </c>
      <c r="E1181" s="2">
        <v>688</v>
      </c>
      <c r="F1181" s="2">
        <v>1467</v>
      </c>
      <c r="G1181" s="3">
        <f>+dataMercanciaGeneral[[#This Row],[Mercancía general embarcada en cabotaje]]+dataMercanciaGeneral[[#This Row],[Mercancía general desembarcada en cabotaje]]</f>
        <v>2155</v>
      </c>
      <c r="H1181" s="2">
        <v>723</v>
      </c>
      <c r="I1181" s="2">
        <v>4832</v>
      </c>
      <c r="J1181" s="3">
        <f>+dataMercanciaGeneral[[#This Row],[Mercancía general embarcada en exterior]]+dataMercanciaGeneral[[#This Row],[Mercancía general desembarcada en exterior]]</f>
        <v>5555</v>
      </c>
      <c r="K1181" s="3">
        <f>+dataMercanciaGeneral[[#This Row],[Mercancía general embarcada en cabotaje]]+dataMercanciaGeneral[[#This Row],[Mercancía general embarcada en exterior]]</f>
        <v>1411</v>
      </c>
      <c r="L1181" s="3">
        <f>+dataMercanciaGeneral[[#This Row],[Mercancía general desembarcada en cabotaje]]+dataMercanciaGeneral[[#This Row],[Mercancía general desembarcada en exterior]]</f>
        <v>6299</v>
      </c>
      <c r="M1181" s="3">
        <f>+dataMercanciaGeneral[[#This Row],[TOTAL mercancía general embarcada en cabotaje y exterior]]+dataMercanciaGeneral[[#This Row],[TOTAL mercancía general desembarcada en cabotaje y exterior]]</f>
        <v>7710</v>
      </c>
    </row>
    <row r="1182" spans="1:13" hidden="1" x14ac:dyDescent="0.25">
      <c r="A1182" s="1">
        <v>1981</v>
      </c>
      <c r="B1182" s="1" t="s">
        <v>23</v>
      </c>
      <c r="C1182" s="1" t="s">
        <v>32</v>
      </c>
      <c r="D1182" s="1" t="s">
        <v>33</v>
      </c>
      <c r="E1182" s="2">
        <v>13990</v>
      </c>
      <c r="F1182" s="2">
        <v>17423</v>
      </c>
      <c r="G1182" s="3">
        <f>+dataMercanciaGeneral[[#This Row],[Mercancía general embarcada en cabotaje]]+dataMercanciaGeneral[[#This Row],[Mercancía general desembarcada en cabotaje]]</f>
        <v>31413</v>
      </c>
      <c r="H1182" s="2">
        <v>745326</v>
      </c>
      <c r="I1182" s="2">
        <v>1559511</v>
      </c>
      <c r="J1182" s="3">
        <f>+dataMercanciaGeneral[[#This Row],[Mercancía general embarcada en exterior]]+dataMercanciaGeneral[[#This Row],[Mercancía general desembarcada en exterior]]</f>
        <v>2304837</v>
      </c>
      <c r="K1182" s="3">
        <f>+dataMercanciaGeneral[[#This Row],[Mercancía general embarcada en cabotaje]]+dataMercanciaGeneral[[#This Row],[Mercancía general embarcada en exterior]]</f>
        <v>759316</v>
      </c>
      <c r="L1182" s="3">
        <f>+dataMercanciaGeneral[[#This Row],[Mercancía general desembarcada en cabotaje]]+dataMercanciaGeneral[[#This Row],[Mercancía general desembarcada en exterior]]</f>
        <v>1576934</v>
      </c>
      <c r="M1182" s="3">
        <f>+dataMercanciaGeneral[[#This Row],[TOTAL mercancía general embarcada en cabotaje y exterior]]+dataMercanciaGeneral[[#This Row],[TOTAL mercancía general desembarcada en cabotaje y exterior]]</f>
        <v>2336250</v>
      </c>
    </row>
    <row r="1183" spans="1:13" hidden="1" x14ac:dyDescent="0.25">
      <c r="A1183" s="1">
        <v>1981</v>
      </c>
      <c r="B1183" s="1" t="s">
        <v>23</v>
      </c>
      <c r="C1183" s="1" t="s">
        <v>32</v>
      </c>
      <c r="D1183" s="1" t="s">
        <v>42</v>
      </c>
      <c r="E1183" s="2">
        <v>0</v>
      </c>
      <c r="F1183" s="2">
        <v>313</v>
      </c>
      <c r="G1183" s="3">
        <f>+dataMercanciaGeneral[[#This Row],[Mercancía general embarcada en cabotaje]]+dataMercanciaGeneral[[#This Row],[Mercancía general desembarcada en cabotaje]]</f>
        <v>313</v>
      </c>
      <c r="H1183" s="2">
        <v>20213</v>
      </c>
      <c r="I1183" s="2">
        <v>9485</v>
      </c>
      <c r="J1183" s="3">
        <f>+dataMercanciaGeneral[[#This Row],[Mercancía general embarcada en exterior]]+dataMercanciaGeneral[[#This Row],[Mercancía general desembarcada en exterior]]</f>
        <v>29698</v>
      </c>
      <c r="K1183" s="3">
        <f>+dataMercanciaGeneral[[#This Row],[Mercancía general embarcada en cabotaje]]+dataMercanciaGeneral[[#This Row],[Mercancía general embarcada en exterior]]</f>
        <v>20213</v>
      </c>
      <c r="L1183" s="3">
        <f>+dataMercanciaGeneral[[#This Row],[Mercancía general desembarcada en cabotaje]]+dataMercanciaGeneral[[#This Row],[Mercancía general desembarcada en exterior]]</f>
        <v>9798</v>
      </c>
      <c r="M1183" s="3">
        <f>+dataMercanciaGeneral[[#This Row],[TOTAL mercancía general embarcada en cabotaje y exterior]]+dataMercanciaGeneral[[#This Row],[TOTAL mercancía general desembarcada en cabotaje y exterior]]</f>
        <v>30011</v>
      </c>
    </row>
    <row r="1184" spans="1:13" hidden="1" x14ac:dyDescent="0.25">
      <c r="A1184" s="1">
        <v>1981</v>
      </c>
      <c r="B1184" s="1" t="s">
        <v>36</v>
      </c>
      <c r="C1184" s="1" t="s">
        <v>32</v>
      </c>
      <c r="D1184" s="1" t="s">
        <v>33</v>
      </c>
      <c r="E1184" s="2">
        <v>3420</v>
      </c>
      <c r="F1184" s="2">
        <v>133</v>
      </c>
      <c r="G1184" s="3">
        <f>+dataMercanciaGeneral[[#This Row],[Mercancía general embarcada en cabotaje]]+dataMercanciaGeneral[[#This Row],[Mercancía general desembarcada en cabotaje]]</f>
        <v>3553</v>
      </c>
      <c r="H1184" s="2">
        <v>171761</v>
      </c>
      <c r="I1184" s="2">
        <v>0</v>
      </c>
      <c r="J1184" s="3">
        <f>+dataMercanciaGeneral[[#This Row],[Mercancía general embarcada en exterior]]+dataMercanciaGeneral[[#This Row],[Mercancía general desembarcada en exterior]]</f>
        <v>171761</v>
      </c>
      <c r="K1184" s="3">
        <f>+dataMercanciaGeneral[[#This Row],[Mercancía general embarcada en cabotaje]]+dataMercanciaGeneral[[#This Row],[Mercancía general embarcada en exterior]]</f>
        <v>175181</v>
      </c>
      <c r="L1184" s="3">
        <f>+dataMercanciaGeneral[[#This Row],[Mercancía general desembarcada en cabotaje]]+dataMercanciaGeneral[[#This Row],[Mercancía general desembarcada en exterior]]</f>
        <v>133</v>
      </c>
      <c r="M1184" s="3">
        <f>+dataMercanciaGeneral[[#This Row],[TOTAL mercancía general embarcada en cabotaje y exterior]]+dataMercanciaGeneral[[#This Row],[TOTAL mercancía general desembarcada en cabotaje y exterior]]</f>
        <v>175314</v>
      </c>
    </row>
    <row r="1185" spans="1:13" hidden="1" x14ac:dyDescent="0.25">
      <c r="A1185" s="1">
        <v>1981</v>
      </c>
      <c r="B1185" s="1" t="s">
        <v>36</v>
      </c>
      <c r="C1185" s="1" t="s">
        <v>32</v>
      </c>
      <c r="D1185" s="1" t="s">
        <v>42</v>
      </c>
      <c r="E1185" s="2">
        <v>72217</v>
      </c>
      <c r="F1185" s="2">
        <v>16344</v>
      </c>
      <c r="G1185" s="3">
        <f>+dataMercanciaGeneral[[#This Row],[Mercancía general embarcada en cabotaje]]+dataMercanciaGeneral[[#This Row],[Mercancía general desembarcada en cabotaje]]</f>
        <v>88561</v>
      </c>
      <c r="H1185" s="2">
        <v>3322</v>
      </c>
      <c r="I1185" s="2">
        <v>470</v>
      </c>
      <c r="J1185" s="3">
        <f>+dataMercanciaGeneral[[#This Row],[Mercancía general embarcada en exterior]]+dataMercanciaGeneral[[#This Row],[Mercancía general desembarcada en exterior]]</f>
        <v>3792</v>
      </c>
      <c r="K1185" s="3">
        <f>+dataMercanciaGeneral[[#This Row],[Mercancía general embarcada en cabotaje]]+dataMercanciaGeneral[[#This Row],[Mercancía general embarcada en exterior]]</f>
        <v>75539</v>
      </c>
      <c r="L1185" s="3">
        <f>+dataMercanciaGeneral[[#This Row],[Mercancía general desembarcada en cabotaje]]+dataMercanciaGeneral[[#This Row],[Mercancía general desembarcada en exterior]]</f>
        <v>16814</v>
      </c>
      <c r="M1185" s="3">
        <f>+dataMercanciaGeneral[[#This Row],[TOTAL mercancía general embarcada en cabotaje y exterior]]+dataMercanciaGeneral[[#This Row],[TOTAL mercancía general desembarcada en cabotaje y exterior]]</f>
        <v>92353</v>
      </c>
    </row>
    <row r="1186" spans="1:13" hidden="1" x14ac:dyDescent="0.25">
      <c r="A1186" s="1">
        <v>1981</v>
      </c>
      <c r="B1186" s="1" t="s">
        <v>37</v>
      </c>
      <c r="C1186" s="1" t="s">
        <v>32</v>
      </c>
      <c r="D1186" s="1" t="s">
        <v>33</v>
      </c>
      <c r="E1186" s="2">
        <v>0</v>
      </c>
      <c r="F1186" s="2">
        <v>875</v>
      </c>
      <c r="G1186" s="3">
        <f>+dataMercanciaGeneral[[#This Row],[Mercancía general embarcada en cabotaje]]+dataMercanciaGeneral[[#This Row],[Mercancía general desembarcada en cabotaje]]</f>
        <v>875</v>
      </c>
      <c r="H1186" s="2">
        <v>0</v>
      </c>
      <c r="I1186" s="2">
        <v>30395</v>
      </c>
      <c r="J1186" s="3">
        <f>+dataMercanciaGeneral[[#This Row],[Mercancía general embarcada en exterior]]+dataMercanciaGeneral[[#This Row],[Mercancía general desembarcada en exterior]]</f>
        <v>30395</v>
      </c>
      <c r="K1186" s="3">
        <f>+dataMercanciaGeneral[[#This Row],[Mercancía general embarcada en cabotaje]]+dataMercanciaGeneral[[#This Row],[Mercancía general embarcada en exterior]]</f>
        <v>0</v>
      </c>
      <c r="L1186" s="3">
        <f>+dataMercanciaGeneral[[#This Row],[Mercancía general desembarcada en cabotaje]]+dataMercanciaGeneral[[#This Row],[Mercancía general desembarcada en exterior]]</f>
        <v>31270</v>
      </c>
      <c r="M1186" s="3">
        <f>+dataMercanciaGeneral[[#This Row],[TOTAL mercancía general embarcada en cabotaje y exterior]]+dataMercanciaGeneral[[#This Row],[TOTAL mercancía general desembarcada en cabotaje y exterior]]</f>
        <v>31270</v>
      </c>
    </row>
    <row r="1187" spans="1:13" hidden="1" x14ac:dyDescent="0.25">
      <c r="A1187" s="1">
        <v>1981</v>
      </c>
      <c r="B1187" s="1" t="s">
        <v>37</v>
      </c>
      <c r="C1187" s="1" t="s">
        <v>32</v>
      </c>
      <c r="D1187" s="1" t="s">
        <v>42</v>
      </c>
      <c r="E1187" s="2">
        <v>0</v>
      </c>
      <c r="F1187" s="2">
        <v>0</v>
      </c>
      <c r="G1187" s="3">
        <f>+dataMercanciaGeneral[[#This Row],[Mercancía general embarcada en cabotaje]]+dataMercanciaGeneral[[#This Row],[Mercancía general desembarcada en cabotaje]]</f>
        <v>0</v>
      </c>
      <c r="H1187" s="2">
        <v>0</v>
      </c>
      <c r="I1187" s="2">
        <v>0</v>
      </c>
      <c r="J1187" s="3">
        <f>+dataMercanciaGeneral[[#This Row],[Mercancía general embarcada en exterior]]+dataMercanciaGeneral[[#This Row],[Mercancía general desembarcada en exterior]]</f>
        <v>0</v>
      </c>
      <c r="K1187" s="3">
        <f>+dataMercanciaGeneral[[#This Row],[Mercancía general embarcada en cabotaje]]+dataMercanciaGeneral[[#This Row],[Mercancía general embarcada en exterior]]</f>
        <v>0</v>
      </c>
      <c r="L1187" s="3">
        <f>+dataMercanciaGeneral[[#This Row],[Mercancía general desembarcada en cabotaje]]+dataMercanciaGeneral[[#This Row],[Mercancía general desembarcada en exterior]]</f>
        <v>0</v>
      </c>
      <c r="M1187" s="3">
        <f>+dataMercanciaGeneral[[#This Row],[TOTAL mercancía general embarcada en cabotaje y exterior]]+dataMercanciaGeneral[[#This Row],[TOTAL mercancía general desembarcada en cabotaje y exterior]]</f>
        <v>0</v>
      </c>
    </row>
    <row r="1188" spans="1:13" hidden="1" x14ac:dyDescent="0.25">
      <c r="A1188" s="1">
        <v>1981</v>
      </c>
      <c r="B1188" s="1" t="s">
        <v>7</v>
      </c>
      <c r="C1188" s="1" t="s">
        <v>32</v>
      </c>
      <c r="D1188" s="1" t="s">
        <v>33</v>
      </c>
      <c r="E1188" s="2">
        <v>362365</v>
      </c>
      <c r="F1188" s="2">
        <v>344584</v>
      </c>
      <c r="G1188" s="3">
        <f>+dataMercanciaGeneral[[#This Row],[Mercancía general embarcada en cabotaje]]+dataMercanciaGeneral[[#This Row],[Mercancía general desembarcada en cabotaje]]</f>
        <v>706949</v>
      </c>
      <c r="H1188" s="2">
        <v>121512</v>
      </c>
      <c r="I1188" s="2">
        <v>191129</v>
      </c>
      <c r="J1188" s="3">
        <f>+dataMercanciaGeneral[[#This Row],[Mercancía general embarcada en exterior]]+dataMercanciaGeneral[[#This Row],[Mercancía general desembarcada en exterior]]</f>
        <v>312641</v>
      </c>
      <c r="K1188" s="3">
        <f>+dataMercanciaGeneral[[#This Row],[Mercancía general embarcada en cabotaje]]+dataMercanciaGeneral[[#This Row],[Mercancía general embarcada en exterior]]</f>
        <v>483877</v>
      </c>
      <c r="L1188" s="3">
        <f>+dataMercanciaGeneral[[#This Row],[Mercancía general desembarcada en cabotaje]]+dataMercanciaGeneral[[#This Row],[Mercancía general desembarcada en exterior]]</f>
        <v>535713</v>
      </c>
      <c r="M1188" s="3">
        <f>+dataMercanciaGeneral[[#This Row],[TOTAL mercancía general embarcada en cabotaje y exterior]]+dataMercanciaGeneral[[#This Row],[TOTAL mercancía general desembarcada en cabotaje y exterior]]</f>
        <v>1019590</v>
      </c>
    </row>
    <row r="1189" spans="1:13" hidden="1" x14ac:dyDescent="0.25">
      <c r="A1189" s="1">
        <v>1981</v>
      </c>
      <c r="B1189" s="1" t="s">
        <v>7</v>
      </c>
      <c r="C1189" s="1" t="s">
        <v>32</v>
      </c>
      <c r="D1189" s="1" t="s">
        <v>42</v>
      </c>
      <c r="E1189" s="2">
        <v>224789</v>
      </c>
      <c r="F1189" s="2">
        <v>311252</v>
      </c>
      <c r="G1189" s="3">
        <f>+dataMercanciaGeneral[[#This Row],[Mercancía general embarcada en cabotaje]]+dataMercanciaGeneral[[#This Row],[Mercancía general desembarcada en cabotaje]]</f>
        <v>536041</v>
      </c>
      <c r="H1189" s="2">
        <v>18865</v>
      </c>
      <c r="I1189" s="2">
        <v>72307</v>
      </c>
      <c r="J1189" s="3">
        <f>+dataMercanciaGeneral[[#This Row],[Mercancía general embarcada en exterior]]+dataMercanciaGeneral[[#This Row],[Mercancía general desembarcada en exterior]]</f>
        <v>91172</v>
      </c>
      <c r="K1189" s="3">
        <f>+dataMercanciaGeneral[[#This Row],[Mercancía general embarcada en cabotaje]]+dataMercanciaGeneral[[#This Row],[Mercancía general embarcada en exterior]]</f>
        <v>243654</v>
      </c>
      <c r="L1189" s="3">
        <f>+dataMercanciaGeneral[[#This Row],[Mercancía general desembarcada en cabotaje]]+dataMercanciaGeneral[[#This Row],[Mercancía general desembarcada en exterior]]</f>
        <v>383559</v>
      </c>
      <c r="M1189" s="3">
        <f>+dataMercanciaGeneral[[#This Row],[TOTAL mercancía general embarcada en cabotaje y exterior]]+dataMercanciaGeneral[[#This Row],[TOTAL mercancía general desembarcada en cabotaje y exterior]]</f>
        <v>627213</v>
      </c>
    </row>
    <row r="1190" spans="1:13" hidden="1" x14ac:dyDescent="0.25">
      <c r="A1190" s="1">
        <v>1981</v>
      </c>
      <c r="B1190" s="1" t="s">
        <v>24</v>
      </c>
      <c r="C1190" s="1" t="s">
        <v>32</v>
      </c>
      <c r="D1190" s="1" t="s">
        <v>33</v>
      </c>
      <c r="E1190" s="2">
        <v>21275</v>
      </c>
      <c r="F1190" s="2">
        <v>9943</v>
      </c>
      <c r="G1190" s="3">
        <f>+dataMercanciaGeneral[[#This Row],[Mercancía general embarcada en cabotaje]]+dataMercanciaGeneral[[#This Row],[Mercancía general desembarcada en cabotaje]]</f>
        <v>31218</v>
      </c>
      <c r="H1190" s="2">
        <v>489264</v>
      </c>
      <c r="I1190" s="2">
        <v>214394</v>
      </c>
      <c r="J1190" s="3">
        <f>+dataMercanciaGeneral[[#This Row],[Mercancía general embarcada en exterior]]+dataMercanciaGeneral[[#This Row],[Mercancía general desembarcada en exterior]]</f>
        <v>703658</v>
      </c>
      <c r="K1190" s="3">
        <f>+dataMercanciaGeneral[[#This Row],[Mercancía general embarcada en cabotaje]]+dataMercanciaGeneral[[#This Row],[Mercancía general embarcada en exterior]]</f>
        <v>510539</v>
      </c>
      <c r="L1190" s="3">
        <f>+dataMercanciaGeneral[[#This Row],[Mercancía general desembarcada en cabotaje]]+dataMercanciaGeneral[[#This Row],[Mercancía general desembarcada en exterior]]</f>
        <v>224337</v>
      </c>
      <c r="M1190" s="3">
        <f>+dataMercanciaGeneral[[#This Row],[TOTAL mercancía general embarcada en cabotaje y exterior]]+dataMercanciaGeneral[[#This Row],[TOTAL mercancía general desembarcada en cabotaje y exterior]]</f>
        <v>734876</v>
      </c>
    </row>
    <row r="1191" spans="1:13" hidden="1" x14ac:dyDescent="0.25">
      <c r="A1191" s="1">
        <v>1981</v>
      </c>
      <c r="B1191" s="1" t="s">
        <v>24</v>
      </c>
      <c r="C1191" s="1" t="s">
        <v>32</v>
      </c>
      <c r="D1191" s="1" t="s">
        <v>42</v>
      </c>
      <c r="E1191" s="2">
        <v>1909</v>
      </c>
      <c r="F1191" s="2">
        <v>1148</v>
      </c>
      <c r="G1191" s="3">
        <f>+dataMercanciaGeneral[[#This Row],[Mercancía general embarcada en cabotaje]]+dataMercanciaGeneral[[#This Row],[Mercancía general desembarcada en cabotaje]]</f>
        <v>3057</v>
      </c>
      <c r="H1191" s="2">
        <v>2093</v>
      </c>
      <c r="I1191" s="2">
        <v>2858</v>
      </c>
      <c r="J1191" s="3">
        <f>+dataMercanciaGeneral[[#This Row],[Mercancía general embarcada en exterior]]+dataMercanciaGeneral[[#This Row],[Mercancía general desembarcada en exterior]]</f>
        <v>4951</v>
      </c>
      <c r="K1191" s="3">
        <f>+dataMercanciaGeneral[[#This Row],[Mercancía general embarcada en cabotaje]]+dataMercanciaGeneral[[#This Row],[Mercancía general embarcada en exterior]]</f>
        <v>4002</v>
      </c>
      <c r="L1191" s="3">
        <f>+dataMercanciaGeneral[[#This Row],[Mercancía general desembarcada en cabotaje]]+dataMercanciaGeneral[[#This Row],[Mercancía general desembarcada en exterior]]</f>
        <v>4006</v>
      </c>
      <c r="M1191" s="3">
        <f>+dataMercanciaGeneral[[#This Row],[TOTAL mercancía general embarcada en cabotaje y exterior]]+dataMercanciaGeneral[[#This Row],[TOTAL mercancía general desembarcada en cabotaje y exterior]]</f>
        <v>8008</v>
      </c>
    </row>
    <row r="1192" spans="1:13" hidden="1" x14ac:dyDescent="0.25">
      <c r="A1192" s="1">
        <v>1981</v>
      </c>
      <c r="B1192" s="1" t="s">
        <v>25</v>
      </c>
      <c r="C1192" s="1" t="s">
        <v>32</v>
      </c>
      <c r="D1192" s="1" t="s">
        <v>33</v>
      </c>
      <c r="E1192" s="2">
        <v>45156</v>
      </c>
      <c r="F1192" s="2">
        <v>145207</v>
      </c>
      <c r="G1192" s="3">
        <f>+dataMercanciaGeneral[[#This Row],[Mercancía general embarcada en cabotaje]]+dataMercanciaGeneral[[#This Row],[Mercancía general desembarcada en cabotaje]]</f>
        <v>190363</v>
      </c>
      <c r="H1192" s="2">
        <v>295371</v>
      </c>
      <c r="I1192" s="2">
        <v>380278</v>
      </c>
      <c r="J1192" s="3">
        <f>+dataMercanciaGeneral[[#This Row],[Mercancía general embarcada en exterior]]+dataMercanciaGeneral[[#This Row],[Mercancía general desembarcada en exterior]]</f>
        <v>675649</v>
      </c>
      <c r="K1192" s="3">
        <f>+dataMercanciaGeneral[[#This Row],[Mercancía general embarcada en cabotaje]]+dataMercanciaGeneral[[#This Row],[Mercancía general embarcada en exterior]]</f>
        <v>340527</v>
      </c>
      <c r="L1192" s="3">
        <f>+dataMercanciaGeneral[[#This Row],[Mercancía general desembarcada en cabotaje]]+dataMercanciaGeneral[[#This Row],[Mercancía general desembarcada en exterior]]</f>
        <v>525485</v>
      </c>
      <c r="M1192" s="3">
        <f>+dataMercanciaGeneral[[#This Row],[TOTAL mercancía general embarcada en cabotaje y exterior]]+dataMercanciaGeneral[[#This Row],[TOTAL mercancía general desembarcada en cabotaje y exterior]]</f>
        <v>866012</v>
      </c>
    </row>
    <row r="1193" spans="1:13" hidden="1" x14ac:dyDescent="0.25">
      <c r="A1193" s="1">
        <v>1981</v>
      </c>
      <c r="B1193" s="1" t="s">
        <v>25</v>
      </c>
      <c r="C1193" s="1" t="s">
        <v>32</v>
      </c>
      <c r="D1193" s="1" t="s">
        <v>42</v>
      </c>
      <c r="E1193" s="2">
        <v>124573</v>
      </c>
      <c r="F1193" s="2">
        <v>22458</v>
      </c>
      <c r="G1193" s="3">
        <f>+dataMercanciaGeneral[[#This Row],[Mercancía general embarcada en cabotaje]]+dataMercanciaGeneral[[#This Row],[Mercancía general desembarcada en cabotaje]]</f>
        <v>147031</v>
      </c>
      <c r="H1193" s="2">
        <v>9261</v>
      </c>
      <c r="I1193" s="2">
        <v>625</v>
      </c>
      <c r="J1193" s="3">
        <f>+dataMercanciaGeneral[[#This Row],[Mercancía general embarcada en exterior]]+dataMercanciaGeneral[[#This Row],[Mercancía general desembarcada en exterior]]</f>
        <v>9886</v>
      </c>
      <c r="K1193" s="3">
        <f>+dataMercanciaGeneral[[#This Row],[Mercancía general embarcada en cabotaje]]+dataMercanciaGeneral[[#This Row],[Mercancía general embarcada en exterior]]</f>
        <v>133834</v>
      </c>
      <c r="L1193" s="3">
        <f>+dataMercanciaGeneral[[#This Row],[Mercancía general desembarcada en cabotaje]]+dataMercanciaGeneral[[#This Row],[Mercancía general desembarcada en exterior]]</f>
        <v>23083</v>
      </c>
      <c r="M1193" s="3">
        <f>+dataMercanciaGeneral[[#This Row],[TOTAL mercancía general embarcada en cabotaje y exterior]]+dataMercanciaGeneral[[#This Row],[TOTAL mercancía general desembarcada en cabotaje y exterior]]</f>
        <v>156917</v>
      </c>
    </row>
    <row r="1194" spans="1:13" hidden="1" x14ac:dyDescent="0.25">
      <c r="A1194" s="1">
        <v>1981</v>
      </c>
      <c r="B1194" s="1" t="s">
        <v>26</v>
      </c>
      <c r="C1194" s="1" t="s">
        <v>32</v>
      </c>
      <c r="D1194" s="1" t="s">
        <v>33</v>
      </c>
      <c r="E1194" s="2">
        <v>7178</v>
      </c>
      <c r="F1194" s="2">
        <v>8511</v>
      </c>
      <c r="G1194" s="3">
        <f>+dataMercanciaGeneral[[#This Row],[Mercancía general embarcada en cabotaje]]+dataMercanciaGeneral[[#This Row],[Mercancía general desembarcada en cabotaje]]</f>
        <v>15689</v>
      </c>
      <c r="H1194" s="2">
        <v>515080</v>
      </c>
      <c r="I1194" s="2">
        <v>103559</v>
      </c>
      <c r="J1194" s="3">
        <f>+dataMercanciaGeneral[[#This Row],[Mercancía general embarcada en exterior]]+dataMercanciaGeneral[[#This Row],[Mercancía general desembarcada en exterior]]</f>
        <v>618639</v>
      </c>
      <c r="K1194" s="3">
        <f>+dataMercanciaGeneral[[#This Row],[Mercancía general embarcada en cabotaje]]+dataMercanciaGeneral[[#This Row],[Mercancía general embarcada en exterior]]</f>
        <v>522258</v>
      </c>
      <c r="L1194" s="3">
        <f>+dataMercanciaGeneral[[#This Row],[Mercancía general desembarcada en cabotaje]]+dataMercanciaGeneral[[#This Row],[Mercancía general desembarcada en exterior]]</f>
        <v>112070</v>
      </c>
      <c r="M1194" s="3">
        <f>+dataMercanciaGeneral[[#This Row],[TOTAL mercancía general embarcada en cabotaje y exterior]]+dataMercanciaGeneral[[#This Row],[TOTAL mercancía general desembarcada en cabotaje y exterior]]</f>
        <v>634328</v>
      </c>
    </row>
    <row r="1195" spans="1:13" hidden="1" x14ac:dyDescent="0.25">
      <c r="A1195" s="1">
        <v>1981</v>
      </c>
      <c r="B1195" s="1" t="s">
        <v>26</v>
      </c>
      <c r="C1195" s="1" t="s">
        <v>32</v>
      </c>
      <c r="D1195" s="1" t="s">
        <v>42</v>
      </c>
      <c r="E1195" s="2">
        <v>21179</v>
      </c>
      <c r="F1195" s="2">
        <v>4492</v>
      </c>
      <c r="G1195" s="3">
        <f>+dataMercanciaGeneral[[#This Row],[Mercancía general embarcada en cabotaje]]+dataMercanciaGeneral[[#This Row],[Mercancía general desembarcada en cabotaje]]</f>
        <v>25671</v>
      </c>
      <c r="H1195" s="2">
        <v>40094</v>
      </c>
      <c r="I1195" s="2">
        <v>16532</v>
      </c>
      <c r="J1195" s="3">
        <f>+dataMercanciaGeneral[[#This Row],[Mercancía general embarcada en exterior]]+dataMercanciaGeneral[[#This Row],[Mercancía general desembarcada en exterior]]</f>
        <v>56626</v>
      </c>
      <c r="K1195" s="3">
        <f>+dataMercanciaGeneral[[#This Row],[Mercancía general embarcada en cabotaje]]+dataMercanciaGeneral[[#This Row],[Mercancía general embarcada en exterior]]</f>
        <v>61273</v>
      </c>
      <c r="L1195" s="3">
        <f>+dataMercanciaGeneral[[#This Row],[Mercancía general desembarcada en cabotaje]]+dataMercanciaGeneral[[#This Row],[Mercancía general desembarcada en exterior]]</f>
        <v>21024</v>
      </c>
      <c r="M1195" s="3">
        <f>+dataMercanciaGeneral[[#This Row],[TOTAL mercancía general embarcada en cabotaje y exterior]]+dataMercanciaGeneral[[#This Row],[TOTAL mercancía general desembarcada en cabotaje y exterior]]</f>
        <v>82297</v>
      </c>
    </row>
    <row r="1196" spans="1:13" hidden="1" x14ac:dyDescent="0.25">
      <c r="A1196" s="1">
        <v>1981</v>
      </c>
      <c r="B1196" s="1" t="s">
        <v>27</v>
      </c>
      <c r="C1196" s="1" t="s">
        <v>32</v>
      </c>
      <c r="D1196" s="1" t="s">
        <v>33</v>
      </c>
      <c r="E1196" s="2">
        <v>377177</v>
      </c>
      <c r="F1196" s="2">
        <v>163715</v>
      </c>
      <c r="G1196" s="3">
        <f>+dataMercanciaGeneral[[#This Row],[Mercancía general embarcada en cabotaje]]+dataMercanciaGeneral[[#This Row],[Mercancía general desembarcada en cabotaje]]</f>
        <v>540892</v>
      </c>
      <c r="H1196" s="2">
        <v>829758</v>
      </c>
      <c r="I1196" s="2">
        <v>566475</v>
      </c>
      <c r="J1196" s="3">
        <f>+dataMercanciaGeneral[[#This Row],[Mercancía general embarcada en exterior]]+dataMercanciaGeneral[[#This Row],[Mercancía general desembarcada en exterior]]</f>
        <v>1396233</v>
      </c>
      <c r="K1196" s="3">
        <f>+dataMercanciaGeneral[[#This Row],[Mercancía general embarcada en cabotaje]]+dataMercanciaGeneral[[#This Row],[Mercancía general embarcada en exterior]]</f>
        <v>1206935</v>
      </c>
      <c r="L1196" s="3">
        <f>+dataMercanciaGeneral[[#This Row],[Mercancía general desembarcada en cabotaje]]+dataMercanciaGeneral[[#This Row],[Mercancía general desembarcada en exterior]]</f>
        <v>730190</v>
      </c>
      <c r="M1196" s="3">
        <f>+dataMercanciaGeneral[[#This Row],[TOTAL mercancía general embarcada en cabotaje y exterior]]+dataMercanciaGeneral[[#This Row],[TOTAL mercancía general desembarcada en cabotaje y exterior]]</f>
        <v>1937125</v>
      </c>
    </row>
    <row r="1197" spans="1:13" hidden="1" x14ac:dyDescent="0.25">
      <c r="A1197" s="1">
        <v>1981</v>
      </c>
      <c r="B1197" s="1" t="s">
        <v>27</v>
      </c>
      <c r="C1197" s="1" t="s">
        <v>32</v>
      </c>
      <c r="D1197" s="1" t="s">
        <v>42</v>
      </c>
      <c r="E1197" s="2">
        <v>307560</v>
      </c>
      <c r="F1197" s="2">
        <v>102637</v>
      </c>
      <c r="G1197" s="3">
        <f>+dataMercanciaGeneral[[#This Row],[Mercancía general embarcada en cabotaje]]+dataMercanciaGeneral[[#This Row],[Mercancía general desembarcada en cabotaje]]</f>
        <v>410197</v>
      </c>
      <c r="H1197" s="2">
        <v>666190</v>
      </c>
      <c r="I1197" s="2">
        <v>305613</v>
      </c>
      <c r="J1197" s="3">
        <f>+dataMercanciaGeneral[[#This Row],[Mercancía general embarcada en exterior]]+dataMercanciaGeneral[[#This Row],[Mercancía general desembarcada en exterior]]</f>
        <v>971803</v>
      </c>
      <c r="K1197" s="3">
        <f>+dataMercanciaGeneral[[#This Row],[Mercancía general embarcada en cabotaje]]+dataMercanciaGeneral[[#This Row],[Mercancía general embarcada en exterior]]</f>
        <v>973750</v>
      </c>
      <c r="L1197" s="3">
        <f>+dataMercanciaGeneral[[#This Row],[Mercancía general desembarcada en cabotaje]]+dataMercanciaGeneral[[#This Row],[Mercancía general desembarcada en exterior]]</f>
        <v>408250</v>
      </c>
      <c r="M1197" s="3">
        <f>+dataMercanciaGeneral[[#This Row],[TOTAL mercancía general embarcada en cabotaje y exterior]]+dataMercanciaGeneral[[#This Row],[TOTAL mercancía general desembarcada en cabotaje y exterior]]</f>
        <v>1382000</v>
      </c>
    </row>
    <row r="1198" spans="1:13" hidden="1" x14ac:dyDescent="0.25">
      <c r="A1198" s="1">
        <v>1981</v>
      </c>
      <c r="B1198" s="1" t="s">
        <v>28</v>
      </c>
      <c r="C1198" s="1" t="s">
        <v>32</v>
      </c>
      <c r="D1198" s="1" t="s">
        <v>33</v>
      </c>
      <c r="E1198" s="2">
        <v>17324</v>
      </c>
      <c r="F1198" s="2">
        <v>63970</v>
      </c>
      <c r="G1198" s="3">
        <f>+dataMercanciaGeneral[[#This Row],[Mercancía general embarcada en cabotaje]]+dataMercanciaGeneral[[#This Row],[Mercancía general desembarcada en cabotaje]]</f>
        <v>81294</v>
      </c>
      <c r="H1198" s="2">
        <v>204039</v>
      </c>
      <c r="I1198" s="2">
        <v>74955</v>
      </c>
      <c r="J1198" s="3">
        <f>+dataMercanciaGeneral[[#This Row],[Mercancía general embarcada en exterior]]+dataMercanciaGeneral[[#This Row],[Mercancía general desembarcada en exterior]]</f>
        <v>278994</v>
      </c>
      <c r="K1198" s="3">
        <f>+dataMercanciaGeneral[[#This Row],[Mercancía general embarcada en cabotaje]]+dataMercanciaGeneral[[#This Row],[Mercancía general embarcada en exterior]]</f>
        <v>221363</v>
      </c>
      <c r="L1198" s="3">
        <f>+dataMercanciaGeneral[[#This Row],[Mercancía general desembarcada en cabotaje]]+dataMercanciaGeneral[[#This Row],[Mercancía general desembarcada en exterior]]</f>
        <v>138925</v>
      </c>
      <c r="M1198" s="3">
        <f>+dataMercanciaGeneral[[#This Row],[TOTAL mercancía general embarcada en cabotaje y exterior]]+dataMercanciaGeneral[[#This Row],[TOTAL mercancía general desembarcada en cabotaje y exterior]]</f>
        <v>360288</v>
      </c>
    </row>
    <row r="1199" spans="1:13" hidden="1" x14ac:dyDescent="0.25">
      <c r="A1199" s="1">
        <v>1981</v>
      </c>
      <c r="B1199" s="1" t="s">
        <v>28</v>
      </c>
      <c r="C1199" s="1" t="s">
        <v>32</v>
      </c>
      <c r="D1199" s="1" t="s">
        <v>42</v>
      </c>
      <c r="E1199" s="2">
        <v>57276</v>
      </c>
      <c r="F1199" s="2">
        <v>26909</v>
      </c>
      <c r="G1199" s="3">
        <f>+dataMercanciaGeneral[[#This Row],[Mercancía general embarcada en cabotaje]]+dataMercanciaGeneral[[#This Row],[Mercancía general desembarcada en cabotaje]]</f>
        <v>84185</v>
      </c>
      <c r="H1199" s="2">
        <v>73819</v>
      </c>
      <c r="I1199" s="2">
        <v>70671</v>
      </c>
      <c r="J1199" s="3">
        <f>+dataMercanciaGeneral[[#This Row],[Mercancía general embarcada en exterior]]+dataMercanciaGeneral[[#This Row],[Mercancía general desembarcada en exterior]]</f>
        <v>144490</v>
      </c>
      <c r="K1199" s="3">
        <f>+dataMercanciaGeneral[[#This Row],[Mercancía general embarcada en cabotaje]]+dataMercanciaGeneral[[#This Row],[Mercancía general embarcada en exterior]]</f>
        <v>131095</v>
      </c>
      <c r="L1199" s="3">
        <f>+dataMercanciaGeneral[[#This Row],[Mercancía general desembarcada en cabotaje]]+dataMercanciaGeneral[[#This Row],[Mercancía general desembarcada en exterior]]</f>
        <v>97580</v>
      </c>
      <c r="M1199" s="3">
        <f>+dataMercanciaGeneral[[#This Row],[TOTAL mercancía general embarcada en cabotaje y exterior]]+dataMercanciaGeneral[[#This Row],[TOTAL mercancía general desembarcada en cabotaje y exterior]]</f>
        <v>228675</v>
      </c>
    </row>
    <row r="1200" spans="1:13" hidden="1" x14ac:dyDescent="0.25">
      <c r="A1200" s="1">
        <v>1981</v>
      </c>
      <c r="B1200" s="1" t="s">
        <v>29</v>
      </c>
      <c r="C1200" s="1" t="s">
        <v>32</v>
      </c>
      <c r="D1200" s="1" t="s">
        <v>33</v>
      </c>
      <c r="E1200" s="2">
        <v>31957</v>
      </c>
      <c r="F1200" s="2">
        <v>578</v>
      </c>
      <c r="G1200" s="3">
        <f>+dataMercanciaGeneral[[#This Row],[Mercancía general embarcada en cabotaje]]+dataMercanciaGeneral[[#This Row],[Mercancía general desembarcada en cabotaje]]</f>
        <v>32535</v>
      </c>
      <c r="H1200" s="2">
        <v>101543</v>
      </c>
      <c r="I1200" s="2">
        <v>14819</v>
      </c>
      <c r="J1200" s="3">
        <f>+dataMercanciaGeneral[[#This Row],[Mercancía general embarcada en exterior]]+dataMercanciaGeneral[[#This Row],[Mercancía general desembarcada en exterior]]</f>
        <v>116362</v>
      </c>
      <c r="K1200" s="3">
        <f>+dataMercanciaGeneral[[#This Row],[Mercancía general embarcada en cabotaje]]+dataMercanciaGeneral[[#This Row],[Mercancía general embarcada en exterior]]</f>
        <v>133500</v>
      </c>
      <c r="L1200" s="3">
        <f>+dataMercanciaGeneral[[#This Row],[Mercancía general desembarcada en cabotaje]]+dataMercanciaGeneral[[#This Row],[Mercancía general desembarcada en exterior]]</f>
        <v>15397</v>
      </c>
      <c r="M1200" s="3">
        <f>+dataMercanciaGeneral[[#This Row],[TOTAL mercancía general embarcada en cabotaje y exterior]]+dataMercanciaGeneral[[#This Row],[TOTAL mercancía general desembarcada en cabotaje y exterior]]</f>
        <v>148897</v>
      </c>
    </row>
    <row r="1201" spans="1:13" hidden="1" x14ac:dyDescent="0.25">
      <c r="A1201" s="1">
        <v>1981</v>
      </c>
      <c r="B1201" s="1" t="s">
        <v>29</v>
      </c>
      <c r="C1201" s="1" t="s">
        <v>32</v>
      </c>
      <c r="D1201" s="1" t="s">
        <v>42</v>
      </c>
      <c r="E1201" s="2">
        <v>0</v>
      </c>
      <c r="F1201" s="2">
        <v>0</v>
      </c>
      <c r="G1201" s="3">
        <f>+dataMercanciaGeneral[[#This Row],[Mercancía general embarcada en cabotaje]]+dataMercanciaGeneral[[#This Row],[Mercancía general desembarcada en cabotaje]]</f>
        <v>0</v>
      </c>
      <c r="H1201" s="2">
        <v>0</v>
      </c>
      <c r="I1201" s="2">
        <v>0</v>
      </c>
      <c r="J1201" s="3">
        <f>+dataMercanciaGeneral[[#This Row],[Mercancía general embarcada en exterior]]+dataMercanciaGeneral[[#This Row],[Mercancía general desembarcada en exterior]]</f>
        <v>0</v>
      </c>
      <c r="K1201" s="3">
        <f>+dataMercanciaGeneral[[#This Row],[Mercancía general embarcada en cabotaje]]+dataMercanciaGeneral[[#This Row],[Mercancía general embarcada en exterior]]</f>
        <v>0</v>
      </c>
      <c r="L1201" s="3">
        <f>+dataMercanciaGeneral[[#This Row],[Mercancía general desembarcada en cabotaje]]+dataMercanciaGeneral[[#This Row],[Mercancía general desembarcada en exterior]]</f>
        <v>0</v>
      </c>
      <c r="M1201" s="3">
        <f>+dataMercanciaGeneral[[#This Row],[TOTAL mercancía general embarcada en cabotaje y exterior]]+dataMercanciaGeneral[[#This Row],[TOTAL mercancía general desembarcada en cabotaje y exterior]]</f>
        <v>0</v>
      </c>
    </row>
    <row r="1202" spans="1:13" hidden="1" x14ac:dyDescent="0.25">
      <c r="A1202" s="1">
        <v>1982</v>
      </c>
      <c r="B1202" s="1" t="s">
        <v>0</v>
      </c>
      <c r="C1202" s="1" t="s">
        <v>32</v>
      </c>
      <c r="D1202" s="1" t="s">
        <v>33</v>
      </c>
      <c r="E1202" s="2">
        <v>18460</v>
      </c>
      <c r="F1202" s="2">
        <v>4936</v>
      </c>
      <c r="G1202" s="3">
        <f>+dataMercanciaGeneral[[#This Row],[Mercancía general embarcada en cabotaje]]+dataMercanciaGeneral[[#This Row],[Mercancía general desembarcada en cabotaje]]</f>
        <v>23396</v>
      </c>
      <c r="H1202" s="2">
        <v>165184</v>
      </c>
      <c r="I1202" s="2">
        <v>104399</v>
      </c>
      <c r="J1202" s="3">
        <f>+dataMercanciaGeneral[[#This Row],[Mercancía general embarcada en exterior]]+dataMercanciaGeneral[[#This Row],[Mercancía general desembarcada en exterior]]</f>
        <v>269583</v>
      </c>
      <c r="K1202" s="3">
        <f>+dataMercanciaGeneral[[#This Row],[Mercancía general embarcada en cabotaje]]+dataMercanciaGeneral[[#This Row],[Mercancía general embarcada en exterior]]</f>
        <v>183644</v>
      </c>
      <c r="L1202" s="3">
        <f>+dataMercanciaGeneral[[#This Row],[Mercancía general desembarcada en cabotaje]]+dataMercanciaGeneral[[#This Row],[Mercancía general desembarcada en exterior]]</f>
        <v>109335</v>
      </c>
      <c r="M1202" s="3">
        <f>+dataMercanciaGeneral[[#This Row],[TOTAL mercancía general embarcada en cabotaje y exterior]]+dataMercanciaGeneral[[#This Row],[TOTAL mercancía general desembarcada en cabotaje y exterior]]</f>
        <v>292979</v>
      </c>
    </row>
    <row r="1203" spans="1:13" hidden="1" x14ac:dyDescent="0.25">
      <c r="A1203" s="1">
        <v>1982</v>
      </c>
      <c r="B1203" s="1" t="s">
        <v>0</v>
      </c>
      <c r="C1203" s="1" t="s">
        <v>32</v>
      </c>
      <c r="D1203" s="1" t="s">
        <v>42</v>
      </c>
      <c r="E1203" s="2">
        <v>0</v>
      </c>
      <c r="F1203" s="2">
        <v>75</v>
      </c>
      <c r="G1203" s="3">
        <f>+dataMercanciaGeneral[[#This Row],[Mercancía general embarcada en cabotaje]]+dataMercanciaGeneral[[#This Row],[Mercancía general desembarcada en cabotaje]]</f>
        <v>75</v>
      </c>
      <c r="H1203" s="2">
        <v>451</v>
      </c>
      <c r="I1203" s="2">
        <v>261</v>
      </c>
      <c r="J1203" s="3">
        <f>+dataMercanciaGeneral[[#This Row],[Mercancía general embarcada en exterior]]+dataMercanciaGeneral[[#This Row],[Mercancía general desembarcada en exterior]]</f>
        <v>712</v>
      </c>
      <c r="K1203" s="3">
        <f>+dataMercanciaGeneral[[#This Row],[Mercancía general embarcada en cabotaje]]+dataMercanciaGeneral[[#This Row],[Mercancía general embarcada en exterior]]</f>
        <v>451</v>
      </c>
      <c r="L1203" s="3">
        <f>+dataMercanciaGeneral[[#This Row],[Mercancía general desembarcada en cabotaje]]+dataMercanciaGeneral[[#This Row],[Mercancía general desembarcada en exterior]]</f>
        <v>336</v>
      </c>
      <c r="M1203" s="3">
        <f>+dataMercanciaGeneral[[#This Row],[TOTAL mercancía general embarcada en cabotaje y exterior]]+dataMercanciaGeneral[[#This Row],[TOTAL mercancía general desembarcada en cabotaje y exterior]]</f>
        <v>787</v>
      </c>
    </row>
    <row r="1204" spans="1:13" hidden="1" x14ac:dyDescent="0.25">
      <c r="A1204" s="1">
        <v>1982</v>
      </c>
      <c r="B1204" s="1" t="s">
        <v>1</v>
      </c>
      <c r="C1204" s="1" t="s">
        <v>32</v>
      </c>
      <c r="D1204" s="1" t="s">
        <v>33</v>
      </c>
      <c r="E1204" s="2">
        <v>132999</v>
      </c>
      <c r="F1204" s="2">
        <v>159801</v>
      </c>
      <c r="G1204" s="3">
        <f>+dataMercanciaGeneral[[#This Row],[Mercancía general embarcada en cabotaje]]+dataMercanciaGeneral[[#This Row],[Mercancía general desembarcada en cabotaje]]</f>
        <v>292800</v>
      </c>
      <c r="H1204" s="2">
        <v>35470</v>
      </c>
      <c r="I1204" s="2">
        <v>61374</v>
      </c>
      <c r="J1204" s="3">
        <f>+dataMercanciaGeneral[[#This Row],[Mercancía general embarcada en exterior]]+dataMercanciaGeneral[[#This Row],[Mercancía general desembarcada en exterior]]</f>
        <v>96844</v>
      </c>
      <c r="K1204" s="3">
        <f>+dataMercanciaGeneral[[#This Row],[Mercancía general embarcada en cabotaje]]+dataMercanciaGeneral[[#This Row],[Mercancía general embarcada en exterior]]</f>
        <v>168469</v>
      </c>
      <c r="L1204" s="3">
        <f>+dataMercanciaGeneral[[#This Row],[Mercancía general desembarcada en cabotaje]]+dataMercanciaGeneral[[#This Row],[Mercancía general desembarcada en exterior]]</f>
        <v>221175</v>
      </c>
      <c r="M1204" s="3">
        <f>+dataMercanciaGeneral[[#This Row],[TOTAL mercancía general embarcada en cabotaje y exterior]]+dataMercanciaGeneral[[#This Row],[TOTAL mercancía general desembarcada en cabotaje y exterior]]</f>
        <v>389644</v>
      </c>
    </row>
    <row r="1205" spans="1:13" hidden="1" x14ac:dyDescent="0.25">
      <c r="A1205" s="1">
        <v>1982</v>
      </c>
      <c r="B1205" s="1" t="s">
        <v>1</v>
      </c>
      <c r="C1205" s="1" t="s">
        <v>32</v>
      </c>
      <c r="D1205" s="1" t="s">
        <v>42</v>
      </c>
      <c r="E1205" s="2">
        <v>192453</v>
      </c>
      <c r="F1205" s="2">
        <v>63418</v>
      </c>
      <c r="G1205" s="3">
        <f>+dataMercanciaGeneral[[#This Row],[Mercancía general embarcada en cabotaje]]+dataMercanciaGeneral[[#This Row],[Mercancía general desembarcada en cabotaje]]</f>
        <v>255871</v>
      </c>
      <c r="H1205" s="2">
        <v>48499</v>
      </c>
      <c r="I1205" s="2">
        <v>30062</v>
      </c>
      <c r="J1205" s="3">
        <f>+dataMercanciaGeneral[[#This Row],[Mercancía general embarcada en exterior]]+dataMercanciaGeneral[[#This Row],[Mercancía general desembarcada en exterior]]</f>
        <v>78561</v>
      </c>
      <c r="K1205" s="3">
        <f>+dataMercanciaGeneral[[#This Row],[Mercancía general embarcada en cabotaje]]+dataMercanciaGeneral[[#This Row],[Mercancía general embarcada en exterior]]</f>
        <v>240952</v>
      </c>
      <c r="L1205" s="3">
        <f>+dataMercanciaGeneral[[#This Row],[Mercancía general desembarcada en cabotaje]]+dataMercanciaGeneral[[#This Row],[Mercancía general desembarcada en exterior]]</f>
        <v>93480</v>
      </c>
      <c r="M1205" s="3">
        <f>+dataMercanciaGeneral[[#This Row],[TOTAL mercancía general embarcada en cabotaje y exterior]]+dataMercanciaGeneral[[#This Row],[TOTAL mercancía general desembarcada en cabotaje y exterior]]</f>
        <v>334432</v>
      </c>
    </row>
    <row r="1206" spans="1:13" hidden="1" x14ac:dyDescent="0.25">
      <c r="A1206" s="1">
        <v>1982</v>
      </c>
      <c r="B1206" s="1" t="s">
        <v>2</v>
      </c>
      <c r="C1206" s="1" t="s">
        <v>32</v>
      </c>
      <c r="D1206" s="1" t="s">
        <v>33</v>
      </c>
      <c r="E1206" s="2">
        <v>51022</v>
      </c>
      <c r="F1206" s="2">
        <v>24472</v>
      </c>
      <c r="G1206" s="3">
        <f>+dataMercanciaGeneral[[#This Row],[Mercancía general embarcada en cabotaje]]+dataMercanciaGeneral[[#This Row],[Mercancía general desembarcada en cabotaje]]</f>
        <v>75494</v>
      </c>
      <c r="H1206" s="2">
        <v>138797</v>
      </c>
      <c r="I1206" s="2">
        <v>14565</v>
      </c>
      <c r="J1206" s="3">
        <f>+dataMercanciaGeneral[[#This Row],[Mercancía general embarcada en exterior]]+dataMercanciaGeneral[[#This Row],[Mercancía general desembarcada en exterior]]</f>
        <v>153362</v>
      </c>
      <c r="K1206" s="3">
        <f>+dataMercanciaGeneral[[#This Row],[Mercancía general embarcada en cabotaje]]+dataMercanciaGeneral[[#This Row],[Mercancía general embarcada en exterior]]</f>
        <v>189819</v>
      </c>
      <c r="L1206" s="3">
        <f>+dataMercanciaGeneral[[#This Row],[Mercancía general desembarcada en cabotaje]]+dataMercanciaGeneral[[#This Row],[Mercancía general desembarcada en exterior]]</f>
        <v>39037</v>
      </c>
      <c r="M1206" s="3">
        <f>+dataMercanciaGeneral[[#This Row],[TOTAL mercancía general embarcada en cabotaje y exterior]]+dataMercanciaGeneral[[#This Row],[TOTAL mercancía general desembarcada en cabotaje y exterior]]</f>
        <v>228856</v>
      </c>
    </row>
    <row r="1207" spans="1:13" hidden="1" x14ac:dyDescent="0.25">
      <c r="A1207" s="1">
        <v>1982</v>
      </c>
      <c r="B1207" s="1" t="s">
        <v>2</v>
      </c>
      <c r="C1207" s="1" t="s">
        <v>32</v>
      </c>
      <c r="D1207" s="1" t="s">
        <v>42</v>
      </c>
      <c r="E1207" s="2">
        <v>0</v>
      </c>
      <c r="F1207" s="2">
        <v>0</v>
      </c>
      <c r="G1207" s="3">
        <f>+dataMercanciaGeneral[[#This Row],[Mercancía general embarcada en cabotaje]]+dataMercanciaGeneral[[#This Row],[Mercancía general desembarcada en cabotaje]]</f>
        <v>0</v>
      </c>
      <c r="H1207" s="2">
        <v>0</v>
      </c>
      <c r="I1207" s="2">
        <v>0</v>
      </c>
      <c r="J1207" s="3">
        <f>+dataMercanciaGeneral[[#This Row],[Mercancía general embarcada en exterior]]+dataMercanciaGeneral[[#This Row],[Mercancía general desembarcada en exterior]]</f>
        <v>0</v>
      </c>
      <c r="K1207" s="3">
        <f>+dataMercanciaGeneral[[#This Row],[Mercancía general embarcada en cabotaje]]+dataMercanciaGeneral[[#This Row],[Mercancía general embarcada en exterior]]</f>
        <v>0</v>
      </c>
      <c r="L1207" s="3">
        <f>+dataMercanciaGeneral[[#This Row],[Mercancía general desembarcada en cabotaje]]+dataMercanciaGeneral[[#This Row],[Mercancía general desembarcada en exterior]]</f>
        <v>0</v>
      </c>
      <c r="M1207" s="3">
        <f>+dataMercanciaGeneral[[#This Row],[TOTAL mercancía general embarcada en cabotaje y exterior]]+dataMercanciaGeneral[[#This Row],[TOTAL mercancía general desembarcada en cabotaje y exterior]]</f>
        <v>0</v>
      </c>
    </row>
    <row r="1208" spans="1:13" hidden="1" x14ac:dyDescent="0.25">
      <c r="A1208" s="1">
        <v>1982</v>
      </c>
      <c r="B1208" s="1" t="s">
        <v>3</v>
      </c>
      <c r="C1208" s="1" t="s">
        <v>32</v>
      </c>
      <c r="D1208" s="1" t="s">
        <v>33</v>
      </c>
      <c r="E1208" s="2">
        <v>337558</v>
      </c>
      <c r="F1208" s="2">
        <v>71822</v>
      </c>
      <c r="G1208" s="3">
        <f>+dataMercanciaGeneral[[#This Row],[Mercancía general embarcada en cabotaje]]+dataMercanciaGeneral[[#This Row],[Mercancía general desembarcada en cabotaje]]</f>
        <v>409380</v>
      </c>
      <c r="H1208" s="2">
        <v>883563</v>
      </c>
      <c r="I1208" s="2">
        <v>10809</v>
      </c>
      <c r="J1208" s="3">
        <f>+dataMercanciaGeneral[[#This Row],[Mercancía general embarcada en exterior]]+dataMercanciaGeneral[[#This Row],[Mercancía general desembarcada en exterior]]</f>
        <v>894372</v>
      </c>
      <c r="K1208" s="3">
        <f>+dataMercanciaGeneral[[#This Row],[Mercancía general embarcada en cabotaje]]+dataMercanciaGeneral[[#This Row],[Mercancía general embarcada en exterior]]</f>
        <v>1221121</v>
      </c>
      <c r="L1208" s="3">
        <f>+dataMercanciaGeneral[[#This Row],[Mercancía general desembarcada en cabotaje]]+dataMercanciaGeneral[[#This Row],[Mercancía general desembarcada en exterior]]</f>
        <v>82631</v>
      </c>
      <c r="M1208" s="3">
        <f>+dataMercanciaGeneral[[#This Row],[TOTAL mercancía general embarcada en cabotaje y exterior]]+dataMercanciaGeneral[[#This Row],[TOTAL mercancía general desembarcada en cabotaje y exterior]]</f>
        <v>1303752</v>
      </c>
    </row>
    <row r="1209" spans="1:13" hidden="1" x14ac:dyDescent="0.25">
      <c r="A1209" s="1">
        <v>1982</v>
      </c>
      <c r="B1209" s="1" t="s">
        <v>3</v>
      </c>
      <c r="C1209" s="1" t="s">
        <v>32</v>
      </c>
      <c r="D1209" s="1" t="s">
        <v>42</v>
      </c>
      <c r="E1209" s="2">
        <v>0</v>
      </c>
      <c r="F1209" s="2">
        <v>0</v>
      </c>
      <c r="G1209" s="3">
        <f>+dataMercanciaGeneral[[#This Row],[Mercancía general embarcada en cabotaje]]+dataMercanciaGeneral[[#This Row],[Mercancía general desembarcada en cabotaje]]</f>
        <v>0</v>
      </c>
      <c r="H1209" s="2">
        <v>0</v>
      </c>
      <c r="I1209" s="2">
        <v>0</v>
      </c>
      <c r="J1209" s="3">
        <f>+dataMercanciaGeneral[[#This Row],[Mercancía general embarcada en exterior]]+dataMercanciaGeneral[[#This Row],[Mercancía general desembarcada en exterior]]</f>
        <v>0</v>
      </c>
      <c r="K1209" s="3">
        <f>+dataMercanciaGeneral[[#This Row],[Mercancía general embarcada en cabotaje]]+dataMercanciaGeneral[[#This Row],[Mercancía general embarcada en exterior]]</f>
        <v>0</v>
      </c>
      <c r="L1209" s="3">
        <f>+dataMercanciaGeneral[[#This Row],[Mercancía general desembarcada en cabotaje]]+dataMercanciaGeneral[[#This Row],[Mercancía general desembarcada en exterior]]</f>
        <v>0</v>
      </c>
      <c r="M1209" s="3">
        <f>+dataMercanciaGeneral[[#This Row],[TOTAL mercancía general embarcada en cabotaje y exterior]]+dataMercanciaGeneral[[#This Row],[TOTAL mercancía general desembarcada en cabotaje y exterior]]</f>
        <v>0</v>
      </c>
    </row>
    <row r="1210" spans="1:13" hidden="1" x14ac:dyDescent="0.25">
      <c r="A1210" s="1">
        <v>1982</v>
      </c>
      <c r="B1210" s="1" t="s">
        <v>4</v>
      </c>
      <c r="C1210" s="1" t="s">
        <v>32</v>
      </c>
      <c r="D1210" s="1" t="s">
        <v>33</v>
      </c>
      <c r="E1210" s="2">
        <v>355020</v>
      </c>
      <c r="F1210" s="2">
        <v>191363</v>
      </c>
      <c r="G1210" s="3">
        <f>+dataMercanciaGeneral[[#This Row],[Mercancía general embarcada en cabotaje]]+dataMercanciaGeneral[[#This Row],[Mercancía general desembarcada en cabotaje]]</f>
        <v>546383</v>
      </c>
      <c r="H1210" s="2">
        <v>394622</v>
      </c>
      <c r="I1210" s="2">
        <v>320557</v>
      </c>
      <c r="J1210" s="3">
        <f>+dataMercanciaGeneral[[#This Row],[Mercancía general embarcada en exterior]]+dataMercanciaGeneral[[#This Row],[Mercancía general desembarcada en exterior]]</f>
        <v>715179</v>
      </c>
      <c r="K1210" s="3">
        <f>+dataMercanciaGeneral[[#This Row],[Mercancía general embarcada en cabotaje]]+dataMercanciaGeneral[[#This Row],[Mercancía general embarcada en exterior]]</f>
        <v>749642</v>
      </c>
      <c r="L1210" s="3">
        <f>+dataMercanciaGeneral[[#This Row],[Mercancía general desembarcada en cabotaje]]+dataMercanciaGeneral[[#This Row],[Mercancía general desembarcada en exterior]]</f>
        <v>511920</v>
      </c>
      <c r="M1210" s="3">
        <f>+dataMercanciaGeneral[[#This Row],[TOTAL mercancía general embarcada en cabotaje y exterior]]+dataMercanciaGeneral[[#This Row],[TOTAL mercancía general desembarcada en cabotaje y exterior]]</f>
        <v>1261562</v>
      </c>
    </row>
    <row r="1211" spans="1:13" hidden="1" x14ac:dyDescent="0.25">
      <c r="A1211" s="1">
        <v>1982</v>
      </c>
      <c r="B1211" s="1" t="s">
        <v>4</v>
      </c>
      <c r="C1211" s="1" t="s">
        <v>32</v>
      </c>
      <c r="D1211" s="1" t="s">
        <v>42</v>
      </c>
      <c r="E1211" s="2">
        <v>932</v>
      </c>
      <c r="F1211" s="2">
        <v>1148</v>
      </c>
      <c r="G1211" s="3">
        <f>+dataMercanciaGeneral[[#This Row],[Mercancía general embarcada en cabotaje]]+dataMercanciaGeneral[[#This Row],[Mercancía general desembarcada en cabotaje]]</f>
        <v>2080</v>
      </c>
      <c r="H1211" s="2">
        <v>1325222</v>
      </c>
      <c r="I1211" s="2">
        <v>1155791</v>
      </c>
      <c r="J1211" s="3">
        <f>+dataMercanciaGeneral[[#This Row],[Mercancía general embarcada en exterior]]+dataMercanciaGeneral[[#This Row],[Mercancía general desembarcada en exterior]]</f>
        <v>2481013</v>
      </c>
      <c r="K1211" s="3">
        <f>+dataMercanciaGeneral[[#This Row],[Mercancía general embarcada en cabotaje]]+dataMercanciaGeneral[[#This Row],[Mercancía general embarcada en exterior]]</f>
        <v>1326154</v>
      </c>
      <c r="L1211" s="3">
        <f>+dataMercanciaGeneral[[#This Row],[Mercancía general desembarcada en cabotaje]]+dataMercanciaGeneral[[#This Row],[Mercancía general desembarcada en exterior]]</f>
        <v>1156939</v>
      </c>
      <c r="M1211" s="3">
        <f>+dataMercanciaGeneral[[#This Row],[TOTAL mercancía general embarcada en cabotaje y exterior]]+dataMercanciaGeneral[[#This Row],[TOTAL mercancía general desembarcada en cabotaje y exterior]]</f>
        <v>2483093</v>
      </c>
    </row>
    <row r="1212" spans="1:13" hidden="1" x14ac:dyDescent="0.25">
      <c r="A1212" s="1">
        <v>1982</v>
      </c>
      <c r="B1212" s="1" t="s">
        <v>5</v>
      </c>
      <c r="C1212" s="1" t="s">
        <v>32</v>
      </c>
      <c r="D1212" s="1" t="s">
        <v>33</v>
      </c>
      <c r="E1212" s="2">
        <v>84011</v>
      </c>
      <c r="F1212" s="2">
        <v>168140</v>
      </c>
      <c r="G1212" s="3">
        <f>+dataMercanciaGeneral[[#This Row],[Mercancía general embarcada en cabotaje]]+dataMercanciaGeneral[[#This Row],[Mercancía general desembarcada en cabotaje]]</f>
        <v>252151</v>
      </c>
      <c r="H1212" s="2">
        <v>87009</v>
      </c>
      <c r="I1212" s="2">
        <v>34863</v>
      </c>
      <c r="J1212" s="3">
        <f>+dataMercanciaGeneral[[#This Row],[Mercancía general embarcada en exterior]]+dataMercanciaGeneral[[#This Row],[Mercancía general desembarcada en exterior]]</f>
        <v>121872</v>
      </c>
      <c r="K1212" s="3">
        <f>+dataMercanciaGeneral[[#This Row],[Mercancía general embarcada en cabotaje]]+dataMercanciaGeneral[[#This Row],[Mercancía general embarcada en exterior]]</f>
        <v>171020</v>
      </c>
      <c r="L1212" s="3">
        <f>+dataMercanciaGeneral[[#This Row],[Mercancía general desembarcada en cabotaje]]+dataMercanciaGeneral[[#This Row],[Mercancía general desembarcada en exterior]]</f>
        <v>203003</v>
      </c>
      <c r="M1212" s="3">
        <f>+dataMercanciaGeneral[[#This Row],[TOTAL mercancía general embarcada en cabotaje y exterior]]+dataMercanciaGeneral[[#This Row],[TOTAL mercancía general desembarcada en cabotaje y exterior]]</f>
        <v>374023</v>
      </c>
    </row>
    <row r="1213" spans="1:13" hidden="1" x14ac:dyDescent="0.25">
      <c r="A1213" s="1">
        <v>1982</v>
      </c>
      <c r="B1213" s="1" t="s">
        <v>5</v>
      </c>
      <c r="C1213" s="1" t="s">
        <v>32</v>
      </c>
      <c r="D1213" s="1" t="s">
        <v>42</v>
      </c>
      <c r="E1213" s="2">
        <v>30121</v>
      </c>
      <c r="F1213" s="2">
        <v>28046</v>
      </c>
      <c r="G1213" s="3">
        <f>+dataMercanciaGeneral[[#This Row],[Mercancía general embarcada en cabotaje]]+dataMercanciaGeneral[[#This Row],[Mercancía general desembarcada en cabotaje]]</f>
        <v>58167</v>
      </c>
      <c r="H1213" s="2">
        <v>283987</v>
      </c>
      <c r="I1213" s="2">
        <v>120559</v>
      </c>
      <c r="J1213" s="3">
        <f>+dataMercanciaGeneral[[#This Row],[Mercancía general embarcada en exterior]]+dataMercanciaGeneral[[#This Row],[Mercancía general desembarcada en exterior]]</f>
        <v>404546</v>
      </c>
      <c r="K1213" s="3">
        <f>+dataMercanciaGeneral[[#This Row],[Mercancía general embarcada en cabotaje]]+dataMercanciaGeneral[[#This Row],[Mercancía general embarcada en exterior]]</f>
        <v>314108</v>
      </c>
      <c r="L1213" s="3">
        <f>+dataMercanciaGeneral[[#This Row],[Mercancía general desembarcada en cabotaje]]+dataMercanciaGeneral[[#This Row],[Mercancía general desembarcada en exterior]]</f>
        <v>148605</v>
      </c>
      <c r="M1213" s="3">
        <f>+dataMercanciaGeneral[[#This Row],[TOTAL mercancía general embarcada en cabotaje y exterior]]+dataMercanciaGeneral[[#This Row],[TOTAL mercancía general desembarcada en cabotaje y exterior]]</f>
        <v>462713</v>
      </c>
    </row>
    <row r="1214" spans="1:13" hidden="1" x14ac:dyDescent="0.25">
      <c r="A1214" s="1">
        <v>1982</v>
      </c>
      <c r="B1214" s="1" t="s">
        <v>10</v>
      </c>
      <c r="C1214" s="1" t="s">
        <v>32</v>
      </c>
      <c r="D1214" s="1" t="s">
        <v>33</v>
      </c>
      <c r="E1214" s="2">
        <v>161928</v>
      </c>
      <c r="F1214" s="2">
        <v>648801</v>
      </c>
      <c r="G1214" s="3">
        <f>+dataMercanciaGeneral[[#This Row],[Mercancía general embarcada en cabotaje]]+dataMercanciaGeneral[[#This Row],[Mercancía general desembarcada en cabotaje]]</f>
        <v>810729</v>
      </c>
      <c r="H1214" s="2">
        <v>12168</v>
      </c>
      <c r="I1214" s="2">
        <v>27451</v>
      </c>
      <c r="J1214" s="3">
        <f>+dataMercanciaGeneral[[#This Row],[Mercancía general embarcada en exterior]]+dataMercanciaGeneral[[#This Row],[Mercancía general desembarcada en exterior]]</f>
        <v>39619</v>
      </c>
      <c r="K1214" s="3">
        <f>+dataMercanciaGeneral[[#This Row],[Mercancía general embarcada en cabotaje]]+dataMercanciaGeneral[[#This Row],[Mercancía general embarcada en exterior]]</f>
        <v>174096</v>
      </c>
      <c r="L1214" s="3">
        <f>+dataMercanciaGeneral[[#This Row],[Mercancía general desembarcada en cabotaje]]+dataMercanciaGeneral[[#This Row],[Mercancía general desembarcada en exterior]]</f>
        <v>676252</v>
      </c>
      <c r="M1214" s="3">
        <f>+dataMercanciaGeneral[[#This Row],[TOTAL mercancía general embarcada en cabotaje y exterior]]+dataMercanciaGeneral[[#This Row],[TOTAL mercancía general desembarcada en cabotaje y exterior]]</f>
        <v>850348</v>
      </c>
    </row>
    <row r="1215" spans="1:13" hidden="1" x14ac:dyDescent="0.25">
      <c r="A1215" s="1">
        <v>1982</v>
      </c>
      <c r="B1215" s="1" t="s">
        <v>10</v>
      </c>
      <c r="C1215" s="1" t="s">
        <v>32</v>
      </c>
      <c r="D1215" s="1" t="s">
        <v>42</v>
      </c>
      <c r="E1215" s="2">
        <v>332010</v>
      </c>
      <c r="F1215" s="2">
        <v>522471</v>
      </c>
      <c r="G1215" s="3">
        <f>+dataMercanciaGeneral[[#This Row],[Mercancía general embarcada en cabotaje]]+dataMercanciaGeneral[[#This Row],[Mercancía general desembarcada en cabotaje]]</f>
        <v>854481</v>
      </c>
      <c r="H1215" s="2">
        <v>0</v>
      </c>
      <c r="I1215" s="2">
        <v>0</v>
      </c>
      <c r="J1215" s="3">
        <f>+dataMercanciaGeneral[[#This Row],[Mercancía general embarcada en exterior]]+dataMercanciaGeneral[[#This Row],[Mercancía general desembarcada en exterior]]</f>
        <v>0</v>
      </c>
      <c r="K1215" s="3">
        <f>+dataMercanciaGeneral[[#This Row],[Mercancía general embarcada en cabotaje]]+dataMercanciaGeneral[[#This Row],[Mercancía general embarcada en exterior]]</f>
        <v>332010</v>
      </c>
      <c r="L1215" s="3">
        <f>+dataMercanciaGeneral[[#This Row],[Mercancía general desembarcada en cabotaje]]+dataMercanciaGeneral[[#This Row],[Mercancía general desembarcada en exterior]]</f>
        <v>522471</v>
      </c>
      <c r="M1215" s="3">
        <f>+dataMercanciaGeneral[[#This Row],[TOTAL mercancía general embarcada en cabotaje y exterior]]+dataMercanciaGeneral[[#This Row],[TOTAL mercancía general desembarcada en cabotaje y exterior]]</f>
        <v>854481</v>
      </c>
    </row>
    <row r="1216" spans="1:13" hidden="1" x14ac:dyDescent="0.25">
      <c r="A1216" s="1">
        <v>1982</v>
      </c>
      <c r="B1216" s="1" t="s">
        <v>11</v>
      </c>
      <c r="C1216" s="1" t="s">
        <v>32</v>
      </c>
      <c r="D1216" s="1" t="s">
        <v>33</v>
      </c>
      <c r="E1216" s="2">
        <v>793174</v>
      </c>
      <c r="F1216" s="2">
        <v>370219</v>
      </c>
      <c r="G1216" s="3">
        <f>+dataMercanciaGeneral[[#This Row],[Mercancía general embarcada en cabotaje]]+dataMercanciaGeneral[[#This Row],[Mercancía general desembarcada en cabotaje]]</f>
        <v>1163393</v>
      </c>
      <c r="H1216" s="2">
        <v>1458745</v>
      </c>
      <c r="I1216" s="2">
        <v>518275</v>
      </c>
      <c r="J1216" s="3">
        <f>+dataMercanciaGeneral[[#This Row],[Mercancía general embarcada en exterior]]+dataMercanciaGeneral[[#This Row],[Mercancía general desembarcada en exterior]]</f>
        <v>1977020</v>
      </c>
      <c r="K1216" s="3">
        <f>+dataMercanciaGeneral[[#This Row],[Mercancía general embarcada en cabotaje]]+dataMercanciaGeneral[[#This Row],[Mercancía general embarcada en exterior]]</f>
        <v>2251919</v>
      </c>
      <c r="L1216" s="3">
        <f>+dataMercanciaGeneral[[#This Row],[Mercancía general desembarcada en cabotaje]]+dataMercanciaGeneral[[#This Row],[Mercancía general desembarcada en exterior]]</f>
        <v>888494</v>
      </c>
      <c r="M1216" s="3">
        <f>+dataMercanciaGeneral[[#This Row],[TOTAL mercancía general embarcada en cabotaje y exterior]]+dataMercanciaGeneral[[#This Row],[TOTAL mercancía general desembarcada en cabotaje y exterior]]</f>
        <v>3140413</v>
      </c>
    </row>
    <row r="1217" spans="1:13" hidden="1" x14ac:dyDescent="0.25">
      <c r="A1217" s="1">
        <v>1982</v>
      </c>
      <c r="B1217" s="1" t="s">
        <v>11</v>
      </c>
      <c r="C1217" s="1" t="s">
        <v>32</v>
      </c>
      <c r="D1217" s="1" t="s">
        <v>42</v>
      </c>
      <c r="E1217" s="2">
        <v>494004</v>
      </c>
      <c r="F1217" s="2">
        <v>175128</v>
      </c>
      <c r="G1217" s="3">
        <f>+dataMercanciaGeneral[[#This Row],[Mercancía general embarcada en cabotaje]]+dataMercanciaGeneral[[#This Row],[Mercancía general desembarcada en cabotaje]]</f>
        <v>669132</v>
      </c>
      <c r="H1217" s="2">
        <v>555726</v>
      </c>
      <c r="I1217" s="2">
        <v>409699</v>
      </c>
      <c r="J1217" s="3">
        <f>+dataMercanciaGeneral[[#This Row],[Mercancía general embarcada en exterior]]+dataMercanciaGeneral[[#This Row],[Mercancía general desembarcada en exterior]]</f>
        <v>965425</v>
      </c>
      <c r="K1217" s="3">
        <f>+dataMercanciaGeneral[[#This Row],[Mercancía general embarcada en cabotaje]]+dataMercanciaGeneral[[#This Row],[Mercancía general embarcada en exterior]]</f>
        <v>1049730</v>
      </c>
      <c r="L1217" s="3">
        <f>+dataMercanciaGeneral[[#This Row],[Mercancía general desembarcada en cabotaje]]+dataMercanciaGeneral[[#This Row],[Mercancía general desembarcada en exterior]]</f>
        <v>584827</v>
      </c>
      <c r="M1217" s="3">
        <f>+dataMercanciaGeneral[[#This Row],[TOTAL mercancía general embarcada en cabotaje y exterior]]+dataMercanciaGeneral[[#This Row],[TOTAL mercancía general desembarcada en cabotaje y exterior]]</f>
        <v>1634557</v>
      </c>
    </row>
    <row r="1218" spans="1:13" hidden="1" x14ac:dyDescent="0.25">
      <c r="A1218" s="1">
        <v>1982</v>
      </c>
      <c r="B1218" s="1" t="s">
        <v>12</v>
      </c>
      <c r="C1218" s="1" t="s">
        <v>32</v>
      </c>
      <c r="D1218" s="1" t="s">
        <v>33</v>
      </c>
      <c r="E1218" s="2">
        <v>174654</v>
      </c>
      <c r="F1218" s="2">
        <v>368894</v>
      </c>
      <c r="G1218" s="3">
        <f>+dataMercanciaGeneral[[#This Row],[Mercancía general embarcada en cabotaje]]+dataMercanciaGeneral[[#This Row],[Mercancía general desembarcada en cabotaje]]</f>
        <v>543548</v>
      </c>
      <c r="H1218" s="2">
        <v>1415430</v>
      </c>
      <c r="I1218" s="2">
        <v>947184</v>
      </c>
      <c r="J1218" s="3">
        <f>+dataMercanciaGeneral[[#This Row],[Mercancía general embarcada en exterior]]+dataMercanciaGeneral[[#This Row],[Mercancía general desembarcada en exterior]]</f>
        <v>2362614</v>
      </c>
      <c r="K1218" s="3">
        <f>+dataMercanciaGeneral[[#This Row],[Mercancía general embarcada en cabotaje]]+dataMercanciaGeneral[[#This Row],[Mercancía general embarcada en exterior]]</f>
        <v>1590084</v>
      </c>
      <c r="L1218" s="3">
        <f>+dataMercanciaGeneral[[#This Row],[Mercancía general desembarcada en cabotaje]]+dataMercanciaGeneral[[#This Row],[Mercancía general desembarcada en exterior]]</f>
        <v>1316078</v>
      </c>
      <c r="M1218" s="3">
        <f>+dataMercanciaGeneral[[#This Row],[TOTAL mercancía general embarcada en cabotaje y exterior]]+dataMercanciaGeneral[[#This Row],[TOTAL mercancía general desembarcada en cabotaje y exterior]]</f>
        <v>2906162</v>
      </c>
    </row>
    <row r="1219" spans="1:13" hidden="1" x14ac:dyDescent="0.25">
      <c r="A1219" s="1">
        <v>1982</v>
      </c>
      <c r="B1219" s="1" t="s">
        <v>12</v>
      </c>
      <c r="C1219" s="1" t="s">
        <v>32</v>
      </c>
      <c r="D1219" s="1" t="s">
        <v>42</v>
      </c>
      <c r="E1219" s="2">
        <v>117246</v>
      </c>
      <c r="F1219" s="2">
        <v>39165</v>
      </c>
      <c r="G1219" s="3">
        <f>+dataMercanciaGeneral[[#This Row],[Mercancía general embarcada en cabotaje]]+dataMercanciaGeneral[[#This Row],[Mercancía general desembarcada en cabotaje]]</f>
        <v>156411</v>
      </c>
      <c r="H1219" s="2">
        <v>615842</v>
      </c>
      <c r="I1219" s="2">
        <v>410702</v>
      </c>
      <c r="J1219" s="3">
        <f>+dataMercanciaGeneral[[#This Row],[Mercancía general embarcada en exterior]]+dataMercanciaGeneral[[#This Row],[Mercancía general desembarcada en exterior]]</f>
        <v>1026544</v>
      </c>
      <c r="K1219" s="3">
        <f>+dataMercanciaGeneral[[#This Row],[Mercancía general embarcada en cabotaje]]+dataMercanciaGeneral[[#This Row],[Mercancía general embarcada en exterior]]</f>
        <v>733088</v>
      </c>
      <c r="L1219" s="3">
        <f>+dataMercanciaGeneral[[#This Row],[Mercancía general desembarcada en cabotaje]]+dataMercanciaGeneral[[#This Row],[Mercancía general desembarcada en exterior]]</f>
        <v>449867</v>
      </c>
      <c r="M1219" s="3">
        <f>+dataMercanciaGeneral[[#This Row],[TOTAL mercancía general embarcada en cabotaje y exterior]]+dataMercanciaGeneral[[#This Row],[TOTAL mercancía general desembarcada en cabotaje y exterior]]</f>
        <v>1182955</v>
      </c>
    </row>
    <row r="1220" spans="1:13" hidden="1" x14ac:dyDescent="0.25">
      <c r="A1220" s="1">
        <v>1982</v>
      </c>
      <c r="B1220" s="1" t="s">
        <v>34</v>
      </c>
      <c r="C1220" s="1" t="s">
        <v>32</v>
      </c>
      <c r="D1220" s="1" t="s">
        <v>33</v>
      </c>
      <c r="E1220" s="2">
        <v>1007171</v>
      </c>
      <c r="F1220" s="2">
        <v>821015</v>
      </c>
      <c r="G1220" s="3">
        <f>+dataMercanciaGeneral[[#This Row],[Mercancía general embarcada en cabotaje]]+dataMercanciaGeneral[[#This Row],[Mercancía general desembarcada en cabotaje]]</f>
        <v>1828186</v>
      </c>
      <c r="H1220" s="2">
        <v>1043914</v>
      </c>
      <c r="I1220" s="2">
        <v>669844</v>
      </c>
      <c r="J1220" s="3">
        <f>+dataMercanciaGeneral[[#This Row],[Mercancía general embarcada en exterior]]+dataMercanciaGeneral[[#This Row],[Mercancía general desembarcada en exterior]]</f>
        <v>1713758</v>
      </c>
      <c r="K1220" s="3">
        <f>+dataMercanciaGeneral[[#This Row],[Mercancía general embarcada en cabotaje]]+dataMercanciaGeneral[[#This Row],[Mercancía general embarcada en exterior]]</f>
        <v>2051085</v>
      </c>
      <c r="L1220" s="3">
        <f>+dataMercanciaGeneral[[#This Row],[Mercancía general desembarcada en cabotaje]]+dataMercanciaGeneral[[#This Row],[Mercancía general desembarcada en exterior]]</f>
        <v>1490859</v>
      </c>
      <c r="M1220" s="3">
        <f>+dataMercanciaGeneral[[#This Row],[TOTAL mercancía general embarcada en cabotaje y exterior]]+dataMercanciaGeneral[[#This Row],[TOTAL mercancía general desembarcada en cabotaje y exterior]]</f>
        <v>3541944</v>
      </c>
    </row>
    <row r="1221" spans="1:13" hidden="1" x14ac:dyDescent="0.25">
      <c r="A1221" s="1">
        <v>1982</v>
      </c>
      <c r="B1221" s="1" t="s">
        <v>34</v>
      </c>
      <c r="C1221" s="1" t="s">
        <v>32</v>
      </c>
      <c r="D1221" s="1" t="s">
        <v>42</v>
      </c>
      <c r="E1221" s="2">
        <v>111739</v>
      </c>
      <c r="F1221" s="2">
        <v>517099</v>
      </c>
      <c r="G1221" s="3">
        <f>+dataMercanciaGeneral[[#This Row],[Mercancía general embarcada en cabotaje]]+dataMercanciaGeneral[[#This Row],[Mercancía general desembarcada en cabotaje]]</f>
        <v>628838</v>
      </c>
      <c r="H1221" s="2">
        <v>1428</v>
      </c>
      <c r="I1221" s="2">
        <v>0</v>
      </c>
      <c r="J1221" s="3">
        <f>+dataMercanciaGeneral[[#This Row],[Mercancía general embarcada en exterior]]+dataMercanciaGeneral[[#This Row],[Mercancía general desembarcada en exterior]]</f>
        <v>1428</v>
      </c>
      <c r="K1221" s="3">
        <f>+dataMercanciaGeneral[[#This Row],[Mercancía general embarcada en cabotaje]]+dataMercanciaGeneral[[#This Row],[Mercancía general embarcada en exterior]]</f>
        <v>113167</v>
      </c>
      <c r="L1221" s="3">
        <f>+dataMercanciaGeneral[[#This Row],[Mercancía general desembarcada en cabotaje]]+dataMercanciaGeneral[[#This Row],[Mercancía general desembarcada en exterior]]</f>
        <v>517099</v>
      </c>
      <c r="M1221" s="3">
        <f>+dataMercanciaGeneral[[#This Row],[TOTAL mercancía general embarcada en cabotaje y exterior]]+dataMercanciaGeneral[[#This Row],[TOTAL mercancía general desembarcada en cabotaje y exterior]]</f>
        <v>630266</v>
      </c>
    </row>
    <row r="1222" spans="1:13" hidden="1" x14ac:dyDescent="0.25">
      <c r="A1222" s="1">
        <v>1982</v>
      </c>
      <c r="B1222" s="1" t="s">
        <v>13</v>
      </c>
      <c r="C1222" s="1" t="s">
        <v>32</v>
      </c>
      <c r="D1222" s="1" t="s">
        <v>33</v>
      </c>
      <c r="E1222" s="2">
        <v>6428</v>
      </c>
      <c r="F1222" s="2">
        <v>2294</v>
      </c>
      <c r="G1222" s="3">
        <f>+dataMercanciaGeneral[[#This Row],[Mercancía general embarcada en cabotaje]]+dataMercanciaGeneral[[#This Row],[Mercancía general desembarcada en cabotaje]]</f>
        <v>8722</v>
      </c>
      <c r="H1222" s="2">
        <v>141046</v>
      </c>
      <c r="I1222" s="2">
        <v>52884</v>
      </c>
      <c r="J1222" s="3">
        <f>+dataMercanciaGeneral[[#This Row],[Mercancía general embarcada en exterior]]+dataMercanciaGeneral[[#This Row],[Mercancía general desembarcada en exterior]]</f>
        <v>193930</v>
      </c>
      <c r="K1222" s="3">
        <f>+dataMercanciaGeneral[[#This Row],[Mercancía general embarcada en cabotaje]]+dataMercanciaGeneral[[#This Row],[Mercancía general embarcada en exterior]]</f>
        <v>147474</v>
      </c>
      <c r="L1222" s="3">
        <f>+dataMercanciaGeneral[[#This Row],[Mercancía general desembarcada en cabotaje]]+dataMercanciaGeneral[[#This Row],[Mercancía general desembarcada en exterior]]</f>
        <v>55178</v>
      </c>
      <c r="M1222" s="3">
        <f>+dataMercanciaGeneral[[#This Row],[TOTAL mercancía general embarcada en cabotaje y exterior]]+dataMercanciaGeneral[[#This Row],[TOTAL mercancía general desembarcada en cabotaje y exterior]]</f>
        <v>202652</v>
      </c>
    </row>
    <row r="1223" spans="1:13" hidden="1" x14ac:dyDescent="0.25">
      <c r="A1223" s="1">
        <v>1982</v>
      </c>
      <c r="B1223" s="1" t="s">
        <v>13</v>
      </c>
      <c r="C1223" s="1" t="s">
        <v>32</v>
      </c>
      <c r="D1223" s="1" t="s">
        <v>42</v>
      </c>
      <c r="E1223" s="2">
        <v>0</v>
      </c>
      <c r="F1223" s="2">
        <v>0</v>
      </c>
      <c r="G1223" s="3">
        <f>+dataMercanciaGeneral[[#This Row],[Mercancía general embarcada en cabotaje]]+dataMercanciaGeneral[[#This Row],[Mercancía general desembarcada en cabotaje]]</f>
        <v>0</v>
      </c>
      <c r="H1223" s="2">
        <v>110310</v>
      </c>
      <c r="I1223" s="2">
        <v>17589</v>
      </c>
      <c r="J1223" s="3">
        <f>+dataMercanciaGeneral[[#This Row],[Mercancía general embarcada en exterior]]+dataMercanciaGeneral[[#This Row],[Mercancía general desembarcada en exterior]]</f>
        <v>127899</v>
      </c>
      <c r="K1223" s="3">
        <f>+dataMercanciaGeneral[[#This Row],[Mercancía general embarcada en cabotaje]]+dataMercanciaGeneral[[#This Row],[Mercancía general embarcada en exterior]]</f>
        <v>110310</v>
      </c>
      <c r="L1223" s="3">
        <f>+dataMercanciaGeneral[[#This Row],[Mercancía general desembarcada en cabotaje]]+dataMercanciaGeneral[[#This Row],[Mercancía general desembarcada en exterior]]</f>
        <v>17589</v>
      </c>
      <c r="M1223" s="3">
        <f>+dataMercanciaGeneral[[#This Row],[TOTAL mercancía general embarcada en cabotaje y exterior]]+dataMercanciaGeneral[[#This Row],[TOTAL mercancía general desembarcada en cabotaje y exterior]]</f>
        <v>127899</v>
      </c>
    </row>
    <row r="1224" spans="1:13" hidden="1" x14ac:dyDescent="0.25">
      <c r="A1224" s="1">
        <v>1982</v>
      </c>
      <c r="B1224" s="1" t="s">
        <v>14</v>
      </c>
      <c r="C1224" s="1" t="s">
        <v>32</v>
      </c>
      <c r="D1224" s="1" t="s">
        <v>33</v>
      </c>
      <c r="E1224" s="2">
        <v>9719</v>
      </c>
      <c r="F1224" s="2">
        <v>15239</v>
      </c>
      <c r="G1224" s="3">
        <f>+dataMercanciaGeneral[[#This Row],[Mercancía general embarcada en cabotaje]]+dataMercanciaGeneral[[#This Row],[Mercancía general desembarcada en cabotaje]]</f>
        <v>24958</v>
      </c>
      <c r="H1224" s="2">
        <v>854908</v>
      </c>
      <c r="I1224" s="2">
        <v>40394</v>
      </c>
      <c r="J1224" s="3">
        <f>+dataMercanciaGeneral[[#This Row],[Mercancía general embarcada en exterior]]+dataMercanciaGeneral[[#This Row],[Mercancía general desembarcada en exterior]]</f>
        <v>895302</v>
      </c>
      <c r="K1224" s="3">
        <f>+dataMercanciaGeneral[[#This Row],[Mercancía general embarcada en cabotaje]]+dataMercanciaGeneral[[#This Row],[Mercancía general embarcada en exterior]]</f>
        <v>864627</v>
      </c>
      <c r="L1224" s="3">
        <f>+dataMercanciaGeneral[[#This Row],[Mercancía general desembarcada en cabotaje]]+dataMercanciaGeneral[[#This Row],[Mercancía general desembarcada en exterior]]</f>
        <v>55633</v>
      </c>
      <c r="M1224" s="3">
        <f>+dataMercanciaGeneral[[#This Row],[TOTAL mercancía general embarcada en cabotaje y exterior]]+dataMercanciaGeneral[[#This Row],[TOTAL mercancía general desembarcada en cabotaje y exterior]]</f>
        <v>920260</v>
      </c>
    </row>
    <row r="1225" spans="1:13" hidden="1" x14ac:dyDescent="0.25">
      <c r="A1225" s="1">
        <v>1982</v>
      </c>
      <c r="B1225" s="1" t="s">
        <v>14</v>
      </c>
      <c r="C1225" s="1" t="s">
        <v>32</v>
      </c>
      <c r="D1225" s="1" t="s">
        <v>42</v>
      </c>
      <c r="E1225" s="2">
        <v>66</v>
      </c>
      <c r="F1225" s="2">
        <v>100</v>
      </c>
      <c r="G1225" s="3">
        <f>+dataMercanciaGeneral[[#This Row],[Mercancía general embarcada en cabotaje]]+dataMercanciaGeneral[[#This Row],[Mercancía general desembarcada en cabotaje]]</f>
        <v>166</v>
      </c>
      <c r="H1225" s="2">
        <v>86297</v>
      </c>
      <c r="I1225" s="2">
        <v>12591</v>
      </c>
      <c r="J1225" s="3">
        <f>+dataMercanciaGeneral[[#This Row],[Mercancía general embarcada en exterior]]+dataMercanciaGeneral[[#This Row],[Mercancía general desembarcada en exterior]]</f>
        <v>98888</v>
      </c>
      <c r="K1225" s="3">
        <f>+dataMercanciaGeneral[[#This Row],[Mercancía general embarcada en cabotaje]]+dataMercanciaGeneral[[#This Row],[Mercancía general embarcada en exterior]]</f>
        <v>86363</v>
      </c>
      <c r="L1225" s="3">
        <f>+dataMercanciaGeneral[[#This Row],[Mercancía general desembarcada en cabotaje]]+dataMercanciaGeneral[[#This Row],[Mercancía general desembarcada en exterior]]</f>
        <v>12691</v>
      </c>
      <c r="M1225" s="3">
        <f>+dataMercanciaGeneral[[#This Row],[TOTAL mercancía general embarcada en cabotaje y exterior]]+dataMercanciaGeneral[[#This Row],[TOTAL mercancía general desembarcada en cabotaje y exterior]]</f>
        <v>99054</v>
      </c>
    </row>
    <row r="1226" spans="1:13" hidden="1" x14ac:dyDescent="0.25">
      <c r="A1226" s="1">
        <v>1982</v>
      </c>
      <c r="B1226" s="1" t="s">
        <v>15</v>
      </c>
      <c r="C1226" s="1" t="s">
        <v>32</v>
      </c>
      <c r="D1226" s="1" t="s">
        <v>33</v>
      </c>
      <c r="E1226" s="2">
        <v>188808</v>
      </c>
      <c r="F1226" s="2">
        <v>280530</v>
      </c>
      <c r="G1226" s="3">
        <f>+dataMercanciaGeneral[[#This Row],[Mercancía general embarcada en cabotaje]]+dataMercanciaGeneral[[#This Row],[Mercancía general desembarcada en cabotaje]]</f>
        <v>469338</v>
      </c>
      <c r="H1226" s="2">
        <v>0</v>
      </c>
      <c r="I1226" s="2">
        <v>16556</v>
      </c>
      <c r="J1226" s="3">
        <f>+dataMercanciaGeneral[[#This Row],[Mercancía general embarcada en exterior]]+dataMercanciaGeneral[[#This Row],[Mercancía general desembarcada en exterior]]</f>
        <v>16556</v>
      </c>
      <c r="K1226" s="3">
        <f>+dataMercanciaGeneral[[#This Row],[Mercancía general embarcada en cabotaje]]+dataMercanciaGeneral[[#This Row],[Mercancía general embarcada en exterior]]</f>
        <v>188808</v>
      </c>
      <c r="L1226" s="3">
        <f>+dataMercanciaGeneral[[#This Row],[Mercancía general desembarcada en cabotaje]]+dataMercanciaGeneral[[#This Row],[Mercancía general desembarcada en exterior]]</f>
        <v>297086</v>
      </c>
      <c r="M1226" s="3">
        <f>+dataMercanciaGeneral[[#This Row],[TOTAL mercancía general embarcada en cabotaje y exterior]]+dataMercanciaGeneral[[#This Row],[TOTAL mercancía general desembarcada en cabotaje y exterior]]</f>
        <v>485894</v>
      </c>
    </row>
    <row r="1227" spans="1:13" hidden="1" x14ac:dyDescent="0.25">
      <c r="A1227" s="1">
        <v>1982</v>
      </c>
      <c r="B1227" s="1" t="s">
        <v>15</v>
      </c>
      <c r="C1227" s="1" t="s">
        <v>32</v>
      </c>
      <c r="D1227" s="1" t="s">
        <v>42</v>
      </c>
      <c r="E1227" s="2">
        <v>2</v>
      </c>
      <c r="F1227" s="2">
        <v>2</v>
      </c>
      <c r="G1227" s="3">
        <f>+dataMercanciaGeneral[[#This Row],[Mercancía general embarcada en cabotaje]]+dataMercanciaGeneral[[#This Row],[Mercancía general desembarcada en cabotaje]]</f>
        <v>4</v>
      </c>
      <c r="H1227" s="2">
        <v>52</v>
      </c>
      <c r="I1227" s="2">
        <v>782</v>
      </c>
      <c r="J1227" s="3">
        <f>+dataMercanciaGeneral[[#This Row],[Mercancía general embarcada en exterior]]+dataMercanciaGeneral[[#This Row],[Mercancía general desembarcada en exterior]]</f>
        <v>834</v>
      </c>
      <c r="K1227" s="3">
        <f>+dataMercanciaGeneral[[#This Row],[Mercancía general embarcada en cabotaje]]+dataMercanciaGeneral[[#This Row],[Mercancía general embarcada en exterior]]</f>
        <v>54</v>
      </c>
      <c r="L1227" s="3">
        <f>+dataMercanciaGeneral[[#This Row],[Mercancía general desembarcada en cabotaje]]+dataMercanciaGeneral[[#This Row],[Mercancía general desembarcada en exterior]]</f>
        <v>784</v>
      </c>
      <c r="M1227" s="3">
        <f>+dataMercanciaGeneral[[#This Row],[TOTAL mercancía general embarcada en cabotaje y exterior]]+dataMercanciaGeneral[[#This Row],[TOTAL mercancía general desembarcada en cabotaje y exterior]]</f>
        <v>838</v>
      </c>
    </row>
    <row r="1228" spans="1:13" hidden="1" x14ac:dyDescent="0.25">
      <c r="A1228" s="1">
        <v>1982</v>
      </c>
      <c r="B1228" s="1" t="s">
        <v>35</v>
      </c>
      <c r="C1228" s="1" t="s">
        <v>32</v>
      </c>
      <c r="D1228" s="1" t="s">
        <v>33</v>
      </c>
      <c r="E1228" s="2">
        <v>8512</v>
      </c>
      <c r="F1228" s="2">
        <v>24213</v>
      </c>
      <c r="G1228" s="3">
        <f>+dataMercanciaGeneral[[#This Row],[Mercancía general embarcada en cabotaje]]+dataMercanciaGeneral[[#This Row],[Mercancía general desembarcada en cabotaje]]</f>
        <v>32725</v>
      </c>
      <c r="H1228" s="2">
        <v>160331</v>
      </c>
      <c r="I1228" s="2">
        <v>10877</v>
      </c>
      <c r="J1228" s="3">
        <f>+dataMercanciaGeneral[[#This Row],[Mercancía general embarcada en exterior]]+dataMercanciaGeneral[[#This Row],[Mercancía general desembarcada en exterior]]</f>
        <v>171208</v>
      </c>
      <c r="K1228" s="3">
        <f>+dataMercanciaGeneral[[#This Row],[Mercancía general embarcada en cabotaje]]+dataMercanciaGeneral[[#This Row],[Mercancía general embarcada en exterior]]</f>
        <v>168843</v>
      </c>
      <c r="L1228" s="3">
        <f>+dataMercanciaGeneral[[#This Row],[Mercancía general desembarcada en cabotaje]]+dataMercanciaGeneral[[#This Row],[Mercancía general desembarcada en exterior]]</f>
        <v>35090</v>
      </c>
      <c r="M1228" s="3">
        <f>+dataMercanciaGeneral[[#This Row],[TOTAL mercancía general embarcada en cabotaje y exterior]]+dataMercanciaGeneral[[#This Row],[TOTAL mercancía general desembarcada en cabotaje y exterior]]</f>
        <v>203933</v>
      </c>
    </row>
    <row r="1229" spans="1:13" hidden="1" x14ac:dyDescent="0.25">
      <c r="A1229" s="1">
        <v>1982</v>
      </c>
      <c r="B1229" s="1" t="s">
        <v>35</v>
      </c>
      <c r="C1229" s="1" t="s">
        <v>32</v>
      </c>
      <c r="D1229" s="1" t="s">
        <v>42</v>
      </c>
      <c r="E1229" s="2">
        <v>0</v>
      </c>
      <c r="F1229" s="2">
        <v>0</v>
      </c>
      <c r="G1229" s="3">
        <f>+dataMercanciaGeneral[[#This Row],[Mercancía general embarcada en cabotaje]]+dataMercanciaGeneral[[#This Row],[Mercancía general desembarcada en cabotaje]]</f>
        <v>0</v>
      </c>
      <c r="H1229" s="2">
        <v>0</v>
      </c>
      <c r="I1229" s="2">
        <v>0</v>
      </c>
      <c r="J1229" s="3">
        <f>+dataMercanciaGeneral[[#This Row],[Mercancía general embarcada en exterior]]+dataMercanciaGeneral[[#This Row],[Mercancía general desembarcada en exterior]]</f>
        <v>0</v>
      </c>
      <c r="K1229" s="3">
        <f>+dataMercanciaGeneral[[#This Row],[Mercancía general embarcada en cabotaje]]+dataMercanciaGeneral[[#This Row],[Mercancía general embarcada en exterior]]</f>
        <v>0</v>
      </c>
      <c r="L1229" s="3">
        <f>+dataMercanciaGeneral[[#This Row],[Mercancía general desembarcada en cabotaje]]+dataMercanciaGeneral[[#This Row],[Mercancía general desembarcada en exterior]]</f>
        <v>0</v>
      </c>
      <c r="M1229" s="3">
        <f>+dataMercanciaGeneral[[#This Row],[TOTAL mercancía general embarcada en cabotaje y exterior]]+dataMercanciaGeneral[[#This Row],[TOTAL mercancía general desembarcada en cabotaje y exterior]]</f>
        <v>0</v>
      </c>
    </row>
    <row r="1230" spans="1:13" hidden="1" x14ac:dyDescent="0.25">
      <c r="A1230" s="1">
        <v>1982</v>
      </c>
      <c r="B1230" s="1" t="s">
        <v>17</v>
      </c>
      <c r="C1230" s="1" t="s">
        <v>32</v>
      </c>
      <c r="D1230" s="1" t="s">
        <v>33</v>
      </c>
      <c r="E1230" s="2">
        <v>60449</v>
      </c>
      <c r="F1230" s="2">
        <v>25063</v>
      </c>
      <c r="G1230" s="3">
        <f>+dataMercanciaGeneral[[#This Row],[Mercancía general embarcada en cabotaje]]+dataMercanciaGeneral[[#This Row],[Mercancía general desembarcada en cabotaje]]</f>
        <v>85512</v>
      </c>
      <c r="H1230" s="2">
        <v>520887</v>
      </c>
      <c r="I1230" s="2">
        <v>53932</v>
      </c>
      <c r="J1230" s="3">
        <f>+dataMercanciaGeneral[[#This Row],[Mercancía general embarcada en exterior]]+dataMercanciaGeneral[[#This Row],[Mercancía general desembarcada en exterior]]</f>
        <v>574819</v>
      </c>
      <c r="K1230" s="3">
        <f>+dataMercanciaGeneral[[#This Row],[Mercancía general embarcada en cabotaje]]+dataMercanciaGeneral[[#This Row],[Mercancía general embarcada en exterior]]</f>
        <v>581336</v>
      </c>
      <c r="L1230" s="3">
        <f>+dataMercanciaGeneral[[#This Row],[Mercancía general desembarcada en cabotaje]]+dataMercanciaGeneral[[#This Row],[Mercancía general desembarcada en exterior]]</f>
        <v>78995</v>
      </c>
      <c r="M1230" s="3">
        <f>+dataMercanciaGeneral[[#This Row],[TOTAL mercancía general embarcada en cabotaje y exterior]]+dataMercanciaGeneral[[#This Row],[TOTAL mercancía general desembarcada en cabotaje y exterior]]</f>
        <v>660331</v>
      </c>
    </row>
    <row r="1231" spans="1:13" hidden="1" x14ac:dyDescent="0.25">
      <c r="A1231" s="1">
        <v>1982</v>
      </c>
      <c r="B1231" s="1" t="s">
        <v>17</v>
      </c>
      <c r="C1231" s="1" t="s">
        <v>32</v>
      </c>
      <c r="D1231" s="1" t="s">
        <v>42</v>
      </c>
      <c r="E1231" s="2">
        <v>5716</v>
      </c>
      <c r="F1231" s="2">
        <v>457</v>
      </c>
      <c r="G1231" s="3">
        <f>+dataMercanciaGeneral[[#This Row],[Mercancía general embarcada en cabotaje]]+dataMercanciaGeneral[[#This Row],[Mercancía general desembarcada en cabotaje]]</f>
        <v>6173</v>
      </c>
      <c r="H1231" s="2">
        <v>1041</v>
      </c>
      <c r="I1231" s="2">
        <v>131</v>
      </c>
      <c r="J1231" s="3">
        <f>+dataMercanciaGeneral[[#This Row],[Mercancía general embarcada en exterior]]+dataMercanciaGeneral[[#This Row],[Mercancía general desembarcada en exterior]]</f>
        <v>1172</v>
      </c>
      <c r="K1231" s="3">
        <f>+dataMercanciaGeneral[[#This Row],[Mercancía general embarcada en cabotaje]]+dataMercanciaGeneral[[#This Row],[Mercancía general embarcada en exterior]]</f>
        <v>6757</v>
      </c>
      <c r="L1231" s="3">
        <f>+dataMercanciaGeneral[[#This Row],[Mercancía general desembarcada en cabotaje]]+dataMercanciaGeneral[[#This Row],[Mercancía general desembarcada en exterior]]</f>
        <v>588</v>
      </c>
      <c r="M1231" s="3">
        <f>+dataMercanciaGeneral[[#This Row],[TOTAL mercancía general embarcada en cabotaje y exterior]]+dataMercanciaGeneral[[#This Row],[TOTAL mercancía general desembarcada en cabotaje y exterior]]</f>
        <v>7345</v>
      </c>
    </row>
    <row r="1232" spans="1:13" hidden="1" x14ac:dyDescent="0.25">
      <c r="A1232" s="1">
        <v>1982</v>
      </c>
      <c r="B1232" s="1" t="s">
        <v>18</v>
      </c>
      <c r="C1232" s="1" t="s">
        <v>32</v>
      </c>
      <c r="D1232" s="1" t="s">
        <v>33</v>
      </c>
      <c r="E1232" s="2">
        <v>61</v>
      </c>
      <c r="F1232" s="2">
        <v>907</v>
      </c>
      <c r="G1232" s="3">
        <f>+dataMercanciaGeneral[[#This Row],[Mercancía general embarcada en cabotaje]]+dataMercanciaGeneral[[#This Row],[Mercancía general desembarcada en cabotaje]]</f>
        <v>968</v>
      </c>
      <c r="H1232" s="2">
        <v>447475</v>
      </c>
      <c r="I1232" s="2">
        <v>23507</v>
      </c>
      <c r="J1232" s="3">
        <f>+dataMercanciaGeneral[[#This Row],[Mercancía general embarcada en exterior]]+dataMercanciaGeneral[[#This Row],[Mercancía general desembarcada en exterior]]</f>
        <v>470982</v>
      </c>
      <c r="K1232" s="3">
        <f>+dataMercanciaGeneral[[#This Row],[Mercancía general embarcada en cabotaje]]+dataMercanciaGeneral[[#This Row],[Mercancía general embarcada en exterior]]</f>
        <v>447536</v>
      </c>
      <c r="L1232" s="3">
        <f>+dataMercanciaGeneral[[#This Row],[Mercancía general desembarcada en cabotaje]]+dataMercanciaGeneral[[#This Row],[Mercancía general desembarcada en exterior]]</f>
        <v>24414</v>
      </c>
      <c r="M1232" s="3">
        <f>+dataMercanciaGeneral[[#This Row],[TOTAL mercancía general embarcada en cabotaje y exterior]]+dataMercanciaGeneral[[#This Row],[TOTAL mercancía general desembarcada en cabotaje y exterior]]</f>
        <v>471950</v>
      </c>
    </row>
    <row r="1233" spans="1:13" hidden="1" x14ac:dyDescent="0.25">
      <c r="A1233" s="1">
        <v>1982</v>
      </c>
      <c r="B1233" s="1" t="s">
        <v>18</v>
      </c>
      <c r="C1233" s="1" t="s">
        <v>32</v>
      </c>
      <c r="D1233" s="1" t="s">
        <v>42</v>
      </c>
      <c r="E1233" s="2">
        <v>0</v>
      </c>
      <c r="F1233" s="2">
        <v>1398</v>
      </c>
      <c r="G1233" s="3">
        <f>+dataMercanciaGeneral[[#This Row],[Mercancía general embarcada en cabotaje]]+dataMercanciaGeneral[[#This Row],[Mercancía general desembarcada en cabotaje]]</f>
        <v>1398</v>
      </c>
      <c r="H1233" s="2">
        <v>0</v>
      </c>
      <c r="I1233" s="2">
        <v>1603</v>
      </c>
      <c r="J1233" s="3">
        <f>+dataMercanciaGeneral[[#This Row],[Mercancía general embarcada en exterior]]+dataMercanciaGeneral[[#This Row],[Mercancía general desembarcada en exterior]]</f>
        <v>1603</v>
      </c>
      <c r="K1233" s="3">
        <f>+dataMercanciaGeneral[[#This Row],[Mercancía general embarcada en cabotaje]]+dataMercanciaGeneral[[#This Row],[Mercancía general embarcada en exterior]]</f>
        <v>0</v>
      </c>
      <c r="L1233" s="3">
        <f>+dataMercanciaGeneral[[#This Row],[Mercancía general desembarcada en cabotaje]]+dataMercanciaGeneral[[#This Row],[Mercancía general desembarcada en exterior]]</f>
        <v>3001</v>
      </c>
      <c r="M1233" s="3">
        <f>+dataMercanciaGeneral[[#This Row],[TOTAL mercancía general embarcada en cabotaje y exterior]]+dataMercanciaGeneral[[#This Row],[TOTAL mercancía general desembarcada en cabotaje y exterior]]</f>
        <v>3001</v>
      </c>
    </row>
    <row r="1234" spans="1:13" hidden="1" x14ac:dyDescent="0.25">
      <c r="A1234" s="1">
        <v>1982</v>
      </c>
      <c r="B1234" s="1" t="s">
        <v>19</v>
      </c>
      <c r="C1234" s="1" t="s">
        <v>32</v>
      </c>
      <c r="D1234" s="1" t="s">
        <v>33</v>
      </c>
      <c r="E1234" s="2">
        <v>318218</v>
      </c>
      <c r="F1234" s="2">
        <v>333065</v>
      </c>
      <c r="G1234" s="3">
        <f>+dataMercanciaGeneral[[#This Row],[Mercancía general embarcada en cabotaje]]+dataMercanciaGeneral[[#This Row],[Mercancía general desembarcada en cabotaje]]</f>
        <v>651283</v>
      </c>
      <c r="H1234" s="2">
        <v>385071</v>
      </c>
      <c r="I1234" s="2">
        <v>272043</v>
      </c>
      <c r="J1234" s="3">
        <f>+dataMercanciaGeneral[[#This Row],[Mercancía general embarcada en exterior]]+dataMercanciaGeneral[[#This Row],[Mercancía general desembarcada en exterior]]</f>
        <v>657114</v>
      </c>
      <c r="K1234" s="3">
        <f>+dataMercanciaGeneral[[#This Row],[Mercancía general embarcada en cabotaje]]+dataMercanciaGeneral[[#This Row],[Mercancía general embarcada en exterior]]</f>
        <v>703289</v>
      </c>
      <c r="L1234" s="3">
        <f>+dataMercanciaGeneral[[#This Row],[Mercancía general desembarcada en cabotaje]]+dataMercanciaGeneral[[#This Row],[Mercancía general desembarcada en exterior]]</f>
        <v>605108</v>
      </c>
      <c r="M1234" s="3">
        <f>+dataMercanciaGeneral[[#This Row],[TOTAL mercancía general embarcada en cabotaje y exterior]]+dataMercanciaGeneral[[#This Row],[TOTAL mercancía general desembarcada en cabotaje y exterior]]</f>
        <v>1308397</v>
      </c>
    </row>
    <row r="1235" spans="1:13" hidden="1" x14ac:dyDescent="0.25">
      <c r="A1235" s="1">
        <v>1982</v>
      </c>
      <c r="B1235" s="1" t="s">
        <v>19</v>
      </c>
      <c r="C1235" s="1" t="s">
        <v>32</v>
      </c>
      <c r="D1235" s="1" t="s">
        <v>42</v>
      </c>
      <c r="E1235" s="2">
        <v>209407</v>
      </c>
      <c r="F1235" s="2">
        <v>479278</v>
      </c>
      <c r="G1235" s="3">
        <f>+dataMercanciaGeneral[[#This Row],[Mercancía general embarcada en cabotaje]]+dataMercanciaGeneral[[#This Row],[Mercancía general desembarcada en cabotaje]]</f>
        <v>688685</v>
      </c>
      <c r="H1235" s="2">
        <v>89570</v>
      </c>
      <c r="I1235" s="2">
        <v>140660</v>
      </c>
      <c r="J1235" s="3">
        <f>+dataMercanciaGeneral[[#This Row],[Mercancía general embarcada en exterior]]+dataMercanciaGeneral[[#This Row],[Mercancía general desembarcada en exterior]]</f>
        <v>230230</v>
      </c>
      <c r="K1235" s="3">
        <f>+dataMercanciaGeneral[[#This Row],[Mercancía general embarcada en cabotaje]]+dataMercanciaGeneral[[#This Row],[Mercancía general embarcada en exterior]]</f>
        <v>298977</v>
      </c>
      <c r="L1235" s="3">
        <f>+dataMercanciaGeneral[[#This Row],[Mercancía general desembarcada en cabotaje]]+dataMercanciaGeneral[[#This Row],[Mercancía general desembarcada en exterior]]</f>
        <v>619938</v>
      </c>
      <c r="M1235" s="3">
        <f>+dataMercanciaGeneral[[#This Row],[TOTAL mercancía general embarcada en cabotaje y exterior]]+dataMercanciaGeneral[[#This Row],[TOTAL mercancía general desembarcada en cabotaje y exterior]]</f>
        <v>918915</v>
      </c>
    </row>
    <row r="1236" spans="1:13" hidden="1" x14ac:dyDescent="0.25">
      <c r="A1236" s="1">
        <v>1982</v>
      </c>
      <c r="B1236" s="1" t="s">
        <v>20</v>
      </c>
      <c r="C1236" s="1" t="s">
        <v>32</v>
      </c>
      <c r="D1236" s="1" t="s">
        <v>33</v>
      </c>
      <c r="E1236" s="2">
        <v>112777</v>
      </c>
      <c r="F1236" s="2">
        <v>95288</v>
      </c>
      <c r="G1236" s="3">
        <f>+dataMercanciaGeneral[[#This Row],[Mercancía general embarcada en cabotaje]]+dataMercanciaGeneral[[#This Row],[Mercancía general desembarcada en cabotaje]]</f>
        <v>208065</v>
      </c>
      <c r="H1236" s="2">
        <v>425594</v>
      </c>
      <c r="I1236" s="2">
        <v>15119</v>
      </c>
      <c r="J1236" s="3">
        <f>+dataMercanciaGeneral[[#This Row],[Mercancía general embarcada en exterior]]+dataMercanciaGeneral[[#This Row],[Mercancía general desembarcada en exterior]]</f>
        <v>440713</v>
      </c>
      <c r="K1236" s="3">
        <f>+dataMercanciaGeneral[[#This Row],[Mercancía general embarcada en cabotaje]]+dataMercanciaGeneral[[#This Row],[Mercancía general embarcada en exterior]]</f>
        <v>538371</v>
      </c>
      <c r="L1236" s="3">
        <f>+dataMercanciaGeneral[[#This Row],[Mercancía general desembarcada en cabotaje]]+dataMercanciaGeneral[[#This Row],[Mercancía general desembarcada en exterior]]</f>
        <v>110407</v>
      </c>
      <c r="M1236" s="3">
        <f>+dataMercanciaGeneral[[#This Row],[TOTAL mercancía general embarcada en cabotaje y exterior]]+dataMercanciaGeneral[[#This Row],[TOTAL mercancía general desembarcada en cabotaje y exterior]]</f>
        <v>648778</v>
      </c>
    </row>
    <row r="1237" spans="1:13" hidden="1" x14ac:dyDescent="0.25">
      <c r="A1237" s="1">
        <v>1982</v>
      </c>
      <c r="B1237" s="1" t="s">
        <v>20</v>
      </c>
      <c r="C1237" s="1" t="s">
        <v>32</v>
      </c>
      <c r="D1237" s="1" t="s">
        <v>42</v>
      </c>
      <c r="E1237" s="2">
        <v>411</v>
      </c>
      <c r="F1237" s="2">
        <v>1888</v>
      </c>
      <c r="G1237" s="3">
        <f>+dataMercanciaGeneral[[#This Row],[Mercancía general embarcada en cabotaje]]+dataMercanciaGeneral[[#This Row],[Mercancía general desembarcada en cabotaje]]</f>
        <v>2299</v>
      </c>
      <c r="H1237" s="2">
        <v>2343</v>
      </c>
      <c r="I1237" s="2">
        <v>658</v>
      </c>
      <c r="J1237" s="3">
        <f>+dataMercanciaGeneral[[#This Row],[Mercancía general embarcada en exterior]]+dataMercanciaGeneral[[#This Row],[Mercancía general desembarcada en exterior]]</f>
        <v>3001</v>
      </c>
      <c r="K1237" s="3">
        <f>+dataMercanciaGeneral[[#This Row],[Mercancía general embarcada en cabotaje]]+dataMercanciaGeneral[[#This Row],[Mercancía general embarcada en exterior]]</f>
        <v>2754</v>
      </c>
      <c r="L1237" s="3">
        <f>+dataMercanciaGeneral[[#This Row],[Mercancía general desembarcada en cabotaje]]+dataMercanciaGeneral[[#This Row],[Mercancía general desembarcada en exterior]]</f>
        <v>2546</v>
      </c>
      <c r="M1237" s="3">
        <f>+dataMercanciaGeneral[[#This Row],[TOTAL mercancía general embarcada en cabotaje y exterior]]+dataMercanciaGeneral[[#This Row],[TOTAL mercancía general desembarcada en cabotaje y exterior]]</f>
        <v>5300</v>
      </c>
    </row>
    <row r="1238" spans="1:13" hidden="1" x14ac:dyDescent="0.25">
      <c r="A1238" s="1">
        <v>1982</v>
      </c>
      <c r="B1238" s="1" t="s">
        <v>21</v>
      </c>
      <c r="C1238" s="1" t="s">
        <v>32</v>
      </c>
      <c r="D1238" s="1" t="s">
        <v>33</v>
      </c>
      <c r="E1238" s="2">
        <v>3996</v>
      </c>
      <c r="F1238" s="2">
        <v>1</v>
      </c>
      <c r="G1238" s="3">
        <f>+dataMercanciaGeneral[[#This Row],[Mercancía general embarcada en cabotaje]]+dataMercanciaGeneral[[#This Row],[Mercancía general desembarcada en cabotaje]]</f>
        <v>3997</v>
      </c>
      <c r="H1238" s="2">
        <v>140990</v>
      </c>
      <c r="I1238" s="2">
        <v>5508</v>
      </c>
      <c r="J1238" s="3">
        <f>+dataMercanciaGeneral[[#This Row],[Mercancía general embarcada en exterior]]+dataMercanciaGeneral[[#This Row],[Mercancía general desembarcada en exterior]]</f>
        <v>146498</v>
      </c>
      <c r="K1238" s="3">
        <f>+dataMercanciaGeneral[[#This Row],[Mercancía general embarcada en cabotaje]]+dataMercanciaGeneral[[#This Row],[Mercancía general embarcada en exterior]]</f>
        <v>144986</v>
      </c>
      <c r="L1238" s="3">
        <f>+dataMercanciaGeneral[[#This Row],[Mercancía general desembarcada en cabotaje]]+dataMercanciaGeneral[[#This Row],[Mercancía general desembarcada en exterior]]</f>
        <v>5509</v>
      </c>
      <c r="M1238" s="3">
        <f>+dataMercanciaGeneral[[#This Row],[TOTAL mercancía general embarcada en cabotaje y exterior]]+dataMercanciaGeneral[[#This Row],[TOTAL mercancía general desembarcada en cabotaje y exterior]]</f>
        <v>150495</v>
      </c>
    </row>
    <row r="1239" spans="1:13" hidden="1" x14ac:dyDescent="0.25">
      <c r="A1239" s="1">
        <v>1982</v>
      </c>
      <c r="B1239" s="1" t="s">
        <v>21</v>
      </c>
      <c r="C1239" s="1" t="s">
        <v>32</v>
      </c>
      <c r="D1239" s="1" t="s">
        <v>42</v>
      </c>
      <c r="E1239" s="2">
        <v>0</v>
      </c>
      <c r="F1239" s="2">
        <v>0</v>
      </c>
      <c r="G1239" s="3">
        <f>+dataMercanciaGeneral[[#This Row],[Mercancía general embarcada en cabotaje]]+dataMercanciaGeneral[[#This Row],[Mercancía general desembarcada en cabotaje]]</f>
        <v>0</v>
      </c>
      <c r="H1239" s="2">
        <v>0</v>
      </c>
      <c r="I1239" s="2">
        <v>0</v>
      </c>
      <c r="J1239" s="3">
        <f>+dataMercanciaGeneral[[#This Row],[Mercancía general embarcada en exterior]]+dataMercanciaGeneral[[#This Row],[Mercancía general desembarcada en exterior]]</f>
        <v>0</v>
      </c>
      <c r="K1239" s="3">
        <f>+dataMercanciaGeneral[[#This Row],[Mercancía general embarcada en cabotaje]]+dataMercanciaGeneral[[#This Row],[Mercancía general embarcada en exterior]]</f>
        <v>0</v>
      </c>
      <c r="L1239" s="3">
        <f>+dataMercanciaGeneral[[#This Row],[Mercancía general desembarcada en cabotaje]]+dataMercanciaGeneral[[#This Row],[Mercancía general desembarcada en exterior]]</f>
        <v>0</v>
      </c>
      <c r="M1239" s="3">
        <f>+dataMercanciaGeneral[[#This Row],[TOTAL mercancía general embarcada en cabotaje y exterior]]+dataMercanciaGeneral[[#This Row],[TOTAL mercancía general desembarcada en cabotaje y exterior]]</f>
        <v>0</v>
      </c>
    </row>
    <row r="1240" spans="1:13" hidden="1" x14ac:dyDescent="0.25">
      <c r="A1240" s="1">
        <v>1982</v>
      </c>
      <c r="B1240" s="1" t="s">
        <v>22</v>
      </c>
      <c r="C1240" s="1" t="s">
        <v>32</v>
      </c>
      <c r="D1240" s="1" t="s">
        <v>33</v>
      </c>
      <c r="E1240" s="2">
        <v>74497</v>
      </c>
      <c r="F1240" s="2">
        <v>166725</v>
      </c>
      <c r="G1240" s="3">
        <f>+dataMercanciaGeneral[[#This Row],[Mercancía general embarcada en cabotaje]]+dataMercanciaGeneral[[#This Row],[Mercancía general desembarcada en cabotaje]]</f>
        <v>241222</v>
      </c>
      <c r="H1240" s="2">
        <v>0</v>
      </c>
      <c r="I1240" s="2">
        <v>2516</v>
      </c>
      <c r="J1240" s="3">
        <f>+dataMercanciaGeneral[[#This Row],[Mercancía general embarcada en exterior]]+dataMercanciaGeneral[[#This Row],[Mercancía general desembarcada en exterior]]</f>
        <v>2516</v>
      </c>
      <c r="K1240" s="3">
        <f>+dataMercanciaGeneral[[#This Row],[Mercancía general embarcada en cabotaje]]+dataMercanciaGeneral[[#This Row],[Mercancía general embarcada en exterior]]</f>
        <v>74497</v>
      </c>
      <c r="L1240" s="3">
        <f>+dataMercanciaGeneral[[#This Row],[Mercancía general desembarcada en cabotaje]]+dataMercanciaGeneral[[#This Row],[Mercancía general desembarcada en exterior]]</f>
        <v>169241</v>
      </c>
      <c r="M1240" s="3">
        <f>+dataMercanciaGeneral[[#This Row],[TOTAL mercancía general embarcada en cabotaje y exterior]]+dataMercanciaGeneral[[#This Row],[TOTAL mercancía general desembarcada en cabotaje y exterior]]</f>
        <v>243738</v>
      </c>
    </row>
    <row r="1241" spans="1:13" hidden="1" x14ac:dyDescent="0.25">
      <c r="A1241" s="1">
        <v>1982</v>
      </c>
      <c r="B1241" s="1" t="s">
        <v>22</v>
      </c>
      <c r="C1241" s="1" t="s">
        <v>32</v>
      </c>
      <c r="D1241" s="1" t="s">
        <v>42</v>
      </c>
      <c r="E1241" s="2">
        <v>752</v>
      </c>
      <c r="F1241" s="2">
        <v>1794</v>
      </c>
      <c r="G1241" s="3">
        <f>+dataMercanciaGeneral[[#This Row],[Mercancía general embarcada en cabotaje]]+dataMercanciaGeneral[[#This Row],[Mercancía general desembarcada en cabotaje]]</f>
        <v>2546</v>
      </c>
      <c r="H1241" s="2">
        <v>854</v>
      </c>
      <c r="I1241" s="2">
        <v>7217</v>
      </c>
      <c r="J1241" s="3">
        <f>+dataMercanciaGeneral[[#This Row],[Mercancía general embarcada en exterior]]+dataMercanciaGeneral[[#This Row],[Mercancía general desembarcada en exterior]]</f>
        <v>8071</v>
      </c>
      <c r="K1241" s="3">
        <f>+dataMercanciaGeneral[[#This Row],[Mercancía general embarcada en cabotaje]]+dataMercanciaGeneral[[#This Row],[Mercancía general embarcada en exterior]]</f>
        <v>1606</v>
      </c>
      <c r="L1241" s="3">
        <f>+dataMercanciaGeneral[[#This Row],[Mercancía general desembarcada en cabotaje]]+dataMercanciaGeneral[[#This Row],[Mercancía general desembarcada en exterior]]</f>
        <v>9011</v>
      </c>
      <c r="M1241" s="3">
        <f>+dataMercanciaGeneral[[#This Row],[TOTAL mercancía general embarcada en cabotaje y exterior]]+dataMercanciaGeneral[[#This Row],[TOTAL mercancía general desembarcada en cabotaje y exterior]]</f>
        <v>10617</v>
      </c>
    </row>
    <row r="1242" spans="1:13" hidden="1" x14ac:dyDescent="0.25">
      <c r="A1242" s="1">
        <v>1982</v>
      </c>
      <c r="B1242" s="1" t="s">
        <v>23</v>
      </c>
      <c r="C1242" s="1" t="s">
        <v>32</v>
      </c>
      <c r="D1242" s="1" t="s">
        <v>33</v>
      </c>
      <c r="E1242" s="2">
        <v>14602</v>
      </c>
      <c r="F1242" s="2">
        <v>42287</v>
      </c>
      <c r="G1242" s="3">
        <f>+dataMercanciaGeneral[[#This Row],[Mercancía general embarcada en cabotaje]]+dataMercanciaGeneral[[#This Row],[Mercancía general desembarcada en cabotaje]]</f>
        <v>56889</v>
      </c>
      <c r="H1242" s="2">
        <v>831786</v>
      </c>
      <c r="I1242" s="2">
        <v>1894121</v>
      </c>
      <c r="J1242" s="3">
        <f>+dataMercanciaGeneral[[#This Row],[Mercancía general embarcada en exterior]]+dataMercanciaGeneral[[#This Row],[Mercancía general desembarcada en exterior]]</f>
        <v>2725907</v>
      </c>
      <c r="K1242" s="3">
        <f>+dataMercanciaGeneral[[#This Row],[Mercancía general embarcada en cabotaje]]+dataMercanciaGeneral[[#This Row],[Mercancía general embarcada en exterior]]</f>
        <v>846388</v>
      </c>
      <c r="L1242" s="3">
        <f>+dataMercanciaGeneral[[#This Row],[Mercancía general desembarcada en cabotaje]]+dataMercanciaGeneral[[#This Row],[Mercancía general desembarcada en exterior]]</f>
        <v>1936408</v>
      </c>
      <c r="M1242" s="3">
        <f>+dataMercanciaGeneral[[#This Row],[TOTAL mercancía general embarcada en cabotaje y exterior]]+dataMercanciaGeneral[[#This Row],[TOTAL mercancía general desembarcada en cabotaje y exterior]]</f>
        <v>2782796</v>
      </c>
    </row>
    <row r="1243" spans="1:13" hidden="1" x14ac:dyDescent="0.25">
      <c r="A1243" s="1">
        <v>1982</v>
      </c>
      <c r="B1243" s="1" t="s">
        <v>23</v>
      </c>
      <c r="C1243" s="1" t="s">
        <v>32</v>
      </c>
      <c r="D1243" s="1" t="s">
        <v>42</v>
      </c>
      <c r="E1243" s="2">
        <v>0</v>
      </c>
      <c r="F1243" s="2">
        <v>0</v>
      </c>
      <c r="G1243" s="3">
        <f>+dataMercanciaGeneral[[#This Row],[Mercancía general embarcada en cabotaje]]+dataMercanciaGeneral[[#This Row],[Mercancía general desembarcada en cabotaje]]</f>
        <v>0</v>
      </c>
      <c r="H1243" s="2">
        <v>14454</v>
      </c>
      <c r="I1243" s="2">
        <v>12497</v>
      </c>
      <c r="J1243" s="3">
        <f>+dataMercanciaGeneral[[#This Row],[Mercancía general embarcada en exterior]]+dataMercanciaGeneral[[#This Row],[Mercancía general desembarcada en exterior]]</f>
        <v>26951</v>
      </c>
      <c r="K1243" s="3">
        <f>+dataMercanciaGeneral[[#This Row],[Mercancía general embarcada en cabotaje]]+dataMercanciaGeneral[[#This Row],[Mercancía general embarcada en exterior]]</f>
        <v>14454</v>
      </c>
      <c r="L1243" s="3">
        <f>+dataMercanciaGeneral[[#This Row],[Mercancía general desembarcada en cabotaje]]+dataMercanciaGeneral[[#This Row],[Mercancía general desembarcada en exterior]]</f>
        <v>12497</v>
      </c>
      <c r="M1243" s="3">
        <f>+dataMercanciaGeneral[[#This Row],[TOTAL mercancía general embarcada en cabotaje y exterior]]+dataMercanciaGeneral[[#This Row],[TOTAL mercancía general desembarcada en cabotaje y exterior]]</f>
        <v>26951</v>
      </c>
    </row>
    <row r="1244" spans="1:13" hidden="1" x14ac:dyDescent="0.25">
      <c r="A1244" s="1">
        <v>1982</v>
      </c>
      <c r="B1244" s="1" t="s">
        <v>36</v>
      </c>
      <c r="C1244" s="1" t="s">
        <v>32</v>
      </c>
      <c r="D1244" s="1" t="s">
        <v>33</v>
      </c>
      <c r="E1244" s="2">
        <v>6091</v>
      </c>
      <c r="F1244" s="2">
        <v>463</v>
      </c>
      <c r="G1244" s="3">
        <f>+dataMercanciaGeneral[[#This Row],[Mercancía general embarcada en cabotaje]]+dataMercanciaGeneral[[#This Row],[Mercancía general desembarcada en cabotaje]]</f>
        <v>6554</v>
      </c>
      <c r="H1244" s="2">
        <v>214851</v>
      </c>
      <c r="I1244" s="2">
        <v>1272</v>
      </c>
      <c r="J1244" s="3">
        <f>+dataMercanciaGeneral[[#This Row],[Mercancía general embarcada en exterior]]+dataMercanciaGeneral[[#This Row],[Mercancía general desembarcada en exterior]]</f>
        <v>216123</v>
      </c>
      <c r="K1244" s="3">
        <f>+dataMercanciaGeneral[[#This Row],[Mercancía general embarcada en cabotaje]]+dataMercanciaGeneral[[#This Row],[Mercancía general embarcada en exterior]]</f>
        <v>220942</v>
      </c>
      <c r="L1244" s="3">
        <f>+dataMercanciaGeneral[[#This Row],[Mercancía general desembarcada en cabotaje]]+dataMercanciaGeneral[[#This Row],[Mercancía general desembarcada en exterior]]</f>
        <v>1735</v>
      </c>
      <c r="M1244" s="3">
        <f>+dataMercanciaGeneral[[#This Row],[TOTAL mercancía general embarcada en cabotaje y exterior]]+dataMercanciaGeneral[[#This Row],[TOTAL mercancía general desembarcada en cabotaje y exterior]]</f>
        <v>222677</v>
      </c>
    </row>
    <row r="1245" spans="1:13" hidden="1" x14ac:dyDescent="0.25">
      <c r="A1245" s="1">
        <v>1982</v>
      </c>
      <c r="B1245" s="1" t="s">
        <v>36</v>
      </c>
      <c r="C1245" s="1" t="s">
        <v>32</v>
      </c>
      <c r="D1245" s="1" t="s">
        <v>42</v>
      </c>
      <c r="E1245" s="2">
        <v>36387</v>
      </c>
      <c r="F1245" s="2">
        <v>17652</v>
      </c>
      <c r="G1245" s="3">
        <f>+dataMercanciaGeneral[[#This Row],[Mercancía general embarcada en cabotaje]]+dataMercanciaGeneral[[#This Row],[Mercancía general desembarcada en cabotaje]]</f>
        <v>54039</v>
      </c>
      <c r="H1245" s="2">
        <v>29761</v>
      </c>
      <c r="I1245" s="2">
        <v>124</v>
      </c>
      <c r="J1245" s="3">
        <f>+dataMercanciaGeneral[[#This Row],[Mercancía general embarcada en exterior]]+dataMercanciaGeneral[[#This Row],[Mercancía general desembarcada en exterior]]</f>
        <v>29885</v>
      </c>
      <c r="K1245" s="3">
        <f>+dataMercanciaGeneral[[#This Row],[Mercancía general embarcada en cabotaje]]+dataMercanciaGeneral[[#This Row],[Mercancía general embarcada en exterior]]</f>
        <v>66148</v>
      </c>
      <c r="L1245" s="3">
        <f>+dataMercanciaGeneral[[#This Row],[Mercancía general desembarcada en cabotaje]]+dataMercanciaGeneral[[#This Row],[Mercancía general desembarcada en exterior]]</f>
        <v>17776</v>
      </c>
      <c r="M1245" s="3">
        <f>+dataMercanciaGeneral[[#This Row],[TOTAL mercancía general embarcada en cabotaje y exterior]]+dataMercanciaGeneral[[#This Row],[TOTAL mercancía general desembarcada en cabotaje y exterior]]</f>
        <v>83924</v>
      </c>
    </row>
    <row r="1246" spans="1:13" hidden="1" x14ac:dyDescent="0.25">
      <c r="A1246" s="1">
        <v>1982</v>
      </c>
      <c r="B1246" s="1" t="s">
        <v>7</v>
      </c>
      <c r="C1246" s="1" t="s">
        <v>32</v>
      </c>
      <c r="D1246" s="1" t="s">
        <v>33</v>
      </c>
      <c r="E1246" s="2">
        <v>313703</v>
      </c>
      <c r="F1246" s="2">
        <v>301992</v>
      </c>
      <c r="G1246" s="3">
        <f>+dataMercanciaGeneral[[#This Row],[Mercancía general embarcada en cabotaje]]+dataMercanciaGeneral[[#This Row],[Mercancía general desembarcada en cabotaje]]</f>
        <v>615695</v>
      </c>
      <c r="H1246" s="2">
        <v>141374</v>
      </c>
      <c r="I1246" s="2">
        <v>193430</v>
      </c>
      <c r="J1246" s="3">
        <f>+dataMercanciaGeneral[[#This Row],[Mercancía general embarcada en exterior]]+dataMercanciaGeneral[[#This Row],[Mercancía general desembarcada en exterior]]</f>
        <v>334804</v>
      </c>
      <c r="K1246" s="3">
        <f>+dataMercanciaGeneral[[#This Row],[Mercancía general embarcada en cabotaje]]+dataMercanciaGeneral[[#This Row],[Mercancía general embarcada en exterior]]</f>
        <v>455077</v>
      </c>
      <c r="L1246" s="3">
        <f>+dataMercanciaGeneral[[#This Row],[Mercancía general desembarcada en cabotaje]]+dataMercanciaGeneral[[#This Row],[Mercancía general desembarcada en exterior]]</f>
        <v>495422</v>
      </c>
      <c r="M1246" s="3">
        <f>+dataMercanciaGeneral[[#This Row],[TOTAL mercancía general embarcada en cabotaje y exterior]]+dataMercanciaGeneral[[#This Row],[TOTAL mercancía general desembarcada en cabotaje y exterior]]</f>
        <v>950499</v>
      </c>
    </row>
    <row r="1247" spans="1:13" hidden="1" x14ac:dyDescent="0.25">
      <c r="A1247" s="1">
        <v>1982</v>
      </c>
      <c r="B1247" s="1" t="s">
        <v>7</v>
      </c>
      <c r="C1247" s="1" t="s">
        <v>32</v>
      </c>
      <c r="D1247" s="1" t="s">
        <v>42</v>
      </c>
      <c r="E1247" s="2">
        <v>234668</v>
      </c>
      <c r="F1247" s="2">
        <v>334236</v>
      </c>
      <c r="G1247" s="3">
        <f>+dataMercanciaGeneral[[#This Row],[Mercancía general embarcada en cabotaje]]+dataMercanciaGeneral[[#This Row],[Mercancía general desembarcada en cabotaje]]</f>
        <v>568904</v>
      </c>
      <c r="H1247" s="2">
        <v>20826</v>
      </c>
      <c r="I1247" s="2">
        <v>76763</v>
      </c>
      <c r="J1247" s="3">
        <f>+dataMercanciaGeneral[[#This Row],[Mercancía general embarcada en exterior]]+dataMercanciaGeneral[[#This Row],[Mercancía general desembarcada en exterior]]</f>
        <v>97589</v>
      </c>
      <c r="K1247" s="3">
        <f>+dataMercanciaGeneral[[#This Row],[Mercancía general embarcada en cabotaje]]+dataMercanciaGeneral[[#This Row],[Mercancía general embarcada en exterior]]</f>
        <v>255494</v>
      </c>
      <c r="L1247" s="3">
        <f>+dataMercanciaGeneral[[#This Row],[Mercancía general desembarcada en cabotaje]]+dataMercanciaGeneral[[#This Row],[Mercancía general desembarcada en exterior]]</f>
        <v>410999</v>
      </c>
      <c r="M1247" s="3">
        <f>+dataMercanciaGeneral[[#This Row],[TOTAL mercancía general embarcada en cabotaje y exterior]]+dataMercanciaGeneral[[#This Row],[TOTAL mercancía general desembarcada en cabotaje y exterior]]</f>
        <v>666493</v>
      </c>
    </row>
    <row r="1248" spans="1:13" hidden="1" x14ac:dyDescent="0.25">
      <c r="A1248" s="1">
        <v>1982</v>
      </c>
      <c r="B1248" s="1" t="s">
        <v>24</v>
      </c>
      <c r="C1248" s="1" t="s">
        <v>32</v>
      </c>
      <c r="D1248" s="1" t="s">
        <v>33</v>
      </c>
      <c r="E1248" s="2">
        <v>9545</v>
      </c>
      <c r="F1248" s="2">
        <v>7318</v>
      </c>
      <c r="G1248" s="3">
        <f>+dataMercanciaGeneral[[#This Row],[Mercancía general embarcada en cabotaje]]+dataMercanciaGeneral[[#This Row],[Mercancía general desembarcada en cabotaje]]</f>
        <v>16863</v>
      </c>
      <c r="H1248" s="2">
        <v>315221</v>
      </c>
      <c r="I1248" s="2">
        <v>207810</v>
      </c>
      <c r="J1248" s="3">
        <f>+dataMercanciaGeneral[[#This Row],[Mercancía general embarcada en exterior]]+dataMercanciaGeneral[[#This Row],[Mercancía general desembarcada en exterior]]</f>
        <v>523031</v>
      </c>
      <c r="K1248" s="3">
        <f>+dataMercanciaGeneral[[#This Row],[Mercancía general embarcada en cabotaje]]+dataMercanciaGeneral[[#This Row],[Mercancía general embarcada en exterior]]</f>
        <v>324766</v>
      </c>
      <c r="L1248" s="3">
        <f>+dataMercanciaGeneral[[#This Row],[Mercancía general desembarcada en cabotaje]]+dataMercanciaGeneral[[#This Row],[Mercancía general desembarcada en exterior]]</f>
        <v>215128</v>
      </c>
      <c r="M1248" s="3">
        <f>+dataMercanciaGeneral[[#This Row],[TOTAL mercancía general embarcada en cabotaje y exterior]]+dataMercanciaGeneral[[#This Row],[TOTAL mercancía general desembarcada en cabotaje y exterior]]</f>
        <v>539894</v>
      </c>
    </row>
    <row r="1249" spans="1:13" hidden="1" x14ac:dyDescent="0.25">
      <c r="A1249" s="1">
        <v>1982</v>
      </c>
      <c r="B1249" s="1" t="s">
        <v>24</v>
      </c>
      <c r="C1249" s="1" t="s">
        <v>32</v>
      </c>
      <c r="D1249" s="1" t="s">
        <v>42</v>
      </c>
      <c r="E1249" s="2">
        <v>7312</v>
      </c>
      <c r="F1249" s="2">
        <v>2259</v>
      </c>
      <c r="G1249" s="3">
        <f>+dataMercanciaGeneral[[#This Row],[Mercancía general embarcada en cabotaje]]+dataMercanciaGeneral[[#This Row],[Mercancía general desembarcada en cabotaje]]</f>
        <v>9571</v>
      </c>
      <c r="H1249" s="2">
        <v>8752</v>
      </c>
      <c r="I1249" s="2">
        <v>2288</v>
      </c>
      <c r="J1249" s="3">
        <f>+dataMercanciaGeneral[[#This Row],[Mercancía general embarcada en exterior]]+dataMercanciaGeneral[[#This Row],[Mercancía general desembarcada en exterior]]</f>
        <v>11040</v>
      </c>
      <c r="K1249" s="3">
        <f>+dataMercanciaGeneral[[#This Row],[Mercancía general embarcada en cabotaje]]+dataMercanciaGeneral[[#This Row],[Mercancía general embarcada en exterior]]</f>
        <v>16064</v>
      </c>
      <c r="L1249" s="3">
        <f>+dataMercanciaGeneral[[#This Row],[Mercancía general desembarcada en cabotaje]]+dataMercanciaGeneral[[#This Row],[Mercancía general desembarcada en exterior]]</f>
        <v>4547</v>
      </c>
      <c r="M1249" s="3">
        <f>+dataMercanciaGeneral[[#This Row],[TOTAL mercancía general embarcada en cabotaje y exterior]]+dataMercanciaGeneral[[#This Row],[TOTAL mercancía general desembarcada en cabotaje y exterior]]</f>
        <v>20611</v>
      </c>
    </row>
    <row r="1250" spans="1:13" hidden="1" x14ac:dyDescent="0.25">
      <c r="A1250" s="1">
        <v>1982</v>
      </c>
      <c r="B1250" s="1" t="s">
        <v>25</v>
      </c>
      <c r="C1250" s="1" t="s">
        <v>32</v>
      </c>
      <c r="D1250" s="1" t="s">
        <v>33</v>
      </c>
      <c r="E1250" s="2">
        <v>55112</v>
      </c>
      <c r="F1250" s="2">
        <v>111984</v>
      </c>
      <c r="G1250" s="3">
        <f>+dataMercanciaGeneral[[#This Row],[Mercancía general embarcada en cabotaje]]+dataMercanciaGeneral[[#This Row],[Mercancía general desembarcada en cabotaje]]</f>
        <v>167096</v>
      </c>
      <c r="H1250" s="2">
        <v>487844</v>
      </c>
      <c r="I1250" s="2">
        <v>411553</v>
      </c>
      <c r="J1250" s="3">
        <f>+dataMercanciaGeneral[[#This Row],[Mercancía general embarcada en exterior]]+dataMercanciaGeneral[[#This Row],[Mercancía general desembarcada en exterior]]</f>
        <v>899397</v>
      </c>
      <c r="K1250" s="3">
        <f>+dataMercanciaGeneral[[#This Row],[Mercancía general embarcada en cabotaje]]+dataMercanciaGeneral[[#This Row],[Mercancía general embarcada en exterior]]</f>
        <v>542956</v>
      </c>
      <c r="L1250" s="3">
        <f>+dataMercanciaGeneral[[#This Row],[Mercancía general desembarcada en cabotaje]]+dataMercanciaGeneral[[#This Row],[Mercancía general desembarcada en exterior]]</f>
        <v>523537</v>
      </c>
      <c r="M1250" s="3">
        <f>+dataMercanciaGeneral[[#This Row],[TOTAL mercancía general embarcada en cabotaje y exterior]]+dataMercanciaGeneral[[#This Row],[TOTAL mercancía general desembarcada en cabotaje y exterior]]</f>
        <v>1066493</v>
      </c>
    </row>
    <row r="1251" spans="1:13" hidden="1" x14ac:dyDescent="0.25">
      <c r="A1251" s="1">
        <v>1982</v>
      </c>
      <c r="B1251" s="1" t="s">
        <v>25</v>
      </c>
      <c r="C1251" s="1" t="s">
        <v>32</v>
      </c>
      <c r="D1251" s="1" t="s">
        <v>42</v>
      </c>
      <c r="E1251" s="2">
        <v>124099</v>
      </c>
      <c r="F1251" s="2">
        <v>35871</v>
      </c>
      <c r="G1251" s="3">
        <f>+dataMercanciaGeneral[[#This Row],[Mercancía general embarcada en cabotaje]]+dataMercanciaGeneral[[#This Row],[Mercancía general desembarcada en cabotaje]]</f>
        <v>159970</v>
      </c>
      <c r="H1251" s="2">
        <v>5942</v>
      </c>
      <c r="I1251" s="2">
        <v>0</v>
      </c>
      <c r="J1251" s="3">
        <f>+dataMercanciaGeneral[[#This Row],[Mercancía general embarcada en exterior]]+dataMercanciaGeneral[[#This Row],[Mercancía general desembarcada en exterior]]</f>
        <v>5942</v>
      </c>
      <c r="K1251" s="3">
        <f>+dataMercanciaGeneral[[#This Row],[Mercancía general embarcada en cabotaje]]+dataMercanciaGeneral[[#This Row],[Mercancía general embarcada en exterior]]</f>
        <v>130041</v>
      </c>
      <c r="L1251" s="3">
        <f>+dataMercanciaGeneral[[#This Row],[Mercancía general desembarcada en cabotaje]]+dataMercanciaGeneral[[#This Row],[Mercancía general desembarcada en exterior]]</f>
        <v>35871</v>
      </c>
      <c r="M1251" s="3">
        <f>+dataMercanciaGeneral[[#This Row],[TOTAL mercancía general embarcada en cabotaje y exterior]]+dataMercanciaGeneral[[#This Row],[TOTAL mercancía general desembarcada en cabotaje y exterior]]</f>
        <v>165912</v>
      </c>
    </row>
    <row r="1252" spans="1:13" hidden="1" x14ac:dyDescent="0.25">
      <c r="A1252" s="1">
        <v>1982</v>
      </c>
      <c r="B1252" s="1" t="s">
        <v>26</v>
      </c>
      <c r="C1252" s="1" t="s">
        <v>32</v>
      </c>
      <c r="D1252" s="1" t="s">
        <v>33</v>
      </c>
      <c r="E1252" s="2">
        <v>6626</v>
      </c>
      <c r="F1252" s="2">
        <v>642</v>
      </c>
      <c r="G1252" s="3">
        <f>+dataMercanciaGeneral[[#This Row],[Mercancía general embarcada en cabotaje]]+dataMercanciaGeneral[[#This Row],[Mercancía general desembarcada en cabotaje]]</f>
        <v>7268</v>
      </c>
      <c r="H1252" s="2">
        <v>358414</v>
      </c>
      <c r="I1252" s="2">
        <v>92174</v>
      </c>
      <c r="J1252" s="3">
        <f>+dataMercanciaGeneral[[#This Row],[Mercancía general embarcada en exterior]]+dataMercanciaGeneral[[#This Row],[Mercancía general desembarcada en exterior]]</f>
        <v>450588</v>
      </c>
      <c r="K1252" s="3">
        <f>+dataMercanciaGeneral[[#This Row],[Mercancía general embarcada en cabotaje]]+dataMercanciaGeneral[[#This Row],[Mercancía general embarcada en exterior]]</f>
        <v>365040</v>
      </c>
      <c r="L1252" s="3">
        <f>+dataMercanciaGeneral[[#This Row],[Mercancía general desembarcada en cabotaje]]+dataMercanciaGeneral[[#This Row],[Mercancía general desembarcada en exterior]]</f>
        <v>92816</v>
      </c>
      <c r="M1252" s="3">
        <f>+dataMercanciaGeneral[[#This Row],[TOTAL mercancía general embarcada en cabotaje y exterior]]+dataMercanciaGeneral[[#This Row],[TOTAL mercancía general desembarcada en cabotaje y exterior]]</f>
        <v>457856</v>
      </c>
    </row>
    <row r="1253" spans="1:13" hidden="1" x14ac:dyDescent="0.25">
      <c r="A1253" s="1">
        <v>1982</v>
      </c>
      <c r="B1253" s="1" t="s">
        <v>26</v>
      </c>
      <c r="C1253" s="1" t="s">
        <v>32</v>
      </c>
      <c r="D1253" s="1" t="s">
        <v>42</v>
      </c>
      <c r="E1253" s="2">
        <v>31050</v>
      </c>
      <c r="F1253" s="2">
        <v>10287</v>
      </c>
      <c r="G1253" s="3">
        <f>+dataMercanciaGeneral[[#This Row],[Mercancía general embarcada en cabotaje]]+dataMercanciaGeneral[[#This Row],[Mercancía general desembarcada en cabotaje]]</f>
        <v>41337</v>
      </c>
      <c r="H1253" s="2">
        <v>41231</v>
      </c>
      <c r="I1253" s="2">
        <v>4701</v>
      </c>
      <c r="J1253" s="3">
        <f>+dataMercanciaGeneral[[#This Row],[Mercancía general embarcada en exterior]]+dataMercanciaGeneral[[#This Row],[Mercancía general desembarcada en exterior]]</f>
        <v>45932</v>
      </c>
      <c r="K1253" s="3">
        <f>+dataMercanciaGeneral[[#This Row],[Mercancía general embarcada en cabotaje]]+dataMercanciaGeneral[[#This Row],[Mercancía general embarcada en exterior]]</f>
        <v>72281</v>
      </c>
      <c r="L1253" s="3">
        <f>+dataMercanciaGeneral[[#This Row],[Mercancía general desembarcada en cabotaje]]+dataMercanciaGeneral[[#This Row],[Mercancía general desembarcada en exterior]]</f>
        <v>14988</v>
      </c>
      <c r="M1253" s="3">
        <f>+dataMercanciaGeneral[[#This Row],[TOTAL mercancía general embarcada en cabotaje y exterior]]+dataMercanciaGeneral[[#This Row],[TOTAL mercancía general desembarcada en cabotaje y exterior]]</f>
        <v>87269</v>
      </c>
    </row>
    <row r="1254" spans="1:13" hidden="1" x14ac:dyDescent="0.25">
      <c r="A1254" s="1">
        <v>1982</v>
      </c>
      <c r="B1254" s="1" t="s">
        <v>27</v>
      </c>
      <c r="C1254" s="1" t="s">
        <v>32</v>
      </c>
      <c r="D1254" s="1" t="s">
        <v>33</v>
      </c>
      <c r="E1254" s="2">
        <v>444006</v>
      </c>
      <c r="F1254" s="2">
        <v>147547</v>
      </c>
      <c r="G1254" s="3">
        <f>+dataMercanciaGeneral[[#This Row],[Mercancía general embarcada en cabotaje]]+dataMercanciaGeneral[[#This Row],[Mercancía general desembarcada en cabotaje]]</f>
        <v>591553</v>
      </c>
      <c r="H1254" s="2">
        <v>475160</v>
      </c>
      <c r="I1254" s="2">
        <v>548991</v>
      </c>
      <c r="J1254" s="3">
        <f>+dataMercanciaGeneral[[#This Row],[Mercancía general embarcada en exterior]]+dataMercanciaGeneral[[#This Row],[Mercancía general desembarcada en exterior]]</f>
        <v>1024151</v>
      </c>
      <c r="K1254" s="3">
        <f>+dataMercanciaGeneral[[#This Row],[Mercancía general embarcada en cabotaje]]+dataMercanciaGeneral[[#This Row],[Mercancía general embarcada en exterior]]</f>
        <v>919166</v>
      </c>
      <c r="L1254" s="3">
        <f>+dataMercanciaGeneral[[#This Row],[Mercancía general desembarcada en cabotaje]]+dataMercanciaGeneral[[#This Row],[Mercancía general desembarcada en exterior]]</f>
        <v>696538</v>
      </c>
      <c r="M1254" s="3">
        <f>+dataMercanciaGeneral[[#This Row],[TOTAL mercancía general embarcada en cabotaje y exterior]]+dataMercanciaGeneral[[#This Row],[TOTAL mercancía general desembarcada en cabotaje y exterior]]</f>
        <v>1615704</v>
      </c>
    </row>
    <row r="1255" spans="1:13" hidden="1" x14ac:dyDescent="0.25">
      <c r="A1255" s="1">
        <v>1982</v>
      </c>
      <c r="B1255" s="1" t="s">
        <v>27</v>
      </c>
      <c r="C1255" s="1" t="s">
        <v>32</v>
      </c>
      <c r="D1255" s="1" t="s">
        <v>42</v>
      </c>
      <c r="E1255" s="2">
        <v>358605</v>
      </c>
      <c r="F1255" s="2">
        <v>106664</v>
      </c>
      <c r="G1255" s="3">
        <f>+dataMercanciaGeneral[[#This Row],[Mercancía general embarcada en cabotaje]]+dataMercanciaGeneral[[#This Row],[Mercancía general desembarcada en cabotaje]]</f>
        <v>465269</v>
      </c>
      <c r="H1255" s="2">
        <v>654292</v>
      </c>
      <c r="I1255" s="2">
        <v>361855</v>
      </c>
      <c r="J1255" s="3">
        <f>+dataMercanciaGeneral[[#This Row],[Mercancía general embarcada en exterior]]+dataMercanciaGeneral[[#This Row],[Mercancía general desembarcada en exterior]]</f>
        <v>1016147</v>
      </c>
      <c r="K1255" s="3">
        <f>+dataMercanciaGeneral[[#This Row],[Mercancía general embarcada en cabotaje]]+dataMercanciaGeneral[[#This Row],[Mercancía general embarcada en exterior]]</f>
        <v>1012897</v>
      </c>
      <c r="L1255" s="3">
        <f>+dataMercanciaGeneral[[#This Row],[Mercancía general desembarcada en cabotaje]]+dataMercanciaGeneral[[#This Row],[Mercancía general desembarcada en exterior]]</f>
        <v>468519</v>
      </c>
      <c r="M1255" s="3">
        <f>+dataMercanciaGeneral[[#This Row],[TOTAL mercancía general embarcada en cabotaje y exterior]]+dataMercanciaGeneral[[#This Row],[TOTAL mercancía general desembarcada en cabotaje y exterior]]</f>
        <v>1481416</v>
      </c>
    </row>
    <row r="1256" spans="1:13" hidden="1" x14ac:dyDescent="0.25">
      <c r="A1256" s="1">
        <v>1982</v>
      </c>
      <c r="B1256" s="1" t="s">
        <v>28</v>
      </c>
      <c r="C1256" s="1" t="s">
        <v>32</v>
      </c>
      <c r="D1256" s="1" t="s">
        <v>33</v>
      </c>
      <c r="E1256" s="2">
        <v>15252</v>
      </c>
      <c r="F1256" s="2">
        <v>70535</v>
      </c>
      <c r="G1256" s="3">
        <f>+dataMercanciaGeneral[[#This Row],[Mercancía general embarcada en cabotaje]]+dataMercanciaGeneral[[#This Row],[Mercancía general desembarcada en cabotaje]]</f>
        <v>85787</v>
      </c>
      <c r="H1256" s="2">
        <v>195655</v>
      </c>
      <c r="I1256" s="2">
        <v>138769</v>
      </c>
      <c r="J1256" s="3">
        <f>+dataMercanciaGeneral[[#This Row],[Mercancía general embarcada en exterior]]+dataMercanciaGeneral[[#This Row],[Mercancía general desembarcada en exterior]]</f>
        <v>334424</v>
      </c>
      <c r="K1256" s="3">
        <f>+dataMercanciaGeneral[[#This Row],[Mercancía general embarcada en cabotaje]]+dataMercanciaGeneral[[#This Row],[Mercancía general embarcada en exterior]]</f>
        <v>210907</v>
      </c>
      <c r="L1256" s="3">
        <f>+dataMercanciaGeneral[[#This Row],[Mercancía general desembarcada en cabotaje]]+dataMercanciaGeneral[[#This Row],[Mercancía general desembarcada en exterior]]</f>
        <v>209304</v>
      </c>
      <c r="M1256" s="3">
        <f>+dataMercanciaGeneral[[#This Row],[TOTAL mercancía general embarcada en cabotaje y exterior]]+dataMercanciaGeneral[[#This Row],[TOTAL mercancía general desembarcada en cabotaje y exterior]]</f>
        <v>420211</v>
      </c>
    </row>
    <row r="1257" spans="1:13" hidden="1" x14ac:dyDescent="0.25">
      <c r="A1257" s="1">
        <v>1982</v>
      </c>
      <c r="B1257" s="1" t="s">
        <v>28</v>
      </c>
      <c r="C1257" s="1" t="s">
        <v>32</v>
      </c>
      <c r="D1257" s="1" t="s">
        <v>42</v>
      </c>
      <c r="E1257" s="2">
        <v>35659</v>
      </c>
      <c r="F1257" s="2">
        <v>27618</v>
      </c>
      <c r="G1257" s="3">
        <f>+dataMercanciaGeneral[[#This Row],[Mercancía general embarcada en cabotaje]]+dataMercanciaGeneral[[#This Row],[Mercancía general desembarcada en cabotaje]]</f>
        <v>63277</v>
      </c>
      <c r="H1257" s="2">
        <v>96322</v>
      </c>
      <c r="I1257" s="2">
        <v>93701</v>
      </c>
      <c r="J1257" s="3">
        <f>+dataMercanciaGeneral[[#This Row],[Mercancía general embarcada en exterior]]+dataMercanciaGeneral[[#This Row],[Mercancía general desembarcada en exterior]]</f>
        <v>190023</v>
      </c>
      <c r="K1257" s="3">
        <f>+dataMercanciaGeneral[[#This Row],[Mercancía general embarcada en cabotaje]]+dataMercanciaGeneral[[#This Row],[Mercancía general embarcada en exterior]]</f>
        <v>131981</v>
      </c>
      <c r="L1257" s="3">
        <f>+dataMercanciaGeneral[[#This Row],[Mercancía general desembarcada en cabotaje]]+dataMercanciaGeneral[[#This Row],[Mercancía general desembarcada en exterior]]</f>
        <v>121319</v>
      </c>
      <c r="M1257" s="3">
        <f>+dataMercanciaGeneral[[#This Row],[TOTAL mercancía general embarcada en cabotaje y exterior]]+dataMercanciaGeneral[[#This Row],[TOTAL mercancía general desembarcada en cabotaje y exterior]]</f>
        <v>253300</v>
      </c>
    </row>
    <row r="1258" spans="1:13" hidden="1" x14ac:dyDescent="0.25">
      <c r="A1258" s="1">
        <v>1982</v>
      </c>
      <c r="B1258" s="1" t="s">
        <v>29</v>
      </c>
      <c r="C1258" s="1" t="s">
        <v>32</v>
      </c>
      <c r="D1258" s="1" t="s">
        <v>33</v>
      </c>
      <c r="E1258" s="2">
        <v>36299</v>
      </c>
      <c r="F1258" s="2">
        <v>2288</v>
      </c>
      <c r="G1258" s="3">
        <f>+dataMercanciaGeneral[[#This Row],[Mercancía general embarcada en cabotaje]]+dataMercanciaGeneral[[#This Row],[Mercancía general desembarcada en cabotaje]]</f>
        <v>38587</v>
      </c>
      <c r="H1258" s="2">
        <v>79701</v>
      </c>
      <c r="I1258" s="2">
        <v>6886</v>
      </c>
      <c r="J1258" s="3">
        <f>+dataMercanciaGeneral[[#This Row],[Mercancía general embarcada en exterior]]+dataMercanciaGeneral[[#This Row],[Mercancía general desembarcada en exterior]]</f>
        <v>86587</v>
      </c>
      <c r="K1258" s="3">
        <f>+dataMercanciaGeneral[[#This Row],[Mercancía general embarcada en cabotaje]]+dataMercanciaGeneral[[#This Row],[Mercancía general embarcada en exterior]]</f>
        <v>116000</v>
      </c>
      <c r="L1258" s="3">
        <f>+dataMercanciaGeneral[[#This Row],[Mercancía general desembarcada en cabotaje]]+dataMercanciaGeneral[[#This Row],[Mercancía general desembarcada en exterior]]</f>
        <v>9174</v>
      </c>
      <c r="M1258" s="3">
        <f>+dataMercanciaGeneral[[#This Row],[TOTAL mercancía general embarcada en cabotaje y exterior]]+dataMercanciaGeneral[[#This Row],[TOTAL mercancía general desembarcada en cabotaje y exterior]]</f>
        <v>125174</v>
      </c>
    </row>
    <row r="1259" spans="1:13" hidden="1" x14ac:dyDescent="0.25">
      <c r="A1259" s="1">
        <v>1982</v>
      </c>
      <c r="B1259" s="1" t="s">
        <v>29</v>
      </c>
      <c r="C1259" s="1" t="s">
        <v>32</v>
      </c>
      <c r="D1259" s="1" t="s">
        <v>42</v>
      </c>
      <c r="E1259" s="2">
        <v>0</v>
      </c>
      <c r="F1259" s="2">
        <v>0</v>
      </c>
      <c r="G1259" s="3">
        <f>+dataMercanciaGeneral[[#This Row],[Mercancía general embarcada en cabotaje]]+dataMercanciaGeneral[[#This Row],[Mercancía general desembarcada en cabotaje]]</f>
        <v>0</v>
      </c>
      <c r="H1259" s="2">
        <v>0</v>
      </c>
      <c r="I1259" s="2">
        <v>0</v>
      </c>
      <c r="J1259" s="3">
        <f>+dataMercanciaGeneral[[#This Row],[Mercancía general embarcada en exterior]]+dataMercanciaGeneral[[#This Row],[Mercancía general desembarcada en exterior]]</f>
        <v>0</v>
      </c>
      <c r="K1259" s="3">
        <f>+dataMercanciaGeneral[[#This Row],[Mercancía general embarcada en cabotaje]]+dataMercanciaGeneral[[#This Row],[Mercancía general embarcada en exterior]]</f>
        <v>0</v>
      </c>
      <c r="L1259" s="3">
        <f>+dataMercanciaGeneral[[#This Row],[Mercancía general desembarcada en cabotaje]]+dataMercanciaGeneral[[#This Row],[Mercancía general desembarcada en exterior]]</f>
        <v>0</v>
      </c>
      <c r="M1259" s="3">
        <f>+dataMercanciaGeneral[[#This Row],[TOTAL mercancía general embarcada en cabotaje y exterior]]+dataMercanciaGeneral[[#This Row],[TOTAL mercancía general desembarcada en cabotaje y exterior]]</f>
        <v>0</v>
      </c>
    </row>
    <row r="1260" spans="1:13" hidden="1" x14ac:dyDescent="0.25">
      <c r="A1260" s="1">
        <v>1983</v>
      </c>
      <c r="B1260" s="1" t="s">
        <v>0</v>
      </c>
      <c r="C1260" s="1" t="s">
        <v>32</v>
      </c>
      <c r="D1260" s="1" t="s">
        <v>33</v>
      </c>
      <c r="E1260" s="2">
        <v>7640</v>
      </c>
      <c r="F1260" s="2">
        <v>1050</v>
      </c>
      <c r="G1260" s="3">
        <f>+dataMercanciaGeneral[[#This Row],[Mercancía general embarcada en cabotaje]]+dataMercanciaGeneral[[#This Row],[Mercancía general desembarcada en cabotaje]]</f>
        <v>8690</v>
      </c>
      <c r="H1260" s="2">
        <v>197255</v>
      </c>
      <c r="I1260" s="2">
        <v>194622</v>
      </c>
      <c r="J1260" s="3">
        <f>+dataMercanciaGeneral[[#This Row],[Mercancía general embarcada en exterior]]+dataMercanciaGeneral[[#This Row],[Mercancía general desembarcada en exterior]]</f>
        <v>391877</v>
      </c>
      <c r="K1260" s="3">
        <f>+dataMercanciaGeneral[[#This Row],[Mercancía general embarcada en cabotaje]]+dataMercanciaGeneral[[#This Row],[Mercancía general embarcada en exterior]]</f>
        <v>204895</v>
      </c>
      <c r="L1260" s="3">
        <f>+dataMercanciaGeneral[[#This Row],[Mercancía general desembarcada en cabotaje]]+dataMercanciaGeneral[[#This Row],[Mercancía general desembarcada en exterior]]</f>
        <v>195672</v>
      </c>
      <c r="M1260" s="3">
        <f>+dataMercanciaGeneral[[#This Row],[TOTAL mercancía general embarcada en cabotaje y exterior]]+dataMercanciaGeneral[[#This Row],[TOTAL mercancía general desembarcada en cabotaje y exterior]]</f>
        <v>400567</v>
      </c>
    </row>
    <row r="1261" spans="1:13" hidden="1" x14ac:dyDescent="0.25">
      <c r="A1261" s="1">
        <v>1983</v>
      </c>
      <c r="B1261" s="1" t="s">
        <v>0</v>
      </c>
      <c r="C1261" s="1" t="s">
        <v>32</v>
      </c>
      <c r="D1261" s="1" t="s">
        <v>42</v>
      </c>
      <c r="E1261" s="2">
        <v>0</v>
      </c>
      <c r="F1261" s="2">
        <v>0</v>
      </c>
      <c r="G1261" s="3">
        <f>+dataMercanciaGeneral[[#This Row],[Mercancía general embarcada en cabotaje]]+dataMercanciaGeneral[[#This Row],[Mercancía general desembarcada en cabotaje]]</f>
        <v>0</v>
      </c>
      <c r="H1261" s="2">
        <v>2</v>
      </c>
      <c r="I1261" s="2">
        <v>132</v>
      </c>
      <c r="J1261" s="3">
        <f>+dataMercanciaGeneral[[#This Row],[Mercancía general embarcada en exterior]]+dataMercanciaGeneral[[#This Row],[Mercancía general desembarcada en exterior]]</f>
        <v>134</v>
      </c>
      <c r="K1261" s="3">
        <f>+dataMercanciaGeneral[[#This Row],[Mercancía general embarcada en cabotaje]]+dataMercanciaGeneral[[#This Row],[Mercancía general embarcada en exterior]]</f>
        <v>2</v>
      </c>
      <c r="L1261" s="3">
        <f>+dataMercanciaGeneral[[#This Row],[Mercancía general desembarcada en cabotaje]]+dataMercanciaGeneral[[#This Row],[Mercancía general desembarcada en exterior]]</f>
        <v>132</v>
      </c>
      <c r="M1261" s="3">
        <f>+dataMercanciaGeneral[[#This Row],[TOTAL mercancía general embarcada en cabotaje y exterior]]+dataMercanciaGeneral[[#This Row],[TOTAL mercancía general desembarcada en cabotaje y exterior]]</f>
        <v>134</v>
      </c>
    </row>
    <row r="1262" spans="1:13" hidden="1" x14ac:dyDescent="0.25">
      <c r="A1262" s="1">
        <v>1983</v>
      </c>
      <c r="B1262" s="1" t="s">
        <v>1</v>
      </c>
      <c r="C1262" s="1" t="s">
        <v>32</v>
      </c>
      <c r="D1262" s="1" t="s">
        <v>33</v>
      </c>
      <c r="E1262" s="2">
        <v>94968</v>
      </c>
      <c r="F1262" s="2">
        <v>156200</v>
      </c>
      <c r="G1262" s="3">
        <f>+dataMercanciaGeneral[[#This Row],[Mercancía general embarcada en cabotaje]]+dataMercanciaGeneral[[#This Row],[Mercancía general desembarcada en cabotaje]]</f>
        <v>251168</v>
      </c>
      <c r="H1262" s="2">
        <v>59868</v>
      </c>
      <c r="I1262" s="2">
        <v>51738</v>
      </c>
      <c r="J1262" s="3">
        <f>+dataMercanciaGeneral[[#This Row],[Mercancía general embarcada en exterior]]+dataMercanciaGeneral[[#This Row],[Mercancía general desembarcada en exterior]]</f>
        <v>111606</v>
      </c>
      <c r="K1262" s="3">
        <f>+dataMercanciaGeneral[[#This Row],[Mercancía general embarcada en cabotaje]]+dataMercanciaGeneral[[#This Row],[Mercancía general embarcada en exterior]]</f>
        <v>154836</v>
      </c>
      <c r="L1262" s="3">
        <f>+dataMercanciaGeneral[[#This Row],[Mercancía general desembarcada en cabotaje]]+dataMercanciaGeneral[[#This Row],[Mercancía general desembarcada en exterior]]</f>
        <v>207938</v>
      </c>
      <c r="M1262" s="3">
        <f>+dataMercanciaGeneral[[#This Row],[TOTAL mercancía general embarcada en cabotaje y exterior]]+dataMercanciaGeneral[[#This Row],[TOTAL mercancía general desembarcada en cabotaje y exterior]]</f>
        <v>362774</v>
      </c>
    </row>
    <row r="1263" spans="1:13" hidden="1" x14ac:dyDescent="0.25">
      <c r="A1263" s="1">
        <v>1983</v>
      </c>
      <c r="B1263" s="1" t="s">
        <v>1</v>
      </c>
      <c r="C1263" s="1" t="s">
        <v>32</v>
      </c>
      <c r="D1263" s="1" t="s">
        <v>42</v>
      </c>
      <c r="E1263" s="2">
        <v>190288</v>
      </c>
      <c r="F1263" s="2">
        <v>68631</v>
      </c>
      <c r="G1263" s="3">
        <f>+dataMercanciaGeneral[[#This Row],[Mercancía general embarcada en cabotaje]]+dataMercanciaGeneral[[#This Row],[Mercancía general desembarcada en cabotaje]]</f>
        <v>258919</v>
      </c>
      <c r="H1263" s="2">
        <v>43119</v>
      </c>
      <c r="I1263" s="2">
        <v>35249</v>
      </c>
      <c r="J1263" s="3">
        <f>+dataMercanciaGeneral[[#This Row],[Mercancía general embarcada en exterior]]+dataMercanciaGeneral[[#This Row],[Mercancía general desembarcada en exterior]]</f>
        <v>78368</v>
      </c>
      <c r="K1263" s="3">
        <f>+dataMercanciaGeneral[[#This Row],[Mercancía general embarcada en cabotaje]]+dataMercanciaGeneral[[#This Row],[Mercancía general embarcada en exterior]]</f>
        <v>233407</v>
      </c>
      <c r="L1263" s="3">
        <f>+dataMercanciaGeneral[[#This Row],[Mercancía general desembarcada en cabotaje]]+dataMercanciaGeneral[[#This Row],[Mercancía general desembarcada en exterior]]</f>
        <v>103880</v>
      </c>
      <c r="M1263" s="3">
        <f>+dataMercanciaGeneral[[#This Row],[TOTAL mercancía general embarcada en cabotaje y exterior]]+dataMercanciaGeneral[[#This Row],[TOTAL mercancía general desembarcada en cabotaje y exterior]]</f>
        <v>337287</v>
      </c>
    </row>
    <row r="1264" spans="1:13" hidden="1" x14ac:dyDescent="0.25">
      <c r="A1264" s="1">
        <v>1983</v>
      </c>
      <c r="B1264" s="1" t="s">
        <v>2</v>
      </c>
      <c r="C1264" s="1" t="s">
        <v>32</v>
      </c>
      <c r="D1264" s="1" t="s">
        <v>33</v>
      </c>
      <c r="E1264" s="2">
        <v>45428</v>
      </c>
      <c r="F1264" s="2">
        <v>25041</v>
      </c>
      <c r="G1264" s="3">
        <f>+dataMercanciaGeneral[[#This Row],[Mercancía general embarcada en cabotaje]]+dataMercanciaGeneral[[#This Row],[Mercancía general desembarcada en cabotaje]]</f>
        <v>70469</v>
      </c>
      <c r="H1264" s="2">
        <v>24699</v>
      </c>
      <c r="I1264" s="2">
        <v>13382</v>
      </c>
      <c r="J1264" s="3">
        <f>+dataMercanciaGeneral[[#This Row],[Mercancía general embarcada en exterior]]+dataMercanciaGeneral[[#This Row],[Mercancía general desembarcada en exterior]]</f>
        <v>38081</v>
      </c>
      <c r="K1264" s="3">
        <f>+dataMercanciaGeneral[[#This Row],[Mercancía general embarcada en cabotaje]]+dataMercanciaGeneral[[#This Row],[Mercancía general embarcada en exterior]]</f>
        <v>70127</v>
      </c>
      <c r="L1264" s="3">
        <f>+dataMercanciaGeneral[[#This Row],[Mercancía general desembarcada en cabotaje]]+dataMercanciaGeneral[[#This Row],[Mercancía general desembarcada en exterior]]</f>
        <v>38423</v>
      </c>
      <c r="M1264" s="3">
        <f>+dataMercanciaGeneral[[#This Row],[TOTAL mercancía general embarcada en cabotaje y exterior]]+dataMercanciaGeneral[[#This Row],[TOTAL mercancía general desembarcada en cabotaje y exterior]]</f>
        <v>108550</v>
      </c>
    </row>
    <row r="1265" spans="1:13" hidden="1" x14ac:dyDescent="0.25">
      <c r="A1265" s="1">
        <v>1983</v>
      </c>
      <c r="B1265" s="1" t="s">
        <v>2</v>
      </c>
      <c r="C1265" s="1" t="s">
        <v>32</v>
      </c>
      <c r="D1265" s="1" t="s">
        <v>42</v>
      </c>
      <c r="E1265" s="2">
        <v>0</v>
      </c>
      <c r="F1265" s="2">
        <v>0</v>
      </c>
      <c r="G1265" s="3">
        <f>+dataMercanciaGeneral[[#This Row],[Mercancía general embarcada en cabotaje]]+dataMercanciaGeneral[[#This Row],[Mercancía general desembarcada en cabotaje]]</f>
        <v>0</v>
      </c>
      <c r="H1265" s="2">
        <v>0</v>
      </c>
      <c r="I1265" s="2">
        <v>0</v>
      </c>
      <c r="J1265" s="3">
        <f>+dataMercanciaGeneral[[#This Row],[Mercancía general embarcada en exterior]]+dataMercanciaGeneral[[#This Row],[Mercancía general desembarcada en exterior]]</f>
        <v>0</v>
      </c>
      <c r="K1265" s="3">
        <f>+dataMercanciaGeneral[[#This Row],[Mercancía general embarcada en cabotaje]]+dataMercanciaGeneral[[#This Row],[Mercancía general embarcada en exterior]]</f>
        <v>0</v>
      </c>
      <c r="L1265" s="3">
        <f>+dataMercanciaGeneral[[#This Row],[Mercancía general desembarcada en cabotaje]]+dataMercanciaGeneral[[#This Row],[Mercancía general desembarcada en exterior]]</f>
        <v>0</v>
      </c>
      <c r="M1265" s="3">
        <f>+dataMercanciaGeneral[[#This Row],[TOTAL mercancía general embarcada en cabotaje y exterior]]+dataMercanciaGeneral[[#This Row],[TOTAL mercancía general desembarcada en cabotaje y exterior]]</f>
        <v>0</v>
      </c>
    </row>
    <row r="1266" spans="1:13" hidden="1" x14ac:dyDescent="0.25">
      <c r="A1266" s="1">
        <v>1983</v>
      </c>
      <c r="B1266" s="1" t="s">
        <v>3</v>
      </c>
      <c r="C1266" s="1" t="s">
        <v>32</v>
      </c>
      <c r="D1266" s="1" t="s">
        <v>33</v>
      </c>
      <c r="E1266" s="2">
        <v>297430</v>
      </c>
      <c r="F1266" s="2">
        <v>94370</v>
      </c>
      <c r="G1266" s="3">
        <f>+dataMercanciaGeneral[[#This Row],[Mercancía general embarcada en cabotaje]]+dataMercanciaGeneral[[#This Row],[Mercancía general desembarcada en cabotaje]]</f>
        <v>391800</v>
      </c>
      <c r="H1266" s="2">
        <v>1070096</v>
      </c>
      <c r="I1266" s="2">
        <v>11826</v>
      </c>
      <c r="J1266" s="3">
        <f>+dataMercanciaGeneral[[#This Row],[Mercancía general embarcada en exterior]]+dataMercanciaGeneral[[#This Row],[Mercancía general desembarcada en exterior]]</f>
        <v>1081922</v>
      </c>
      <c r="K1266" s="3">
        <f>+dataMercanciaGeneral[[#This Row],[Mercancía general embarcada en cabotaje]]+dataMercanciaGeneral[[#This Row],[Mercancía general embarcada en exterior]]</f>
        <v>1367526</v>
      </c>
      <c r="L1266" s="3">
        <f>+dataMercanciaGeneral[[#This Row],[Mercancía general desembarcada en cabotaje]]+dataMercanciaGeneral[[#This Row],[Mercancía general desembarcada en exterior]]</f>
        <v>106196</v>
      </c>
      <c r="M1266" s="3">
        <f>+dataMercanciaGeneral[[#This Row],[TOTAL mercancía general embarcada en cabotaje y exterior]]+dataMercanciaGeneral[[#This Row],[TOTAL mercancía general desembarcada en cabotaje y exterior]]</f>
        <v>1473722</v>
      </c>
    </row>
    <row r="1267" spans="1:13" hidden="1" x14ac:dyDescent="0.25">
      <c r="A1267" s="1">
        <v>1983</v>
      </c>
      <c r="B1267" s="1" t="s">
        <v>3</v>
      </c>
      <c r="C1267" s="1" t="s">
        <v>32</v>
      </c>
      <c r="D1267" s="1" t="s">
        <v>42</v>
      </c>
      <c r="E1267" s="2">
        <v>0</v>
      </c>
      <c r="F1267" s="2">
        <v>0</v>
      </c>
      <c r="G1267" s="3">
        <f>+dataMercanciaGeneral[[#This Row],[Mercancía general embarcada en cabotaje]]+dataMercanciaGeneral[[#This Row],[Mercancía general desembarcada en cabotaje]]</f>
        <v>0</v>
      </c>
      <c r="H1267" s="2">
        <v>0</v>
      </c>
      <c r="I1267" s="2">
        <v>0</v>
      </c>
      <c r="J1267" s="3">
        <f>+dataMercanciaGeneral[[#This Row],[Mercancía general embarcada en exterior]]+dataMercanciaGeneral[[#This Row],[Mercancía general desembarcada en exterior]]</f>
        <v>0</v>
      </c>
      <c r="K1267" s="3">
        <f>+dataMercanciaGeneral[[#This Row],[Mercancía general embarcada en cabotaje]]+dataMercanciaGeneral[[#This Row],[Mercancía general embarcada en exterior]]</f>
        <v>0</v>
      </c>
      <c r="L1267" s="3">
        <f>+dataMercanciaGeneral[[#This Row],[Mercancía general desembarcada en cabotaje]]+dataMercanciaGeneral[[#This Row],[Mercancía general desembarcada en exterior]]</f>
        <v>0</v>
      </c>
      <c r="M1267" s="3">
        <f>+dataMercanciaGeneral[[#This Row],[TOTAL mercancía general embarcada en cabotaje y exterior]]+dataMercanciaGeneral[[#This Row],[TOTAL mercancía general desembarcada en cabotaje y exterior]]</f>
        <v>0</v>
      </c>
    </row>
    <row r="1268" spans="1:13" hidden="1" x14ac:dyDescent="0.25">
      <c r="A1268" s="1">
        <v>1983</v>
      </c>
      <c r="B1268" s="1" t="s">
        <v>4</v>
      </c>
      <c r="C1268" s="1" t="s">
        <v>32</v>
      </c>
      <c r="D1268" s="1" t="s">
        <v>33</v>
      </c>
      <c r="E1268" s="2">
        <v>327437</v>
      </c>
      <c r="F1268" s="2">
        <v>208154</v>
      </c>
      <c r="G1268" s="3">
        <f>+dataMercanciaGeneral[[#This Row],[Mercancía general embarcada en cabotaje]]+dataMercanciaGeneral[[#This Row],[Mercancía general desembarcada en cabotaje]]</f>
        <v>535591</v>
      </c>
      <c r="H1268" s="2">
        <v>362304</v>
      </c>
      <c r="I1268" s="2">
        <v>262659</v>
      </c>
      <c r="J1268" s="3">
        <f>+dataMercanciaGeneral[[#This Row],[Mercancía general embarcada en exterior]]+dataMercanciaGeneral[[#This Row],[Mercancía general desembarcada en exterior]]</f>
        <v>624963</v>
      </c>
      <c r="K1268" s="3">
        <f>+dataMercanciaGeneral[[#This Row],[Mercancía general embarcada en cabotaje]]+dataMercanciaGeneral[[#This Row],[Mercancía general embarcada en exterior]]</f>
        <v>689741</v>
      </c>
      <c r="L1268" s="3">
        <f>+dataMercanciaGeneral[[#This Row],[Mercancía general desembarcada en cabotaje]]+dataMercanciaGeneral[[#This Row],[Mercancía general desembarcada en exterior]]</f>
        <v>470813</v>
      </c>
      <c r="M1268" s="3">
        <f>+dataMercanciaGeneral[[#This Row],[TOTAL mercancía general embarcada en cabotaje y exterior]]+dataMercanciaGeneral[[#This Row],[TOTAL mercancía general desembarcada en cabotaje y exterior]]</f>
        <v>1160554</v>
      </c>
    </row>
    <row r="1269" spans="1:13" hidden="1" x14ac:dyDescent="0.25">
      <c r="A1269" s="1">
        <v>1983</v>
      </c>
      <c r="B1269" s="1" t="s">
        <v>4</v>
      </c>
      <c r="C1269" s="1" t="s">
        <v>32</v>
      </c>
      <c r="D1269" s="1" t="s">
        <v>42</v>
      </c>
      <c r="E1269" s="2">
        <v>9691</v>
      </c>
      <c r="F1269" s="2">
        <v>1778</v>
      </c>
      <c r="G1269" s="3">
        <f>+dataMercanciaGeneral[[#This Row],[Mercancía general embarcada en cabotaje]]+dataMercanciaGeneral[[#This Row],[Mercancía general desembarcada en cabotaje]]</f>
        <v>11469</v>
      </c>
      <c r="H1269" s="2">
        <v>1352497</v>
      </c>
      <c r="I1269" s="2">
        <v>1188073</v>
      </c>
      <c r="J1269" s="3">
        <f>+dataMercanciaGeneral[[#This Row],[Mercancía general embarcada en exterior]]+dataMercanciaGeneral[[#This Row],[Mercancía general desembarcada en exterior]]</f>
        <v>2540570</v>
      </c>
      <c r="K1269" s="3">
        <f>+dataMercanciaGeneral[[#This Row],[Mercancía general embarcada en cabotaje]]+dataMercanciaGeneral[[#This Row],[Mercancía general embarcada en exterior]]</f>
        <v>1362188</v>
      </c>
      <c r="L1269" s="3">
        <f>+dataMercanciaGeneral[[#This Row],[Mercancía general desembarcada en cabotaje]]+dataMercanciaGeneral[[#This Row],[Mercancía general desembarcada en exterior]]</f>
        <v>1189851</v>
      </c>
      <c r="M1269" s="3">
        <f>+dataMercanciaGeneral[[#This Row],[TOTAL mercancía general embarcada en cabotaje y exterior]]+dataMercanciaGeneral[[#This Row],[TOTAL mercancía general desembarcada en cabotaje y exterior]]</f>
        <v>2552039</v>
      </c>
    </row>
    <row r="1270" spans="1:13" hidden="1" x14ac:dyDescent="0.25">
      <c r="A1270" s="1">
        <v>1983</v>
      </c>
      <c r="B1270" s="1" t="s">
        <v>5</v>
      </c>
      <c r="C1270" s="1" t="s">
        <v>32</v>
      </c>
      <c r="D1270" s="1" t="s">
        <v>33</v>
      </c>
      <c r="E1270" s="2">
        <v>88181</v>
      </c>
      <c r="F1270" s="2">
        <v>82961</v>
      </c>
      <c r="G1270" s="3">
        <f>+dataMercanciaGeneral[[#This Row],[Mercancía general embarcada en cabotaje]]+dataMercanciaGeneral[[#This Row],[Mercancía general desembarcada en cabotaje]]</f>
        <v>171142</v>
      </c>
      <c r="H1270" s="2">
        <v>246799</v>
      </c>
      <c r="I1270" s="2">
        <v>60459</v>
      </c>
      <c r="J1270" s="3">
        <f>+dataMercanciaGeneral[[#This Row],[Mercancía general embarcada en exterior]]+dataMercanciaGeneral[[#This Row],[Mercancía general desembarcada en exterior]]</f>
        <v>307258</v>
      </c>
      <c r="K1270" s="3">
        <f>+dataMercanciaGeneral[[#This Row],[Mercancía general embarcada en cabotaje]]+dataMercanciaGeneral[[#This Row],[Mercancía general embarcada en exterior]]</f>
        <v>334980</v>
      </c>
      <c r="L1270" s="3">
        <f>+dataMercanciaGeneral[[#This Row],[Mercancía general desembarcada en cabotaje]]+dataMercanciaGeneral[[#This Row],[Mercancía general desembarcada en exterior]]</f>
        <v>143420</v>
      </c>
      <c r="M1270" s="3">
        <f>+dataMercanciaGeneral[[#This Row],[TOTAL mercancía general embarcada en cabotaje y exterior]]+dataMercanciaGeneral[[#This Row],[TOTAL mercancía general desembarcada en cabotaje y exterior]]</f>
        <v>478400</v>
      </c>
    </row>
    <row r="1271" spans="1:13" hidden="1" x14ac:dyDescent="0.25">
      <c r="A1271" s="1">
        <v>1983</v>
      </c>
      <c r="B1271" s="1" t="s">
        <v>5</v>
      </c>
      <c r="C1271" s="1" t="s">
        <v>32</v>
      </c>
      <c r="D1271" s="1" t="s">
        <v>42</v>
      </c>
      <c r="E1271" s="2">
        <v>72441</v>
      </c>
      <c r="F1271" s="2">
        <v>52319</v>
      </c>
      <c r="G1271" s="3">
        <f>+dataMercanciaGeneral[[#This Row],[Mercancía general embarcada en cabotaje]]+dataMercanciaGeneral[[#This Row],[Mercancía general desembarcada en cabotaje]]</f>
        <v>124760</v>
      </c>
      <c r="H1271" s="2">
        <v>472047</v>
      </c>
      <c r="I1271" s="2">
        <v>204042</v>
      </c>
      <c r="J1271" s="3">
        <f>+dataMercanciaGeneral[[#This Row],[Mercancía general embarcada en exterior]]+dataMercanciaGeneral[[#This Row],[Mercancía general desembarcada en exterior]]</f>
        <v>676089</v>
      </c>
      <c r="K1271" s="3">
        <f>+dataMercanciaGeneral[[#This Row],[Mercancía general embarcada en cabotaje]]+dataMercanciaGeneral[[#This Row],[Mercancía general embarcada en exterior]]</f>
        <v>544488</v>
      </c>
      <c r="L1271" s="3">
        <f>+dataMercanciaGeneral[[#This Row],[Mercancía general desembarcada en cabotaje]]+dataMercanciaGeneral[[#This Row],[Mercancía general desembarcada en exterior]]</f>
        <v>256361</v>
      </c>
      <c r="M1271" s="3">
        <f>+dataMercanciaGeneral[[#This Row],[TOTAL mercancía general embarcada en cabotaje y exterior]]+dataMercanciaGeneral[[#This Row],[TOTAL mercancía general desembarcada en cabotaje y exterior]]</f>
        <v>800849</v>
      </c>
    </row>
    <row r="1272" spans="1:13" hidden="1" x14ac:dyDescent="0.25">
      <c r="A1272" s="1">
        <v>1983</v>
      </c>
      <c r="B1272" s="1" t="s">
        <v>10</v>
      </c>
      <c r="C1272" s="1" t="s">
        <v>32</v>
      </c>
      <c r="D1272" s="1" t="s">
        <v>33</v>
      </c>
      <c r="E1272" s="2">
        <v>153892</v>
      </c>
      <c r="F1272" s="2">
        <v>793654</v>
      </c>
      <c r="G1272" s="3">
        <f>+dataMercanciaGeneral[[#This Row],[Mercancía general embarcada en cabotaje]]+dataMercanciaGeneral[[#This Row],[Mercancía general desembarcada en cabotaje]]</f>
        <v>947546</v>
      </c>
      <c r="H1272" s="2">
        <v>21633</v>
      </c>
      <c r="I1272" s="2">
        <v>27269</v>
      </c>
      <c r="J1272" s="3">
        <f>+dataMercanciaGeneral[[#This Row],[Mercancía general embarcada en exterior]]+dataMercanciaGeneral[[#This Row],[Mercancía general desembarcada en exterior]]</f>
        <v>48902</v>
      </c>
      <c r="K1272" s="3">
        <f>+dataMercanciaGeneral[[#This Row],[Mercancía general embarcada en cabotaje]]+dataMercanciaGeneral[[#This Row],[Mercancía general embarcada en exterior]]</f>
        <v>175525</v>
      </c>
      <c r="L1272" s="3">
        <f>+dataMercanciaGeneral[[#This Row],[Mercancía general desembarcada en cabotaje]]+dataMercanciaGeneral[[#This Row],[Mercancía general desembarcada en exterior]]</f>
        <v>820923</v>
      </c>
      <c r="M1272" s="3">
        <f>+dataMercanciaGeneral[[#This Row],[TOTAL mercancía general embarcada en cabotaje y exterior]]+dataMercanciaGeneral[[#This Row],[TOTAL mercancía general desembarcada en cabotaje y exterior]]</f>
        <v>996448</v>
      </c>
    </row>
    <row r="1273" spans="1:13" hidden="1" x14ac:dyDescent="0.25">
      <c r="A1273" s="1">
        <v>1983</v>
      </c>
      <c r="B1273" s="1" t="s">
        <v>10</v>
      </c>
      <c r="C1273" s="1" t="s">
        <v>32</v>
      </c>
      <c r="D1273" s="1" t="s">
        <v>42</v>
      </c>
      <c r="E1273" s="2">
        <v>357036</v>
      </c>
      <c r="F1273" s="2">
        <v>567611</v>
      </c>
      <c r="G1273" s="3">
        <f>+dataMercanciaGeneral[[#This Row],[Mercancía general embarcada en cabotaje]]+dataMercanciaGeneral[[#This Row],[Mercancía general desembarcada en cabotaje]]</f>
        <v>924647</v>
      </c>
      <c r="H1273" s="2">
        <v>0</v>
      </c>
      <c r="I1273" s="2">
        <v>0</v>
      </c>
      <c r="J1273" s="3">
        <f>+dataMercanciaGeneral[[#This Row],[Mercancía general embarcada en exterior]]+dataMercanciaGeneral[[#This Row],[Mercancía general desembarcada en exterior]]</f>
        <v>0</v>
      </c>
      <c r="K1273" s="3">
        <f>+dataMercanciaGeneral[[#This Row],[Mercancía general embarcada en cabotaje]]+dataMercanciaGeneral[[#This Row],[Mercancía general embarcada en exterior]]</f>
        <v>357036</v>
      </c>
      <c r="L1273" s="3">
        <f>+dataMercanciaGeneral[[#This Row],[Mercancía general desembarcada en cabotaje]]+dataMercanciaGeneral[[#This Row],[Mercancía general desembarcada en exterior]]</f>
        <v>567611</v>
      </c>
      <c r="M1273" s="3">
        <f>+dataMercanciaGeneral[[#This Row],[TOTAL mercancía general embarcada en cabotaje y exterior]]+dataMercanciaGeneral[[#This Row],[TOTAL mercancía general desembarcada en cabotaje y exterior]]</f>
        <v>924647</v>
      </c>
    </row>
    <row r="1274" spans="1:13" hidden="1" x14ac:dyDescent="0.25">
      <c r="A1274" s="1">
        <v>1983</v>
      </c>
      <c r="B1274" s="1" t="s">
        <v>11</v>
      </c>
      <c r="C1274" s="1" t="s">
        <v>32</v>
      </c>
      <c r="D1274" s="1" t="s">
        <v>33</v>
      </c>
      <c r="E1274" s="2">
        <v>824240</v>
      </c>
      <c r="F1274" s="2">
        <v>377211</v>
      </c>
      <c r="G1274" s="3">
        <f>+dataMercanciaGeneral[[#This Row],[Mercancía general embarcada en cabotaje]]+dataMercanciaGeneral[[#This Row],[Mercancía general desembarcada en cabotaje]]</f>
        <v>1201451</v>
      </c>
      <c r="H1274" s="2">
        <v>1652429</v>
      </c>
      <c r="I1274" s="2">
        <v>473782</v>
      </c>
      <c r="J1274" s="3">
        <f>+dataMercanciaGeneral[[#This Row],[Mercancía general embarcada en exterior]]+dataMercanciaGeneral[[#This Row],[Mercancía general desembarcada en exterior]]</f>
        <v>2126211</v>
      </c>
      <c r="K1274" s="3">
        <f>+dataMercanciaGeneral[[#This Row],[Mercancía general embarcada en cabotaje]]+dataMercanciaGeneral[[#This Row],[Mercancía general embarcada en exterior]]</f>
        <v>2476669</v>
      </c>
      <c r="L1274" s="3">
        <f>+dataMercanciaGeneral[[#This Row],[Mercancía general desembarcada en cabotaje]]+dataMercanciaGeneral[[#This Row],[Mercancía general desembarcada en exterior]]</f>
        <v>850993</v>
      </c>
      <c r="M1274" s="3">
        <f>+dataMercanciaGeneral[[#This Row],[TOTAL mercancía general embarcada en cabotaje y exterior]]+dataMercanciaGeneral[[#This Row],[TOTAL mercancía general desembarcada en cabotaje y exterior]]</f>
        <v>3327662</v>
      </c>
    </row>
    <row r="1275" spans="1:13" hidden="1" x14ac:dyDescent="0.25">
      <c r="A1275" s="1">
        <v>1983</v>
      </c>
      <c r="B1275" s="1" t="s">
        <v>11</v>
      </c>
      <c r="C1275" s="1" t="s">
        <v>32</v>
      </c>
      <c r="D1275" s="1" t="s">
        <v>42</v>
      </c>
      <c r="E1275" s="2">
        <v>517015</v>
      </c>
      <c r="F1275" s="2">
        <v>163726</v>
      </c>
      <c r="G1275" s="3">
        <f>+dataMercanciaGeneral[[#This Row],[Mercancía general embarcada en cabotaje]]+dataMercanciaGeneral[[#This Row],[Mercancía general desembarcada en cabotaje]]</f>
        <v>680741</v>
      </c>
      <c r="H1275" s="2">
        <v>634135</v>
      </c>
      <c r="I1275" s="2">
        <v>502625</v>
      </c>
      <c r="J1275" s="3">
        <f>+dataMercanciaGeneral[[#This Row],[Mercancía general embarcada en exterior]]+dataMercanciaGeneral[[#This Row],[Mercancía general desembarcada en exterior]]</f>
        <v>1136760</v>
      </c>
      <c r="K1275" s="3">
        <f>+dataMercanciaGeneral[[#This Row],[Mercancía general embarcada en cabotaje]]+dataMercanciaGeneral[[#This Row],[Mercancía general embarcada en exterior]]</f>
        <v>1151150</v>
      </c>
      <c r="L1275" s="3">
        <f>+dataMercanciaGeneral[[#This Row],[Mercancía general desembarcada en cabotaje]]+dataMercanciaGeneral[[#This Row],[Mercancía general desembarcada en exterior]]</f>
        <v>666351</v>
      </c>
      <c r="M1275" s="3">
        <f>+dataMercanciaGeneral[[#This Row],[TOTAL mercancía general embarcada en cabotaje y exterior]]+dataMercanciaGeneral[[#This Row],[TOTAL mercancía general desembarcada en cabotaje y exterior]]</f>
        <v>1817501</v>
      </c>
    </row>
    <row r="1276" spans="1:13" hidden="1" x14ac:dyDescent="0.25">
      <c r="A1276" s="1">
        <v>1983</v>
      </c>
      <c r="B1276" s="1" t="s">
        <v>12</v>
      </c>
      <c r="C1276" s="1" t="s">
        <v>32</v>
      </c>
      <c r="D1276" s="1" t="s">
        <v>33</v>
      </c>
      <c r="E1276" s="2">
        <v>178776</v>
      </c>
      <c r="F1276" s="2">
        <v>320022</v>
      </c>
      <c r="G1276" s="3">
        <f>+dataMercanciaGeneral[[#This Row],[Mercancía general embarcada en cabotaje]]+dataMercanciaGeneral[[#This Row],[Mercancía general desembarcada en cabotaje]]</f>
        <v>498798</v>
      </c>
      <c r="H1276" s="2">
        <v>1401623</v>
      </c>
      <c r="I1276" s="2">
        <v>481608</v>
      </c>
      <c r="J1276" s="3">
        <f>+dataMercanciaGeneral[[#This Row],[Mercancía general embarcada en exterior]]+dataMercanciaGeneral[[#This Row],[Mercancía general desembarcada en exterior]]</f>
        <v>1883231</v>
      </c>
      <c r="K1276" s="3">
        <f>+dataMercanciaGeneral[[#This Row],[Mercancía general embarcada en cabotaje]]+dataMercanciaGeneral[[#This Row],[Mercancía general embarcada en exterior]]</f>
        <v>1580399</v>
      </c>
      <c r="L1276" s="3">
        <f>+dataMercanciaGeneral[[#This Row],[Mercancía general desembarcada en cabotaje]]+dataMercanciaGeneral[[#This Row],[Mercancía general desembarcada en exterior]]</f>
        <v>801630</v>
      </c>
      <c r="M1276" s="3">
        <f>+dataMercanciaGeneral[[#This Row],[TOTAL mercancía general embarcada en cabotaje y exterior]]+dataMercanciaGeneral[[#This Row],[TOTAL mercancía general desembarcada en cabotaje y exterior]]</f>
        <v>2382029</v>
      </c>
    </row>
    <row r="1277" spans="1:13" hidden="1" x14ac:dyDescent="0.25">
      <c r="A1277" s="1">
        <v>1983</v>
      </c>
      <c r="B1277" s="1" t="s">
        <v>12</v>
      </c>
      <c r="C1277" s="1" t="s">
        <v>32</v>
      </c>
      <c r="D1277" s="1" t="s">
        <v>42</v>
      </c>
      <c r="E1277" s="2">
        <v>147489</v>
      </c>
      <c r="F1277" s="2">
        <v>53101</v>
      </c>
      <c r="G1277" s="3">
        <f>+dataMercanciaGeneral[[#This Row],[Mercancía general embarcada en cabotaje]]+dataMercanciaGeneral[[#This Row],[Mercancía general desembarcada en cabotaje]]</f>
        <v>200590</v>
      </c>
      <c r="H1277" s="2">
        <v>692199</v>
      </c>
      <c r="I1277" s="2">
        <v>353482</v>
      </c>
      <c r="J1277" s="3">
        <f>+dataMercanciaGeneral[[#This Row],[Mercancía general embarcada en exterior]]+dataMercanciaGeneral[[#This Row],[Mercancía general desembarcada en exterior]]</f>
        <v>1045681</v>
      </c>
      <c r="K1277" s="3">
        <f>+dataMercanciaGeneral[[#This Row],[Mercancía general embarcada en cabotaje]]+dataMercanciaGeneral[[#This Row],[Mercancía general embarcada en exterior]]</f>
        <v>839688</v>
      </c>
      <c r="L1277" s="3">
        <f>+dataMercanciaGeneral[[#This Row],[Mercancía general desembarcada en cabotaje]]+dataMercanciaGeneral[[#This Row],[Mercancía general desembarcada en exterior]]</f>
        <v>406583</v>
      </c>
      <c r="M1277" s="3">
        <f>+dataMercanciaGeneral[[#This Row],[TOTAL mercancía general embarcada en cabotaje y exterior]]+dataMercanciaGeneral[[#This Row],[TOTAL mercancía general desembarcada en cabotaje y exterior]]</f>
        <v>1246271</v>
      </c>
    </row>
    <row r="1278" spans="1:13" hidden="1" x14ac:dyDescent="0.25">
      <c r="A1278" s="1">
        <v>1983</v>
      </c>
      <c r="B1278" s="1" t="s">
        <v>34</v>
      </c>
      <c r="C1278" s="1" t="s">
        <v>32</v>
      </c>
      <c r="D1278" s="1" t="s">
        <v>33</v>
      </c>
      <c r="E1278" s="2">
        <v>823013</v>
      </c>
      <c r="F1278" s="2">
        <v>874368</v>
      </c>
      <c r="G1278" s="3">
        <f>+dataMercanciaGeneral[[#This Row],[Mercancía general embarcada en cabotaje]]+dataMercanciaGeneral[[#This Row],[Mercancía general desembarcada en cabotaje]]</f>
        <v>1697381</v>
      </c>
      <c r="H1278" s="2">
        <v>741128</v>
      </c>
      <c r="I1278" s="2">
        <v>434144</v>
      </c>
      <c r="J1278" s="3">
        <f>+dataMercanciaGeneral[[#This Row],[Mercancía general embarcada en exterior]]+dataMercanciaGeneral[[#This Row],[Mercancía general desembarcada en exterior]]</f>
        <v>1175272</v>
      </c>
      <c r="K1278" s="3">
        <f>+dataMercanciaGeneral[[#This Row],[Mercancía general embarcada en cabotaje]]+dataMercanciaGeneral[[#This Row],[Mercancía general embarcada en exterior]]</f>
        <v>1564141</v>
      </c>
      <c r="L1278" s="3">
        <f>+dataMercanciaGeneral[[#This Row],[Mercancía general desembarcada en cabotaje]]+dataMercanciaGeneral[[#This Row],[Mercancía general desembarcada en exterior]]</f>
        <v>1308512</v>
      </c>
      <c r="M1278" s="3">
        <f>+dataMercanciaGeneral[[#This Row],[TOTAL mercancía general embarcada en cabotaje y exterior]]+dataMercanciaGeneral[[#This Row],[TOTAL mercancía general desembarcada en cabotaje y exterior]]</f>
        <v>2872653</v>
      </c>
    </row>
    <row r="1279" spans="1:13" hidden="1" x14ac:dyDescent="0.25">
      <c r="A1279" s="1">
        <v>1983</v>
      </c>
      <c r="B1279" s="1" t="s">
        <v>34</v>
      </c>
      <c r="C1279" s="1" t="s">
        <v>32</v>
      </c>
      <c r="D1279" s="1" t="s">
        <v>42</v>
      </c>
      <c r="E1279" s="2">
        <v>125950</v>
      </c>
      <c r="F1279" s="2">
        <v>698188</v>
      </c>
      <c r="G1279" s="3">
        <f>+dataMercanciaGeneral[[#This Row],[Mercancía general embarcada en cabotaje]]+dataMercanciaGeneral[[#This Row],[Mercancía general desembarcada en cabotaje]]</f>
        <v>824138</v>
      </c>
      <c r="H1279" s="2">
        <v>994</v>
      </c>
      <c r="I1279" s="2">
        <v>0</v>
      </c>
      <c r="J1279" s="3">
        <f>+dataMercanciaGeneral[[#This Row],[Mercancía general embarcada en exterior]]+dataMercanciaGeneral[[#This Row],[Mercancía general desembarcada en exterior]]</f>
        <v>994</v>
      </c>
      <c r="K1279" s="3">
        <f>+dataMercanciaGeneral[[#This Row],[Mercancía general embarcada en cabotaje]]+dataMercanciaGeneral[[#This Row],[Mercancía general embarcada en exterior]]</f>
        <v>126944</v>
      </c>
      <c r="L1279" s="3">
        <f>+dataMercanciaGeneral[[#This Row],[Mercancía general desembarcada en cabotaje]]+dataMercanciaGeneral[[#This Row],[Mercancía general desembarcada en exterior]]</f>
        <v>698188</v>
      </c>
      <c r="M1279" s="3">
        <f>+dataMercanciaGeneral[[#This Row],[TOTAL mercancía general embarcada en cabotaje y exterior]]+dataMercanciaGeneral[[#This Row],[TOTAL mercancía general desembarcada en cabotaje y exterior]]</f>
        <v>825132</v>
      </c>
    </row>
    <row r="1280" spans="1:13" hidden="1" x14ac:dyDescent="0.25">
      <c r="A1280" s="1">
        <v>1983</v>
      </c>
      <c r="B1280" s="1" t="s">
        <v>13</v>
      </c>
      <c r="C1280" s="1" t="s">
        <v>32</v>
      </c>
      <c r="D1280" s="1" t="s">
        <v>33</v>
      </c>
      <c r="E1280" s="2">
        <v>8529</v>
      </c>
      <c r="F1280" s="2">
        <v>6762</v>
      </c>
      <c r="G1280" s="3">
        <f>+dataMercanciaGeneral[[#This Row],[Mercancía general embarcada en cabotaje]]+dataMercanciaGeneral[[#This Row],[Mercancía general desembarcada en cabotaje]]</f>
        <v>15291</v>
      </c>
      <c r="H1280" s="2">
        <v>257131</v>
      </c>
      <c r="I1280" s="2">
        <v>91318</v>
      </c>
      <c r="J1280" s="3">
        <f>+dataMercanciaGeneral[[#This Row],[Mercancía general embarcada en exterior]]+dataMercanciaGeneral[[#This Row],[Mercancía general desembarcada en exterior]]</f>
        <v>348449</v>
      </c>
      <c r="K1280" s="3">
        <f>+dataMercanciaGeneral[[#This Row],[Mercancía general embarcada en cabotaje]]+dataMercanciaGeneral[[#This Row],[Mercancía general embarcada en exterior]]</f>
        <v>265660</v>
      </c>
      <c r="L1280" s="3">
        <f>+dataMercanciaGeneral[[#This Row],[Mercancía general desembarcada en cabotaje]]+dataMercanciaGeneral[[#This Row],[Mercancía general desembarcada en exterior]]</f>
        <v>98080</v>
      </c>
      <c r="M1280" s="3">
        <f>+dataMercanciaGeneral[[#This Row],[TOTAL mercancía general embarcada en cabotaje y exterior]]+dataMercanciaGeneral[[#This Row],[TOTAL mercancía general desembarcada en cabotaje y exterior]]</f>
        <v>363740</v>
      </c>
    </row>
    <row r="1281" spans="1:13" hidden="1" x14ac:dyDescent="0.25">
      <c r="A1281" s="1">
        <v>1983</v>
      </c>
      <c r="B1281" s="1" t="s">
        <v>13</v>
      </c>
      <c r="C1281" s="1" t="s">
        <v>32</v>
      </c>
      <c r="D1281" s="1" t="s">
        <v>42</v>
      </c>
      <c r="E1281" s="2">
        <v>10</v>
      </c>
      <c r="F1281" s="2">
        <v>2841</v>
      </c>
      <c r="G1281" s="3">
        <f>+dataMercanciaGeneral[[#This Row],[Mercancía general embarcada en cabotaje]]+dataMercanciaGeneral[[#This Row],[Mercancía general desembarcada en cabotaje]]</f>
        <v>2851</v>
      </c>
      <c r="H1281" s="2">
        <v>128849</v>
      </c>
      <c r="I1281" s="2">
        <v>20289</v>
      </c>
      <c r="J1281" s="3">
        <f>+dataMercanciaGeneral[[#This Row],[Mercancía general embarcada en exterior]]+dataMercanciaGeneral[[#This Row],[Mercancía general desembarcada en exterior]]</f>
        <v>149138</v>
      </c>
      <c r="K1281" s="3">
        <f>+dataMercanciaGeneral[[#This Row],[Mercancía general embarcada en cabotaje]]+dataMercanciaGeneral[[#This Row],[Mercancía general embarcada en exterior]]</f>
        <v>128859</v>
      </c>
      <c r="L1281" s="3">
        <f>+dataMercanciaGeneral[[#This Row],[Mercancía general desembarcada en cabotaje]]+dataMercanciaGeneral[[#This Row],[Mercancía general desembarcada en exterior]]</f>
        <v>23130</v>
      </c>
      <c r="M1281" s="3">
        <f>+dataMercanciaGeneral[[#This Row],[TOTAL mercancía general embarcada en cabotaje y exterior]]+dataMercanciaGeneral[[#This Row],[TOTAL mercancía general desembarcada en cabotaje y exterior]]</f>
        <v>151989</v>
      </c>
    </row>
    <row r="1282" spans="1:13" hidden="1" x14ac:dyDescent="0.25">
      <c r="A1282" s="1">
        <v>1983</v>
      </c>
      <c r="B1282" s="1" t="s">
        <v>14</v>
      </c>
      <c r="C1282" s="1" t="s">
        <v>32</v>
      </c>
      <c r="D1282" s="1" t="s">
        <v>33</v>
      </c>
      <c r="E1282" s="2">
        <v>13763</v>
      </c>
      <c r="F1282" s="2">
        <v>1300</v>
      </c>
      <c r="G1282" s="3">
        <f>+dataMercanciaGeneral[[#This Row],[Mercancía general embarcada en cabotaje]]+dataMercanciaGeneral[[#This Row],[Mercancía general desembarcada en cabotaje]]</f>
        <v>15063</v>
      </c>
      <c r="H1282" s="2">
        <v>922523</v>
      </c>
      <c r="I1282" s="2">
        <v>79030</v>
      </c>
      <c r="J1282" s="3">
        <f>+dataMercanciaGeneral[[#This Row],[Mercancía general embarcada en exterior]]+dataMercanciaGeneral[[#This Row],[Mercancía general desembarcada en exterior]]</f>
        <v>1001553</v>
      </c>
      <c r="K1282" s="3">
        <f>+dataMercanciaGeneral[[#This Row],[Mercancía general embarcada en cabotaje]]+dataMercanciaGeneral[[#This Row],[Mercancía general embarcada en exterior]]</f>
        <v>936286</v>
      </c>
      <c r="L1282" s="3">
        <f>+dataMercanciaGeneral[[#This Row],[Mercancía general desembarcada en cabotaje]]+dataMercanciaGeneral[[#This Row],[Mercancía general desembarcada en exterior]]</f>
        <v>80330</v>
      </c>
      <c r="M1282" s="3">
        <f>+dataMercanciaGeneral[[#This Row],[TOTAL mercancía general embarcada en cabotaje y exterior]]+dataMercanciaGeneral[[#This Row],[TOTAL mercancía general desembarcada en cabotaje y exterior]]</f>
        <v>1016616</v>
      </c>
    </row>
    <row r="1283" spans="1:13" hidden="1" x14ac:dyDescent="0.25">
      <c r="A1283" s="1">
        <v>1983</v>
      </c>
      <c r="B1283" s="1" t="s">
        <v>14</v>
      </c>
      <c r="C1283" s="1" t="s">
        <v>32</v>
      </c>
      <c r="D1283" s="1" t="s">
        <v>42</v>
      </c>
      <c r="E1283" s="2">
        <v>20</v>
      </c>
      <c r="F1283" s="2">
        <v>2341</v>
      </c>
      <c r="G1283" s="3">
        <f>+dataMercanciaGeneral[[#This Row],[Mercancía general embarcada en cabotaje]]+dataMercanciaGeneral[[#This Row],[Mercancía general desembarcada en cabotaje]]</f>
        <v>2361</v>
      </c>
      <c r="H1283" s="2">
        <v>79252</v>
      </c>
      <c r="I1283" s="2">
        <v>16187</v>
      </c>
      <c r="J1283" s="3">
        <f>+dataMercanciaGeneral[[#This Row],[Mercancía general embarcada en exterior]]+dataMercanciaGeneral[[#This Row],[Mercancía general desembarcada en exterior]]</f>
        <v>95439</v>
      </c>
      <c r="K1283" s="3">
        <f>+dataMercanciaGeneral[[#This Row],[Mercancía general embarcada en cabotaje]]+dataMercanciaGeneral[[#This Row],[Mercancía general embarcada en exterior]]</f>
        <v>79272</v>
      </c>
      <c r="L1283" s="3">
        <f>+dataMercanciaGeneral[[#This Row],[Mercancía general desembarcada en cabotaje]]+dataMercanciaGeneral[[#This Row],[Mercancía general desembarcada en exterior]]</f>
        <v>18528</v>
      </c>
      <c r="M1283" s="3">
        <f>+dataMercanciaGeneral[[#This Row],[TOTAL mercancía general embarcada en cabotaje y exterior]]+dataMercanciaGeneral[[#This Row],[TOTAL mercancía general desembarcada en cabotaje y exterior]]</f>
        <v>97800</v>
      </c>
    </row>
    <row r="1284" spans="1:13" hidden="1" x14ac:dyDescent="0.25">
      <c r="A1284" s="1">
        <v>1983</v>
      </c>
      <c r="B1284" s="1" t="s">
        <v>15</v>
      </c>
      <c r="C1284" s="1" t="s">
        <v>32</v>
      </c>
      <c r="D1284" s="1" t="s">
        <v>33</v>
      </c>
      <c r="E1284" s="2">
        <v>219161</v>
      </c>
      <c r="F1284" s="2">
        <v>294427</v>
      </c>
      <c r="G1284" s="3">
        <f>+dataMercanciaGeneral[[#This Row],[Mercancía general embarcada en cabotaje]]+dataMercanciaGeneral[[#This Row],[Mercancía general desembarcada en cabotaje]]</f>
        <v>513588</v>
      </c>
      <c r="H1284" s="2">
        <v>0</v>
      </c>
      <c r="I1284" s="2">
        <v>17003</v>
      </c>
      <c r="J1284" s="3">
        <f>+dataMercanciaGeneral[[#This Row],[Mercancía general embarcada en exterior]]+dataMercanciaGeneral[[#This Row],[Mercancía general desembarcada en exterior]]</f>
        <v>17003</v>
      </c>
      <c r="K1284" s="3">
        <f>+dataMercanciaGeneral[[#This Row],[Mercancía general embarcada en cabotaje]]+dataMercanciaGeneral[[#This Row],[Mercancía general embarcada en exterior]]</f>
        <v>219161</v>
      </c>
      <c r="L1284" s="3">
        <f>+dataMercanciaGeneral[[#This Row],[Mercancía general desembarcada en cabotaje]]+dataMercanciaGeneral[[#This Row],[Mercancía general desembarcada en exterior]]</f>
        <v>311430</v>
      </c>
      <c r="M1284" s="3">
        <f>+dataMercanciaGeneral[[#This Row],[TOTAL mercancía general embarcada en cabotaje y exterior]]+dataMercanciaGeneral[[#This Row],[TOTAL mercancía general desembarcada en cabotaje y exterior]]</f>
        <v>530591</v>
      </c>
    </row>
    <row r="1285" spans="1:13" hidden="1" x14ac:dyDescent="0.25">
      <c r="A1285" s="1">
        <v>1983</v>
      </c>
      <c r="B1285" s="1" t="s">
        <v>15</v>
      </c>
      <c r="C1285" s="1" t="s">
        <v>32</v>
      </c>
      <c r="D1285" s="1" t="s">
        <v>42</v>
      </c>
      <c r="E1285" s="2">
        <v>33</v>
      </c>
      <c r="F1285" s="2">
        <v>2</v>
      </c>
      <c r="G1285" s="3">
        <f>+dataMercanciaGeneral[[#This Row],[Mercancía general embarcada en cabotaje]]+dataMercanciaGeneral[[#This Row],[Mercancía general desembarcada en cabotaje]]</f>
        <v>35</v>
      </c>
      <c r="H1285" s="2">
        <v>59</v>
      </c>
      <c r="I1285" s="2">
        <v>600</v>
      </c>
      <c r="J1285" s="3">
        <f>+dataMercanciaGeneral[[#This Row],[Mercancía general embarcada en exterior]]+dataMercanciaGeneral[[#This Row],[Mercancía general desembarcada en exterior]]</f>
        <v>659</v>
      </c>
      <c r="K1285" s="3">
        <f>+dataMercanciaGeneral[[#This Row],[Mercancía general embarcada en cabotaje]]+dataMercanciaGeneral[[#This Row],[Mercancía general embarcada en exterior]]</f>
        <v>92</v>
      </c>
      <c r="L1285" s="3">
        <f>+dataMercanciaGeneral[[#This Row],[Mercancía general desembarcada en cabotaje]]+dataMercanciaGeneral[[#This Row],[Mercancía general desembarcada en exterior]]</f>
        <v>602</v>
      </c>
      <c r="M1285" s="3">
        <f>+dataMercanciaGeneral[[#This Row],[TOTAL mercancía general embarcada en cabotaje y exterior]]+dataMercanciaGeneral[[#This Row],[TOTAL mercancía general desembarcada en cabotaje y exterior]]</f>
        <v>694</v>
      </c>
    </row>
    <row r="1286" spans="1:13" hidden="1" x14ac:dyDescent="0.25">
      <c r="A1286" s="1">
        <v>1983</v>
      </c>
      <c r="B1286" s="1" t="s">
        <v>35</v>
      </c>
      <c r="C1286" s="1" t="s">
        <v>32</v>
      </c>
      <c r="D1286" s="1" t="s">
        <v>33</v>
      </c>
      <c r="E1286" s="2">
        <v>7905</v>
      </c>
      <c r="F1286" s="2">
        <v>27284</v>
      </c>
      <c r="G1286" s="3">
        <f>+dataMercanciaGeneral[[#This Row],[Mercancía general embarcada en cabotaje]]+dataMercanciaGeneral[[#This Row],[Mercancía general desembarcada en cabotaje]]</f>
        <v>35189</v>
      </c>
      <c r="H1286" s="2">
        <v>244124</v>
      </c>
      <c r="I1286" s="2">
        <v>11869</v>
      </c>
      <c r="J1286" s="3">
        <f>+dataMercanciaGeneral[[#This Row],[Mercancía general embarcada en exterior]]+dataMercanciaGeneral[[#This Row],[Mercancía general desembarcada en exterior]]</f>
        <v>255993</v>
      </c>
      <c r="K1286" s="3">
        <f>+dataMercanciaGeneral[[#This Row],[Mercancía general embarcada en cabotaje]]+dataMercanciaGeneral[[#This Row],[Mercancía general embarcada en exterior]]</f>
        <v>252029</v>
      </c>
      <c r="L1286" s="3">
        <f>+dataMercanciaGeneral[[#This Row],[Mercancía general desembarcada en cabotaje]]+dataMercanciaGeneral[[#This Row],[Mercancía general desembarcada en exterior]]</f>
        <v>39153</v>
      </c>
      <c r="M1286" s="3">
        <f>+dataMercanciaGeneral[[#This Row],[TOTAL mercancía general embarcada en cabotaje y exterior]]+dataMercanciaGeneral[[#This Row],[TOTAL mercancía general desembarcada en cabotaje y exterior]]</f>
        <v>291182</v>
      </c>
    </row>
    <row r="1287" spans="1:13" hidden="1" x14ac:dyDescent="0.25">
      <c r="A1287" s="1">
        <v>1983</v>
      </c>
      <c r="B1287" s="1" t="s">
        <v>35</v>
      </c>
      <c r="C1287" s="1" t="s">
        <v>32</v>
      </c>
      <c r="D1287" s="1" t="s">
        <v>42</v>
      </c>
      <c r="E1287" s="2">
        <v>0</v>
      </c>
      <c r="F1287" s="2">
        <v>0</v>
      </c>
      <c r="G1287" s="3">
        <f>+dataMercanciaGeneral[[#This Row],[Mercancía general embarcada en cabotaje]]+dataMercanciaGeneral[[#This Row],[Mercancía general desembarcada en cabotaje]]</f>
        <v>0</v>
      </c>
      <c r="H1287" s="2">
        <v>0</v>
      </c>
      <c r="I1287" s="2">
        <v>0</v>
      </c>
      <c r="J1287" s="3">
        <f>+dataMercanciaGeneral[[#This Row],[Mercancía general embarcada en exterior]]+dataMercanciaGeneral[[#This Row],[Mercancía general desembarcada en exterior]]</f>
        <v>0</v>
      </c>
      <c r="K1287" s="3">
        <f>+dataMercanciaGeneral[[#This Row],[Mercancía general embarcada en cabotaje]]+dataMercanciaGeneral[[#This Row],[Mercancía general embarcada en exterior]]</f>
        <v>0</v>
      </c>
      <c r="L1287" s="3">
        <f>+dataMercanciaGeneral[[#This Row],[Mercancía general desembarcada en cabotaje]]+dataMercanciaGeneral[[#This Row],[Mercancía general desembarcada en exterior]]</f>
        <v>0</v>
      </c>
      <c r="M1287" s="3">
        <f>+dataMercanciaGeneral[[#This Row],[TOTAL mercancía general embarcada en cabotaje y exterior]]+dataMercanciaGeneral[[#This Row],[TOTAL mercancía general desembarcada en cabotaje y exterior]]</f>
        <v>0</v>
      </c>
    </row>
    <row r="1288" spans="1:13" hidden="1" x14ac:dyDescent="0.25">
      <c r="A1288" s="1">
        <v>1983</v>
      </c>
      <c r="B1288" s="1" t="s">
        <v>17</v>
      </c>
      <c r="C1288" s="1" t="s">
        <v>32</v>
      </c>
      <c r="D1288" s="1" t="s">
        <v>33</v>
      </c>
      <c r="E1288" s="2">
        <v>43163</v>
      </c>
      <c r="F1288" s="2">
        <v>16323</v>
      </c>
      <c r="G1288" s="3">
        <f>+dataMercanciaGeneral[[#This Row],[Mercancía general embarcada en cabotaje]]+dataMercanciaGeneral[[#This Row],[Mercancía general desembarcada en cabotaje]]</f>
        <v>59486</v>
      </c>
      <c r="H1288" s="2">
        <v>465903</v>
      </c>
      <c r="I1288" s="2">
        <v>43579</v>
      </c>
      <c r="J1288" s="3">
        <f>+dataMercanciaGeneral[[#This Row],[Mercancía general embarcada en exterior]]+dataMercanciaGeneral[[#This Row],[Mercancía general desembarcada en exterior]]</f>
        <v>509482</v>
      </c>
      <c r="K1288" s="3">
        <f>+dataMercanciaGeneral[[#This Row],[Mercancía general embarcada en cabotaje]]+dataMercanciaGeneral[[#This Row],[Mercancía general embarcada en exterior]]</f>
        <v>509066</v>
      </c>
      <c r="L1288" s="3">
        <f>+dataMercanciaGeneral[[#This Row],[Mercancía general desembarcada en cabotaje]]+dataMercanciaGeneral[[#This Row],[Mercancía general desembarcada en exterior]]</f>
        <v>59902</v>
      </c>
      <c r="M1288" s="3">
        <f>+dataMercanciaGeneral[[#This Row],[TOTAL mercancía general embarcada en cabotaje y exterior]]+dataMercanciaGeneral[[#This Row],[TOTAL mercancía general desembarcada en cabotaje y exterior]]</f>
        <v>568968</v>
      </c>
    </row>
    <row r="1289" spans="1:13" hidden="1" x14ac:dyDescent="0.25">
      <c r="A1289" s="1">
        <v>1983</v>
      </c>
      <c r="B1289" s="1" t="s">
        <v>17</v>
      </c>
      <c r="C1289" s="1" t="s">
        <v>32</v>
      </c>
      <c r="D1289" s="1" t="s">
        <v>42</v>
      </c>
      <c r="E1289" s="2">
        <v>14611</v>
      </c>
      <c r="F1289" s="2">
        <v>2970</v>
      </c>
      <c r="G1289" s="3">
        <f>+dataMercanciaGeneral[[#This Row],[Mercancía general embarcada en cabotaje]]+dataMercanciaGeneral[[#This Row],[Mercancía general desembarcada en cabotaje]]</f>
        <v>17581</v>
      </c>
      <c r="H1289" s="2">
        <v>3021</v>
      </c>
      <c r="I1289" s="2">
        <v>937</v>
      </c>
      <c r="J1289" s="3">
        <f>+dataMercanciaGeneral[[#This Row],[Mercancía general embarcada en exterior]]+dataMercanciaGeneral[[#This Row],[Mercancía general desembarcada en exterior]]</f>
        <v>3958</v>
      </c>
      <c r="K1289" s="3">
        <f>+dataMercanciaGeneral[[#This Row],[Mercancía general embarcada en cabotaje]]+dataMercanciaGeneral[[#This Row],[Mercancía general embarcada en exterior]]</f>
        <v>17632</v>
      </c>
      <c r="L1289" s="3">
        <f>+dataMercanciaGeneral[[#This Row],[Mercancía general desembarcada en cabotaje]]+dataMercanciaGeneral[[#This Row],[Mercancía general desembarcada en exterior]]</f>
        <v>3907</v>
      </c>
      <c r="M1289" s="3">
        <f>+dataMercanciaGeneral[[#This Row],[TOTAL mercancía general embarcada en cabotaje y exterior]]+dataMercanciaGeneral[[#This Row],[TOTAL mercancía general desembarcada en cabotaje y exterior]]</f>
        <v>21539</v>
      </c>
    </row>
    <row r="1290" spans="1:13" hidden="1" x14ac:dyDescent="0.25">
      <c r="A1290" s="1">
        <v>1983</v>
      </c>
      <c r="B1290" s="1" t="s">
        <v>18</v>
      </c>
      <c r="C1290" s="1" t="s">
        <v>32</v>
      </c>
      <c r="D1290" s="1" t="s">
        <v>33</v>
      </c>
      <c r="E1290" s="2">
        <v>11807</v>
      </c>
      <c r="F1290" s="2">
        <v>1581</v>
      </c>
      <c r="G1290" s="3">
        <f>+dataMercanciaGeneral[[#This Row],[Mercancía general embarcada en cabotaje]]+dataMercanciaGeneral[[#This Row],[Mercancía general desembarcada en cabotaje]]</f>
        <v>13388</v>
      </c>
      <c r="H1290" s="2">
        <v>516770</v>
      </c>
      <c r="I1290" s="2">
        <v>47360</v>
      </c>
      <c r="J1290" s="3">
        <f>+dataMercanciaGeneral[[#This Row],[Mercancía general embarcada en exterior]]+dataMercanciaGeneral[[#This Row],[Mercancía general desembarcada en exterior]]</f>
        <v>564130</v>
      </c>
      <c r="K1290" s="3">
        <f>+dataMercanciaGeneral[[#This Row],[Mercancía general embarcada en cabotaje]]+dataMercanciaGeneral[[#This Row],[Mercancía general embarcada en exterior]]</f>
        <v>528577</v>
      </c>
      <c r="L1290" s="3">
        <f>+dataMercanciaGeneral[[#This Row],[Mercancía general desembarcada en cabotaje]]+dataMercanciaGeneral[[#This Row],[Mercancía general desembarcada en exterior]]</f>
        <v>48941</v>
      </c>
      <c r="M1290" s="3">
        <f>+dataMercanciaGeneral[[#This Row],[TOTAL mercancía general embarcada en cabotaje y exterior]]+dataMercanciaGeneral[[#This Row],[TOTAL mercancía general desembarcada en cabotaje y exterior]]</f>
        <v>577518</v>
      </c>
    </row>
    <row r="1291" spans="1:13" hidden="1" x14ac:dyDescent="0.25">
      <c r="A1291" s="1">
        <v>1983</v>
      </c>
      <c r="B1291" s="1" t="s">
        <v>18</v>
      </c>
      <c r="C1291" s="1" t="s">
        <v>32</v>
      </c>
      <c r="D1291" s="1" t="s">
        <v>42</v>
      </c>
      <c r="E1291" s="2">
        <v>0</v>
      </c>
      <c r="F1291" s="2">
        <v>0</v>
      </c>
      <c r="G1291" s="3">
        <f>+dataMercanciaGeneral[[#This Row],[Mercancía general embarcada en cabotaje]]+dataMercanciaGeneral[[#This Row],[Mercancía general desembarcada en cabotaje]]</f>
        <v>0</v>
      </c>
      <c r="H1291" s="2">
        <v>60</v>
      </c>
      <c r="I1291" s="2">
        <v>797</v>
      </c>
      <c r="J1291" s="3">
        <f>+dataMercanciaGeneral[[#This Row],[Mercancía general embarcada en exterior]]+dataMercanciaGeneral[[#This Row],[Mercancía general desembarcada en exterior]]</f>
        <v>857</v>
      </c>
      <c r="K1291" s="3">
        <f>+dataMercanciaGeneral[[#This Row],[Mercancía general embarcada en cabotaje]]+dataMercanciaGeneral[[#This Row],[Mercancía general embarcada en exterior]]</f>
        <v>60</v>
      </c>
      <c r="L1291" s="3">
        <f>+dataMercanciaGeneral[[#This Row],[Mercancía general desembarcada en cabotaje]]+dataMercanciaGeneral[[#This Row],[Mercancía general desembarcada en exterior]]</f>
        <v>797</v>
      </c>
      <c r="M1291" s="3">
        <f>+dataMercanciaGeneral[[#This Row],[TOTAL mercancía general embarcada en cabotaje y exterior]]+dataMercanciaGeneral[[#This Row],[TOTAL mercancía general desembarcada en cabotaje y exterior]]</f>
        <v>857</v>
      </c>
    </row>
    <row r="1292" spans="1:13" hidden="1" x14ac:dyDescent="0.25">
      <c r="A1292" s="1">
        <v>1983</v>
      </c>
      <c r="B1292" s="1" t="s">
        <v>19</v>
      </c>
      <c r="C1292" s="1" t="s">
        <v>32</v>
      </c>
      <c r="D1292" s="1" t="s">
        <v>33</v>
      </c>
      <c r="E1292" s="2">
        <v>276848</v>
      </c>
      <c r="F1292" s="2">
        <v>374632</v>
      </c>
      <c r="G1292" s="3">
        <f>+dataMercanciaGeneral[[#This Row],[Mercancía general embarcada en cabotaje]]+dataMercanciaGeneral[[#This Row],[Mercancía general desembarcada en cabotaje]]</f>
        <v>651480</v>
      </c>
      <c r="H1292" s="2">
        <v>334307</v>
      </c>
      <c r="I1292" s="2">
        <v>208286</v>
      </c>
      <c r="J1292" s="3">
        <f>+dataMercanciaGeneral[[#This Row],[Mercancía general embarcada en exterior]]+dataMercanciaGeneral[[#This Row],[Mercancía general desembarcada en exterior]]</f>
        <v>542593</v>
      </c>
      <c r="K1292" s="3">
        <f>+dataMercanciaGeneral[[#This Row],[Mercancía general embarcada en cabotaje]]+dataMercanciaGeneral[[#This Row],[Mercancía general embarcada en exterior]]</f>
        <v>611155</v>
      </c>
      <c r="L1292" s="3">
        <f>+dataMercanciaGeneral[[#This Row],[Mercancía general desembarcada en cabotaje]]+dataMercanciaGeneral[[#This Row],[Mercancía general desembarcada en exterior]]</f>
        <v>582918</v>
      </c>
      <c r="M1292" s="3">
        <f>+dataMercanciaGeneral[[#This Row],[TOTAL mercancía general embarcada en cabotaje y exterior]]+dataMercanciaGeneral[[#This Row],[TOTAL mercancía general desembarcada en cabotaje y exterior]]</f>
        <v>1194073</v>
      </c>
    </row>
    <row r="1293" spans="1:13" hidden="1" x14ac:dyDescent="0.25">
      <c r="A1293" s="1">
        <v>1983</v>
      </c>
      <c r="B1293" s="1" t="s">
        <v>19</v>
      </c>
      <c r="C1293" s="1" t="s">
        <v>32</v>
      </c>
      <c r="D1293" s="1" t="s">
        <v>42</v>
      </c>
      <c r="E1293" s="2">
        <v>239701</v>
      </c>
      <c r="F1293" s="2">
        <v>442934</v>
      </c>
      <c r="G1293" s="3">
        <f>+dataMercanciaGeneral[[#This Row],[Mercancía general embarcada en cabotaje]]+dataMercanciaGeneral[[#This Row],[Mercancía general desembarcada en cabotaje]]</f>
        <v>682635</v>
      </c>
      <c r="H1293" s="2">
        <v>104461</v>
      </c>
      <c r="I1293" s="2">
        <v>185525</v>
      </c>
      <c r="J1293" s="3">
        <f>+dataMercanciaGeneral[[#This Row],[Mercancía general embarcada en exterior]]+dataMercanciaGeneral[[#This Row],[Mercancía general desembarcada en exterior]]</f>
        <v>289986</v>
      </c>
      <c r="K1293" s="3">
        <f>+dataMercanciaGeneral[[#This Row],[Mercancía general embarcada en cabotaje]]+dataMercanciaGeneral[[#This Row],[Mercancía general embarcada en exterior]]</f>
        <v>344162</v>
      </c>
      <c r="L1293" s="3">
        <f>+dataMercanciaGeneral[[#This Row],[Mercancía general desembarcada en cabotaje]]+dataMercanciaGeneral[[#This Row],[Mercancía general desembarcada en exterior]]</f>
        <v>628459</v>
      </c>
      <c r="M1293" s="3">
        <f>+dataMercanciaGeneral[[#This Row],[TOTAL mercancía general embarcada en cabotaje y exterior]]+dataMercanciaGeneral[[#This Row],[TOTAL mercancía general desembarcada en cabotaje y exterior]]</f>
        <v>972621</v>
      </c>
    </row>
    <row r="1294" spans="1:13" hidden="1" x14ac:dyDescent="0.25">
      <c r="A1294" s="1">
        <v>1983</v>
      </c>
      <c r="B1294" s="1" t="s">
        <v>20</v>
      </c>
      <c r="C1294" s="1" t="s">
        <v>32</v>
      </c>
      <c r="D1294" s="1" t="s">
        <v>33</v>
      </c>
      <c r="E1294" s="2">
        <v>126923</v>
      </c>
      <c r="F1294" s="2">
        <v>118375</v>
      </c>
      <c r="G1294" s="3">
        <f>+dataMercanciaGeneral[[#This Row],[Mercancía general embarcada en cabotaje]]+dataMercanciaGeneral[[#This Row],[Mercancía general desembarcada en cabotaje]]</f>
        <v>245298</v>
      </c>
      <c r="H1294" s="2">
        <v>244323</v>
      </c>
      <c r="I1294" s="2">
        <v>23860</v>
      </c>
      <c r="J1294" s="3">
        <f>+dataMercanciaGeneral[[#This Row],[Mercancía general embarcada en exterior]]+dataMercanciaGeneral[[#This Row],[Mercancía general desembarcada en exterior]]</f>
        <v>268183</v>
      </c>
      <c r="K1294" s="3">
        <f>+dataMercanciaGeneral[[#This Row],[Mercancía general embarcada en cabotaje]]+dataMercanciaGeneral[[#This Row],[Mercancía general embarcada en exterior]]</f>
        <v>371246</v>
      </c>
      <c r="L1294" s="3">
        <f>+dataMercanciaGeneral[[#This Row],[Mercancía general desembarcada en cabotaje]]+dataMercanciaGeneral[[#This Row],[Mercancía general desembarcada en exterior]]</f>
        <v>142235</v>
      </c>
      <c r="M1294" s="3">
        <f>+dataMercanciaGeneral[[#This Row],[TOTAL mercancía general embarcada en cabotaje y exterior]]+dataMercanciaGeneral[[#This Row],[TOTAL mercancía general desembarcada en cabotaje y exterior]]</f>
        <v>513481</v>
      </c>
    </row>
    <row r="1295" spans="1:13" hidden="1" x14ac:dyDescent="0.25">
      <c r="A1295" s="1">
        <v>1983</v>
      </c>
      <c r="B1295" s="1" t="s">
        <v>20</v>
      </c>
      <c r="C1295" s="1" t="s">
        <v>32</v>
      </c>
      <c r="D1295" s="1" t="s">
        <v>42</v>
      </c>
      <c r="E1295" s="2">
        <v>15132</v>
      </c>
      <c r="F1295" s="2">
        <v>6887</v>
      </c>
      <c r="G1295" s="3">
        <f>+dataMercanciaGeneral[[#This Row],[Mercancía general embarcada en cabotaje]]+dataMercanciaGeneral[[#This Row],[Mercancía general desembarcada en cabotaje]]</f>
        <v>22019</v>
      </c>
      <c r="H1295" s="2">
        <v>3191</v>
      </c>
      <c r="I1295" s="2">
        <v>762</v>
      </c>
      <c r="J1295" s="3">
        <f>+dataMercanciaGeneral[[#This Row],[Mercancía general embarcada en exterior]]+dataMercanciaGeneral[[#This Row],[Mercancía general desembarcada en exterior]]</f>
        <v>3953</v>
      </c>
      <c r="K1295" s="3">
        <f>+dataMercanciaGeneral[[#This Row],[Mercancía general embarcada en cabotaje]]+dataMercanciaGeneral[[#This Row],[Mercancía general embarcada en exterior]]</f>
        <v>18323</v>
      </c>
      <c r="L1295" s="3">
        <f>+dataMercanciaGeneral[[#This Row],[Mercancía general desembarcada en cabotaje]]+dataMercanciaGeneral[[#This Row],[Mercancía general desembarcada en exterior]]</f>
        <v>7649</v>
      </c>
      <c r="M1295" s="3">
        <f>+dataMercanciaGeneral[[#This Row],[TOTAL mercancía general embarcada en cabotaje y exterior]]+dataMercanciaGeneral[[#This Row],[TOTAL mercancía general desembarcada en cabotaje y exterior]]</f>
        <v>25972</v>
      </c>
    </row>
    <row r="1296" spans="1:13" hidden="1" x14ac:dyDescent="0.25">
      <c r="A1296" s="1">
        <v>1983</v>
      </c>
      <c r="B1296" s="1" t="s">
        <v>21</v>
      </c>
      <c r="C1296" s="1" t="s">
        <v>32</v>
      </c>
      <c r="D1296" s="1" t="s">
        <v>33</v>
      </c>
      <c r="E1296" s="2">
        <v>9914</v>
      </c>
      <c r="F1296" s="2">
        <v>0</v>
      </c>
      <c r="G1296" s="3">
        <f>+dataMercanciaGeneral[[#This Row],[Mercancía general embarcada en cabotaje]]+dataMercanciaGeneral[[#This Row],[Mercancía general desembarcada en cabotaje]]</f>
        <v>9914</v>
      </c>
      <c r="H1296" s="2">
        <v>128703</v>
      </c>
      <c r="I1296" s="2">
        <v>6611</v>
      </c>
      <c r="J1296" s="3">
        <f>+dataMercanciaGeneral[[#This Row],[Mercancía general embarcada en exterior]]+dataMercanciaGeneral[[#This Row],[Mercancía general desembarcada en exterior]]</f>
        <v>135314</v>
      </c>
      <c r="K1296" s="3">
        <f>+dataMercanciaGeneral[[#This Row],[Mercancía general embarcada en cabotaje]]+dataMercanciaGeneral[[#This Row],[Mercancía general embarcada en exterior]]</f>
        <v>138617</v>
      </c>
      <c r="L1296" s="3">
        <f>+dataMercanciaGeneral[[#This Row],[Mercancía general desembarcada en cabotaje]]+dataMercanciaGeneral[[#This Row],[Mercancía general desembarcada en exterior]]</f>
        <v>6611</v>
      </c>
      <c r="M1296" s="3">
        <f>+dataMercanciaGeneral[[#This Row],[TOTAL mercancía general embarcada en cabotaje y exterior]]+dataMercanciaGeneral[[#This Row],[TOTAL mercancía general desembarcada en cabotaje y exterior]]</f>
        <v>145228</v>
      </c>
    </row>
    <row r="1297" spans="1:13" hidden="1" x14ac:dyDescent="0.25">
      <c r="A1297" s="1">
        <v>1983</v>
      </c>
      <c r="B1297" s="1" t="s">
        <v>21</v>
      </c>
      <c r="C1297" s="1" t="s">
        <v>32</v>
      </c>
      <c r="D1297" s="1" t="s">
        <v>42</v>
      </c>
      <c r="E1297" s="2">
        <v>2527</v>
      </c>
      <c r="F1297" s="2">
        <v>168</v>
      </c>
      <c r="G1297" s="3">
        <f>+dataMercanciaGeneral[[#This Row],[Mercancía general embarcada en cabotaje]]+dataMercanciaGeneral[[#This Row],[Mercancía general desembarcada en cabotaje]]</f>
        <v>2695</v>
      </c>
      <c r="H1297" s="2">
        <v>3120</v>
      </c>
      <c r="I1297" s="2">
        <v>0</v>
      </c>
      <c r="J1297" s="3">
        <f>+dataMercanciaGeneral[[#This Row],[Mercancía general embarcada en exterior]]+dataMercanciaGeneral[[#This Row],[Mercancía general desembarcada en exterior]]</f>
        <v>3120</v>
      </c>
      <c r="K1297" s="3">
        <f>+dataMercanciaGeneral[[#This Row],[Mercancía general embarcada en cabotaje]]+dataMercanciaGeneral[[#This Row],[Mercancía general embarcada en exterior]]</f>
        <v>5647</v>
      </c>
      <c r="L1297" s="3">
        <f>+dataMercanciaGeneral[[#This Row],[Mercancía general desembarcada en cabotaje]]+dataMercanciaGeneral[[#This Row],[Mercancía general desembarcada en exterior]]</f>
        <v>168</v>
      </c>
      <c r="M1297" s="3">
        <f>+dataMercanciaGeneral[[#This Row],[TOTAL mercancía general embarcada en cabotaje y exterior]]+dataMercanciaGeneral[[#This Row],[TOTAL mercancía general desembarcada en cabotaje y exterior]]</f>
        <v>5815</v>
      </c>
    </row>
    <row r="1298" spans="1:13" hidden="1" x14ac:dyDescent="0.25">
      <c r="A1298" s="1">
        <v>1983</v>
      </c>
      <c r="B1298" s="1" t="s">
        <v>22</v>
      </c>
      <c r="C1298" s="1" t="s">
        <v>32</v>
      </c>
      <c r="D1298" s="1" t="s">
        <v>33</v>
      </c>
      <c r="E1298" s="2">
        <v>70344</v>
      </c>
      <c r="F1298" s="2">
        <v>156483</v>
      </c>
      <c r="G1298" s="3">
        <f>+dataMercanciaGeneral[[#This Row],[Mercancía general embarcada en cabotaje]]+dataMercanciaGeneral[[#This Row],[Mercancía general desembarcada en cabotaje]]</f>
        <v>226827</v>
      </c>
      <c r="H1298" s="2">
        <v>0</v>
      </c>
      <c r="I1298" s="2">
        <v>164</v>
      </c>
      <c r="J1298" s="3">
        <f>+dataMercanciaGeneral[[#This Row],[Mercancía general embarcada en exterior]]+dataMercanciaGeneral[[#This Row],[Mercancía general desembarcada en exterior]]</f>
        <v>164</v>
      </c>
      <c r="K1298" s="3">
        <f>+dataMercanciaGeneral[[#This Row],[Mercancía general embarcada en cabotaje]]+dataMercanciaGeneral[[#This Row],[Mercancía general embarcada en exterior]]</f>
        <v>70344</v>
      </c>
      <c r="L1298" s="3">
        <f>+dataMercanciaGeneral[[#This Row],[Mercancía general desembarcada en cabotaje]]+dataMercanciaGeneral[[#This Row],[Mercancía general desembarcada en exterior]]</f>
        <v>156647</v>
      </c>
      <c r="M1298" s="3">
        <f>+dataMercanciaGeneral[[#This Row],[TOTAL mercancía general embarcada en cabotaje y exterior]]+dataMercanciaGeneral[[#This Row],[TOTAL mercancía general desembarcada en cabotaje y exterior]]</f>
        <v>226991</v>
      </c>
    </row>
    <row r="1299" spans="1:13" hidden="1" x14ac:dyDescent="0.25">
      <c r="A1299" s="1">
        <v>1983</v>
      </c>
      <c r="B1299" s="1" t="s">
        <v>22</v>
      </c>
      <c r="C1299" s="1" t="s">
        <v>32</v>
      </c>
      <c r="D1299" s="1" t="s">
        <v>42</v>
      </c>
      <c r="E1299" s="2">
        <v>1107</v>
      </c>
      <c r="F1299" s="2">
        <v>3633</v>
      </c>
      <c r="G1299" s="3">
        <f>+dataMercanciaGeneral[[#This Row],[Mercancía general embarcada en cabotaje]]+dataMercanciaGeneral[[#This Row],[Mercancía general desembarcada en cabotaje]]</f>
        <v>4740</v>
      </c>
      <c r="H1299" s="2">
        <v>998</v>
      </c>
      <c r="I1299" s="2">
        <v>6447</v>
      </c>
      <c r="J1299" s="3">
        <f>+dataMercanciaGeneral[[#This Row],[Mercancía general embarcada en exterior]]+dataMercanciaGeneral[[#This Row],[Mercancía general desembarcada en exterior]]</f>
        <v>7445</v>
      </c>
      <c r="K1299" s="3">
        <f>+dataMercanciaGeneral[[#This Row],[Mercancía general embarcada en cabotaje]]+dataMercanciaGeneral[[#This Row],[Mercancía general embarcada en exterior]]</f>
        <v>2105</v>
      </c>
      <c r="L1299" s="3">
        <f>+dataMercanciaGeneral[[#This Row],[Mercancía general desembarcada en cabotaje]]+dataMercanciaGeneral[[#This Row],[Mercancía general desembarcada en exterior]]</f>
        <v>10080</v>
      </c>
      <c r="M1299" s="3">
        <f>+dataMercanciaGeneral[[#This Row],[TOTAL mercancía general embarcada en cabotaje y exterior]]+dataMercanciaGeneral[[#This Row],[TOTAL mercancía general desembarcada en cabotaje y exterior]]</f>
        <v>12185</v>
      </c>
    </row>
    <row r="1300" spans="1:13" hidden="1" x14ac:dyDescent="0.25">
      <c r="A1300" s="1">
        <v>1983</v>
      </c>
      <c r="B1300" s="1" t="s">
        <v>23</v>
      </c>
      <c r="C1300" s="1" t="s">
        <v>32</v>
      </c>
      <c r="D1300" s="1" t="s">
        <v>33</v>
      </c>
      <c r="E1300" s="2">
        <v>8502</v>
      </c>
      <c r="F1300" s="2">
        <v>17601</v>
      </c>
      <c r="G1300" s="3">
        <f>+dataMercanciaGeneral[[#This Row],[Mercancía general embarcada en cabotaje]]+dataMercanciaGeneral[[#This Row],[Mercancía general desembarcada en cabotaje]]</f>
        <v>26103</v>
      </c>
      <c r="H1300" s="2">
        <v>1224291</v>
      </c>
      <c r="I1300" s="2">
        <v>1632378</v>
      </c>
      <c r="J1300" s="3">
        <f>+dataMercanciaGeneral[[#This Row],[Mercancía general embarcada en exterior]]+dataMercanciaGeneral[[#This Row],[Mercancía general desembarcada en exterior]]</f>
        <v>2856669</v>
      </c>
      <c r="K1300" s="3">
        <f>+dataMercanciaGeneral[[#This Row],[Mercancía general embarcada en cabotaje]]+dataMercanciaGeneral[[#This Row],[Mercancía general embarcada en exterior]]</f>
        <v>1232793</v>
      </c>
      <c r="L1300" s="3">
        <f>+dataMercanciaGeneral[[#This Row],[Mercancía general desembarcada en cabotaje]]+dataMercanciaGeneral[[#This Row],[Mercancía general desembarcada en exterior]]</f>
        <v>1649979</v>
      </c>
      <c r="M1300" s="3">
        <f>+dataMercanciaGeneral[[#This Row],[TOTAL mercancía general embarcada en cabotaje y exterior]]+dataMercanciaGeneral[[#This Row],[TOTAL mercancía general desembarcada en cabotaje y exterior]]</f>
        <v>2882772</v>
      </c>
    </row>
    <row r="1301" spans="1:13" hidden="1" x14ac:dyDescent="0.25">
      <c r="A1301" s="1">
        <v>1983</v>
      </c>
      <c r="B1301" s="1" t="s">
        <v>23</v>
      </c>
      <c r="C1301" s="1" t="s">
        <v>32</v>
      </c>
      <c r="D1301" s="1" t="s">
        <v>42</v>
      </c>
      <c r="E1301" s="2">
        <v>0</v>
      </c>
      <c r="F1301" s="2">
        <v>0</v>
      </c>
      <c r="G1301" s="3">
        <f>+dataMercanciaGeneral[[#This Row],[Mercancía general embarcada en cabotaje]]+dataMercanciaGeneral[[#This Row],[Mercancía general desembarcada en cabotaje]]</f>
        <v>0</v>
      </c>
      <c r="H1301" s="2">
        <v>14453</v>
      </c>
      <c r="I1301" s="2">
        <v>13014</v>
      </c>
      <c r="J1301" s="3">
        <f>+dataMercanciaGeneral[[#This Row],[Mercancía general embarcada en exterior]]+dataMercanciaGeneral[[#This Row],[Mercancía general desembarcada en exterior]]</f>
        <v>27467</v>
      </c>
      <c r="K1301" s="3">
        <f>+dataMercanciaGeneral[[#This Row],[Mercancía general embarcada en cabotaje]]+dataMercanciaGeneral[[#This Row],[Mercancía general embarcada en exterior]]</f>
        <v>14453</v>
      </c>
      <c r="L1301" s="3">
        <f>+dataMercanciaGeneral[[#This Row],[Mercancía general desembarcada en cabotaje]]+dataMercanciaGeneral[[#This Row],[Mercancía general desembarcada en exterior]]</f>
        <v>13014</v>
      </c>
      <c r="M1301" s="3">
        <f>+dataMercanciaGeneral[[#This Row],[TOTAL mercancía general embarcada en cabotaje y exterior]]+dataMercanciaGeneral[[#This Row],[TOTAL mercancía general desembarcada en cabotaje y exterior]]</f>
        <v>27467</v>
      </c>
    </row>
    <row r="1302" spans="1:13" hidden="1" x14ac:dyDescent="0.25">
      <c r="A1302" s="1">
        <v>1983</v>
      </c>
      <c r="B1302" s="1" t="s">
        <v>7</v>
      </c>
      <c r="C1302" s="1" t="s">
        <v>32</v>
      </c>
      <c r="D1302" s="1" t="s">
        <v>33</v>
      </c>
      <c r="E1302" s="2">
        <v>298139</v>
      </c>
      <c r="F1302" s="2">
        <v>289360</v>
      </c>
      <c r="G1302" s="3">
        <f>+dataMercanciaGeneral[[#This Row],[Mercancía general embarcada en cabotaje]]+dataMercanciaGeneral[[#This Row],[Mercancía general desembarcada en cabotaje]]</f>
        <v>587499</v>
      </c>
      <c r="H1302" s="2">
        <v>94404</v>
      </c>
      <c r="I1302" s="2">
        <v>146133</v>
      </c>
      <c r="J1302" s="3">
        <f>+dataMercanciaGeneral[[#This Row],[Mercancía general embarcada en exterior]]+dataMercanciaGeneral[[#This Row],[Mercancía general desembarcada en exterior]]</f>
        <v>240537</v>
      </c>
      <c r="K1302" s="3">
        <f>+dataMercanciaGeneral[[#This Row],[Mercancía general embarcada en cabotaje]]+dataMercanciaGeneral[[#This Row],[Mercancía general embarcada en exterior]]</f>
        <v>392543</v>
      </c>
      <c r="L1302" s="3">
        <f>+dataMercanciaGeneral[[#This Row],[Mercancía general desembarcada en cabotaje]]+dataMercanciaGeneral[[#This Row],[Mercancía general desembarcada en exterior]]</f>
        <v>435493</v>
      </c>
      <c r="M1302" s="3">
        <f>+dataMercanciaGeneral[[#This Row],[TOTAL mercancía general embarcada en cabotaje y exterior]]+dataMercanciaGeneral[[#This Row],[TOTAL mercancía general desembarcada en cabotaje y exterior]]</f>
        <v>828036</v>
      </c>
    </row>
    <row r="1303" spans="1:13" hidden="1" x14ac:dyDescent="0.25">
      <c r="A1303" s="1">
        <v>1983</v>
      </c>
      <c r="B1303" s="1" t="s">
        <v>7</v>
      </c>
      <c r="C1303" s="1" t="s">
        <v>32</v>
      </c>
      <c r="D1303" s="1" t="s">
        <v>42</v>
      </c>
      <c r="E1303" s="2">
        <v>339044</v>
      </c>
      <c r="F1303" s="2">
        <v>471565</v>
      </c>
      <c r="G1303" s="3">
        <f>+dataMercanciaGeneral[[#This Row],[Mercancía general embarcada en cabotaje]]+dataMercanciaGeneral[[#This Row],[Mercancía general desembarcada en cabotaje]]</f>
        <v>810609</v>
      </c>
      <c r="H1303" s="2">
        <v>28171</v>
      </c>
      <c r="I1303" s="2">
        <v>122373</v>
      </c>
      <c r="J1303" s="3">
        <f>+dataMercanciaGeneral[[#This Row],[Mercancía general embarcada en exterior]]+dataMercanciaGeneral[[#This Row],[Mercancía general desembarcada en exterior]]</f>
        <v>150544</v>
      </c>
      <c r="K1303" s="3">
        <f>+dataMercanciaGeneral[[#This Row],[Mercancía general embarcada en cabotaje]]+dataMercanciaGeneral[[#This Row],[Mercancía general embarcada en exterior]]</f>
        <v>367215</v>
      </c>
      <c r="L1303" s="3">
        <f>+dataMercanciaGeneral[[#This Row],[Mercancía general desembarcada en cabotaje]]+dataMercanciaGeneral[[#This Row],[Mercancía general desembarcada en exterior]]</f>
        <v>593938</v>
      </c>
      <c r="M1303" s="3">
        <f>+dataMercanciaGeneral[[#This Row],[TOTAL mercancía general embarcada en cabotaje y exterior]]+dataMercanciaGeneral[[#This Row],[TOTAL mercancía general desembarcada en cabotaje y exterior]]</f>
        <v>961153</v>
      </c>
    </row>
    <row r="1304" spans="1:13" hidden="1" x14ac:dyDescent="0.25">
      <c r="A1304" s="1">
        <v>1983</v>
      </c>
      <c r="B1304" s="1" t="s">
        <v>24</v>
      </c>
      <c r="C1304" s="1" t="s">
        <v>32</v>
      </c>
      <c r="D1304" s="1" t="s">
        <v>33</v>
      </c>
      <c r="E1304" s="2">
        <v>6754</v>
      </c>
      <c r="F1304" s="2">
        <v>11277</v>
      </c>
      <c r="G1304" s="3">
        <f>+dataMercanciaGeneral[[#This Row],[Mercancía general embarcada en cabotaje]]+dataMercanciaGeneral[[#This Row],[Mercancía general desembarcada en cabotaje]]</f>
        <v>18031</v>
      </c>
      <c r="H1304" s="2">
        <v>494332</v>
      </c>
      <c r="I1304" s="2">
        <v>203134</v>
      </c>
      <c r="J1304" s="3">
        <f>+dataMercanciaGeneral[[#This Row],[Mercancía general embarcada en exterior]]+dataMercanciaGeneral[[#This Row],[Mercancía general desembarcada en exterior]]</f>
        <v>697466</v>
      </c>
      <c r="K1304" s="3">
        <f>+dataMercanciaGeneral[[#This Row],[Mercancía general embarcada en cabotaje]]+dataMercanciaGeneral[[#This Row],[Mercancía general embarcada en exterior]]</f>
        <v>501086</v>
      </c>
      <c r="L1304" s="3">
        <f>+dataMercanciaGeneral[[#This Row],[Mercancía general desembarcada en cabotaje]]+dataMercanciaGeneral[[#This Row],[Mercancía general desembarcada en exterior]]</f>
        <v>214411</v>
      </c>
      <c r="M1304" s="3">
        <f>+dataMercanciaGeneral[[#This Row],[TOTAL mercancía general embarcada en cabotaje y exterior]]+dataMercanciaGeneral[[#This Row],[TOTAL mercancía general desembarcada en cabotaje y exterior]]</f>
        <v>715497</v>
      </c>
    </row>
    <row r="1305" spans="1:13" hidden="1" x14ac:dyDescent="0.25">
      <c r="A1305" s="1">
        <v>1983</v>
      </c>
      <c r="B1305" s="1" t="s">
        <v>24</v>
      </c>
      <c r="C1305" s="1" t="s">
        <v>32</v>
      </c>
      <c r="D1305" s="1" t="s">
        <v>42</v>
      </c>
      <c r="E1305" s="2">
        <v>11816</v>
      </c>
      <c r="F1305" s="2">
        <v>7371</v>
      </c>
      <c r="G1305" s="3">
        <f>+dataMercanciaGeneral[[#This Row],[Mercancía general embarcada en cabotaje]]+dataMercanciaGeneral[[#This Row],[Mercancía general desembarcada en cabotaje]]</f>
        <v>19187</v>
      </c>
      <c r="H1305" s="2">
        <v>10194</v>
      </c>
      <c r="I1305" s="2">
        <v>5781</v>
      </c>
      <c r="J1305" s="3">
        <f>+dataMercanciaGeneral[[#This Row],[Mercancía general embarcada en exterior]]+dataMercanciaGeneral[[#This Row],[Mercancía general desembarcada en exterior]]</f>
        <v>15975</v>
      </c>
      <c r="K1305" s="3">
        <f>+dataMercanciaGeneral[[#This Row],[Mercancía general embarcada en cabotaje]]+dataMercanciaGeneral[[#This Row],[Mercancía general embarcada en exterior]]</f>
        <v>22010</v>
      </c>
      <c r="L1305" s="3">
        <f>+dataMercanciaGeneral[[#This Row],[Mercancía general desembarcada en cabotaje]]+dataMercanciaGeneral[[#This Row],[Mercancía general desembarcada en exterior]]</f>
        <v>13152</v>
      </c>
      <c r="M1305" s="3">
        <f>+dataMercanciaGeneral[[#This Row],[TOTAL mercancía general embarcada en cabotaje y exterior]]+dataMercanciaGeneral[[#This Row],[TOTAL mercancía general desembarcada en cabotaje y exterior]]</f>
        <v>35162</v>
      </c>
    </row>
    <row r="1306" spans="1:13" hidden="1" x14ac:dyDescent="0.25">
      <c r="A1306" s="1">
        <v>1983</v>
      </c>
      <c r="B1306" s="1" t="s">
        <v>25</v>
      </c>
      <c r="C1306" s="1" t="s">
        <v>32</v>
      </c>
      <c r="D1306" s="1" t="s">
        <v>33</v>
      </c>
      <c r="E1306" s="2">
        <v>30395</v>
      </c>
      <c r="F1306" s="2">
        <v>72623</v>
      </c>
      <c r="G1306" s="3">
        <f>+dataMercanciaGeneral[[#This Row],[Mercancía general embarcada en cabotaje]]+dataMercanciaGeneral[[#This Row],[Mercancía general desembarcada en cabotaje]]</f>
        <v>103018</v>
      </c>
      <c r="H1306" s="2">
        <v>484684</v>
      </c>
      <c r="I1306" s="2">
        <v>518943</v>
      </c>
      <c r="J1306" s="3">
        <f>+dataMercanciaGeneral[[#This Row],[Mercancía general embarcada en exterior]]+dataMercanciaGeneral[[#This Row],[Mercancía general desembarcada en exterior]]</f>
        <v>1003627</v>
      </c>
      <c r="K1306" s="3">
        <f>+dataMercanciaGeneral[[#This Row],[Mercancía general embarcada en cabotaje]]+dataMercanciaGeneral[[#This Row],[Mercancía general embarcada en exterior]]</f>
        <v>515079</v>
      </c>
      <c r="L1306" s="3">
        <f>+dataMercanciaGeneral[[#This Row],[Mercancía general desembarcada en cabotaje]]+dataMercanciaGeneral[[#This Row],[Mercancía general desembarcada en exterior]]</f>
        <v>591566</v>
      </c>
      <c r="M1306" s="3">
        <f>+dataMercanciaGeneral[[#This Row],[TOTAL mercancía general embarcada en cabotaje y exterior]]+dataMercanciaGeneral[[#This Row],[TOTAL mercancía general desembarcada en cabotaje y exterior]]</f>
        <v>1106645</v>
      </c>
    </row>
    <row r="1307" spans="1:13" hidden="1" x14ac:dyDescent="0.25">
      <c r="A1307" s="1">
        <v>1983</v>
      </c>
      <c r="B1307" s="1" t="s">
        <v>25</v>
      </c>
      <c r="C1307" s="1" t="s">
        <v>32</v>
      </c>
      <c r="D1307" s="1" t="s">
        <v>42</v>
      </c>
      <c r="E1307" s="2">
        <v>105965</v>
      </c>
      <c r="F1307" s="2">
        <v>86501</v>
      </c>
      <c r="G1307" s="3">
        <f>+dataMercanciaGeneral[[#This Row],[Mercancía general embarcada en cabotaje]]+dataMercanciaGeneral[[#This Row],[Mercancía general desembarcada en cabotaje]]</f>
        <v>192466</v>
      </c>
      <c r="H1307" s="2">
        <v>25955</v>
      </c>
      <c r="I1307" s="2">
        <v>10773</v>
      </c>
      <c r="J1307" s="3">
        <f>+dataMercanciaGeneral[[#This Row],[Mercancía general embarcada en exterior]]+dataMercanciaGeneral[[#This Row],[Mercancía general desembarcada en exterior]]</f>
        <v>36728</v>
      </c>
      <c r="K1307" s="3">
        <f>+dataMercanciaGeneral[[#This Row],[Mercancía general embarcada en cabotaje]]+dataMercanciaGeneral[[#This Row],[Mercancía general embarcada en exterior]]</f>
        <v>131920</v>
      </c>
      <c r="L1307" s="3">
        <f>+dataMercanciaGeneral[[#This Row],[Mercancía general desembarcada en cabotaje]]+dataMercanciaGeneral[[#This Row],[Mercancía general desembarcada en exterior]]</f>
        <v>97274</v>
      </c>
      <c r="M1307" s="3">
        <f>+dataMercanciaGeneral[[#This Row],[TOTAL mercancía general embarcada en cabotaje y exterior]]+dataMercanciaGeneral[[#This Row],[TOTAL mercancía general desembarcada en cabotaje y exterior]]</f>
        <v>229194</v>
      </c>
    </row>
    <row r="1308" spans="1:13" hidden="1" x14ac:dyDescent="0.25">
      <c r="A1308" s="1">
        <v>1983</v>
      </c>
      <c r="B1308" s="1" t="s">
        <v>26</v>
      </c>
      <c r="C1308" s="1" t="s">
        <v>32</v>
      </c>
      <c r="D1308" s="1" t="s">
        <v>33</v>
      </c>
      <c r="E1308" s="2">
        <v>16541</v>
      </c>
      <c r="F1308" s="2">
        <v>1577</v>
      </c>
      <c r="G1308" s="3">
        <f>+dataMercanciaGeneral[[#This Row],[Mercancía general embarcada en cabotaje]]+dataMercanciaGeneral[[#This Row],[Mercancía general desembarcada en cabotaje]]</f>
        <v>18118</v>
      </c>
      <c r="H1308" s="2">
        <v>468515</v>
      </c>
      <c r="I1308" s="2">
        <v>87142</v>
      </c>
      <c r="J1308" s="3">
        <f>+dataMercanciaGeneral[[#This Row],[Mercancía general embarcada en exterior]]+dataMercanciaGeneral[[#This Row],[Mercancía general desembarcada en exterior]]</f>
        <v>555657</v>
      </c>
      <c r="K1308" s="3">
        <f>+dataMercanciaGeneral[[#This Row],[Mercancía general embarcada en cabotaje]]+dataMercanciaGeneral[[#This Row],[Mercancía general embarcada en exterior]]</f>
        <v>485056</v>
      </c>
      <c r="L1308" s="3">
        <f>+dataMercanciaGeneral[[#This Row],[Mercancía general desembarcada en cabotaje]]+dataMercanciaGeneral[[#This Row],[Mercancía general desembarcada en exterior]]</f>
        <v>88719</v>
      </c>
      <c r="M1308" s="3">
        <f>+dataMercanciaGeneral[[#This Row],[TOTAL mercancía general embarcada en cabotaje y exterior]]+dataMercanciaGeneral[[#This Row],[TOTAL mercancía general desembarcada en cabotaje y exterior]]</f>
        <v>573775</v>
      </c>
    </row>
    <row r="1309" spans="1:13" hidden="1" x14ac:dyDescent="0.25">
      <c r="A1309" s="1">
        <v>1983</v>
      </c>
      <c r="B1309" s="1" t="s">
        <v>26</v>
      </c>
      <c r="C1309" s="1" t="s">
        <v>32</v>
      </c>
      <c r="D1309" s="1" t="s">
        <v>42</v>
      </c>
      <c r="E1309" s="2">
        <v>22731</v>
      </c>
      <c r="F1309" s="2">
        <v>8521</v>
      </c>
      <c r="G1309" s="3">
        <f>+dataMercanciaGeneral[[#This Row],[Mercancía general embarcada en cabotaje]]+dataMercanciaGeneral[[#This Row],[Mercancía general desembarcada en cabotaje]]</f>
        <v>31252</v>
      </c>
      <c r="H1309" s="2">
        <v>88501</v>
      </c>
      <c r="I1309" s="2">
        <v>16360</v>
      </c>
      <c r="J1309" s="3">
        <f>+dataMercanciaGeneral[[#This Row],[Mercancía general embarcada en exterior]]+dataMercanciaGeneral[[#This Row],[Mercancía general desembarcada en exterior]]</f>
        <v>104861</v>
      </c>
      <c r="K1309" s="3">
        <f>+dataMercanciaGeneral[[#This Row],[Mercancía general embarcada en cabotaje]]+dataMercanciaGeneral[[#This Row],[Mercancía general embarcada en exterior]]</f>
        <v>111232</v>
      </c>
      <c r="L1309" s="3">
        <f>+dataMercanciaGeneral[[#This Row],[Mercancía general desembarcada en cabotaje]]+dataMercanciaGeneral[[#This Row],[Mercancía general desembarcada en exterior]]</f>
        <v>24881</v>
      </c>
      <c r="M1309" s="3">
        <f>+dataMercanciaGeneral[[#This Row],[TOTAL mercancía general embarcada en cabotaje y exterior]]+dataMercanciaGeneral[[#This Row],[TOTAL mercancía general desembarcada en cabotaje y exterior]]</f>
        <v>136113</v>
      </c>
    </row>
    <row r="1310" spans="1:13" hidden="1" x14ac:dyDescent="0.25">
      <c r="A1310" s="1">
        <v>1983</v>
      </c>
      <c r="B1310" s="1" t="s">
        <v>27</v>
      </c>
      <c r="C1310" s="1" t="s">
        <v>32</v>
      </c>
      <c r="D1310" s="1" t="s">
        <v>33</v>
      </c>
      <c r="E1310" s="2">
        <v>458895</v>
      </c>
      <c r="F1310" s="2">
        <v>171660</v>
      </c>
      <c r="G1310" s="3">
        <f>+dataMercanciaGeneral[[#This Row],[Mercancía general embarcada en cabotaje]]+dataMercanciaGeneral[[#This Row],[Mercancía general desembarcada en cabotaje]]</f>
        <v>630555</v>
      </c>
      <c r="H1310" s="2">
        <v>442094</v>
      </c>
      <c r="I1310" s="2">
        <v>520675</v>
      </c>
      <c r="J1310" s="3">
        <f>+dataMercanciaGeneral[[#This Row],[Mercancía general embarcada en exterior]]+dataMercanciaGeneral[[#This Row],[Mercancía general desembarcada en exterior]]</f>
        <v>962769</v>
      </c>
      <c r="K1310" s="3">
        <f>+dataMercanciaGeneral[[#This Row],[Mercancía general embarcada en cabotaje]]+dataMercanciaGeneral[[#This Row],[Mercancía general embarcada en exterior]]</f>
        <v>900989</v>
      </c>
      <c r="L1310" s="3">
        <f>+dataMercanciaGeneral[[#This Row],[Mercancía general desembarcada en cabotaje]]+dataMercanciaGeneral[[#This Row],[Mercancía general desembarcada en exterior]]</f>
        <v>692335</v>
      </c>
      <c r="M1310" s="3">
        <f>+dataMercanciaGeneral[[#This Row],[TOTAL mercancía general embarcada en cabotaje y exterior]]+dataMercanciaGeneral[[#This Row],[TOTAL mercancía general desembarcada en cabotaje y exterior]]</f>
        <v>1593324</v>
      </c>
    </row>
    <row r="1311" spans="1:13" hidden="1" x14ac:dyDescent="0.25">
      <c r="A1311" s="1">
        <v>1983</v>
      </c>
      <c r="B1311" s="1" t="s">
        <v>27</v>
      </c>
      <c r="C1311" s="1" t="s">
        <v>32</v>
      </c>
      <c r="D1311" s="1" t="s">
        <v>42</v>
      </c>
      <c r="E1311" s="2">
        <v>320860</v>
      </c>
      <c r="F1311" s="2">
        <v>88117</v>
      </c>
      <c r="G1311" s="3">
        <f>+dataMercanciaGeneral[[#This Row],[Mercancía general embarcada en cabotaje]]+dataMercanciaGeneral[[#This Row],[Mercancía general desembarcada en cabotaje]]</f>
        <v>408977</v>
      </c>
      <c r="H1311" s="2">
        <v>823090</v>
      </c>
      <c r="I1311" s="2">
        <v>338842</v>
      </c>
      <c r="J1311" s="3">
        <f>+dataMercanciaGeneral[[#This Row],[Mercancía general embarcada en exterior]]+dataMercanciaGeneral[[#This Row],[Mercancía general desembarcada en exterior]]</f>
        <v>1161932</v>
      </c>
      <c r="K1311" s="3">
        <f>+dataMercanciaGeneral[[#This Row],[Mercancía general embarcada en cabotaje]]+dataMercanciaGeneral[[#This Row],[Mercancía general embarcada en exterior]]</f>
        <v>1143950</v>
      </c>
      <c r="L1311" s="3">
        <f>+dataMercanciaGeneral[[#This Row],[Mercancía general desembarcada en cabotaje]]+dataMercanciaGeneral[[#This Row],[Mercancía general desembarcada en exterior]]</f>
        <v>426959</v>
      </c>
      <c r="M1311" s="3">
        <f>+dataMercanciaGeneral[[#This Row],[TOTAL mercancía general embarcada en cabotaje y exterior]]+dataMercanciaGeneral[[#This Row],[TOTAL mercancía general desembarcada en cabotaje y exterior]]</f>
        <v>1570909</v>
      </c>
    </row>
    <row r="1312" spans="1:13" hidden="1" x14ac:dyDescent="0.25">
      <c r="A1312" s="1">
        <v>1983</v>
      </c>
      <c r="B1312" s="1" t="s">
        <v>28</v>
      </c>
      <c r="C1312" s="1" t="s">
        <v>32</v>
      </c>
      <c r="D1312" s="1" t="s">
        <v>33</v>
      </c>
      <c r="E1312" s="2">
        <v>11745</v>
      </c>
      <c r="F1312" s="2">
        <v>60976</v>
      </c>
      <c r="G1312" s="3">
        <f>+dataMercanciaGeneral[[#This Row],[Mercancía general embarcada en cabotaje]]+dataMercanciaGeneral[[#This Row],[Mercancía general desembarcada en cabotaje]]</f>
        <v>72721</v>
      </c>
      <c r="H1312" s="2">
        <v>253054</v>
      </c>
      <c r="I1312" s="2">
        <v>119907</v>
      </c>
      <c r="J1312" s="3">
        <f>+dataMercanciaGeneral[[#This Row],[Mercancía general embarcada en exterior]]+dataMercanciaGeneral[[#This Row],[Mercancía general desembarcada en exterior]]</f>
        <v>372961</v>
      </c>
      <c r="K1312" s="3">
        <f>+dataMercanciaGeneral[[#This Row],[Mercancía general embarcada en cabotaje]]+dataMercanciaGeneral[[#This Row],[Mercancía general embarcada en exterior]]</f>
        <v>264799</v>
      </c>
      <c r="L1312" s="3">
        <f>+dataMercanciaGeneral[[#This Row],[Mercancía general desembarcada en cabotaje]]+dataMercanciaGeneral[[#This Row],[Mercancía general desembarcada en exterior]]</f>
        <v>180883</v>
      </c>
      <c r="M1312" s="3">
        <f>+dataMercanciaGeneral[[#This Row],[TOTAL mercancía general embarcada en cabotaje y exterior]]+dataMercanciaGeneral[[#This Row],[TOTAL mercancía general desembarcada en cabotaje y exterior]]</f>
        <v>445682</v>
      </c>
    </row>
    <row r="1313" spans="1:13" hidden="1" x14ac:dyDescent="0.25">
      <c r="A1313" s="1">
        <v>1983</v>
      </c>
      <c r="B1313" s="1" t="s">
        <v>28</v>
      </c>
      <c r="C1313" s="1" t="s">
        <v>32</v>
      </c>
      <c r="D1313" s="1" t="s">
        <v>42</v>
      </c>
      <c r="E1313" s="2">
        <v>46040</v>
      </c>
      <c r="F1313" s="2">
        <v>21824</v>
      </c>
      <c r="G1313" s="3">
        <f>+dataMercanciaGeneral[[#This Row],[Mercancía general embarcada en cabotaje]]+dataMercanciaGeneral[[#This Row],[Mercancía general desembarcada en cabotaje]]</f>
        <v>67864</v>
      </c>
      <c r="H1313" s="2">
        <v>115360</v>
      </c>
      <c r="I1313" s="2">
        <v>117258</v>
      </c>
      <c r="J1313" s="3">
        <f>+dataMercanciaGeneral[[#This Row],[Mercancía general embarcada en exterior]]+dataMercanciaGeneral[[#This Row],[Mercancía general desembarcada en exterior]]</f>
        <v>232618</v>
      </c>
      <c r="K1313" s="3">
        <f>+dataMercanciaGeneral[[#This Row],[Mercancía general embarcada en cabotaje]]+dataMercanciaGeneral[[#This Row],[Mercancía general embarcada en exterior]]</f>
        <v>161400</v>
      </c>
      <c r="L1313" s="3">
        <f>+dataMercanciaGeneral[[#This Row],[Mercancía general desembarcada en cabotaje]]+dataMercanciaGeneral[[#This Row],[Mercancía general desembarcada en exterior]]</f>
        <v>139082</v>
      </c>
      <c r="M1313" s="3">
        <f>+dataMercanciaGeneral[[#This Row],[TOTAL mercancía general embarcada en cabotaje y exterior]]+dataMercanciaGeneral[[#This Row],[TOTAL mercancía general desembarcada en cabotaje y exterior]]</f>
        <v>300482</v>
      </c>
    </row>
    <row r="1314" spans="1:13" hidden="1" x14ac:dyDescent="0.25">
      <c r="A1314" s="1">
        <v>1983</v>
      </c>
      <c r="B1314" s="1" t="s">
        <v>29</v>
      </c>
      <c r="C1314" s="1" t="s">
        <v>32</v>
      </c>
      <c r="D1314" s="1" t="s">
        <v>33</v>
      </c>
      <c r="E1314" s="2">
        <v>31085</v>
      </c>
      <c r="F1314" s="2">
        <v>0</v>
      </c>
      <c r="G1314" s="3">
        <f>+dataMercanciaGeneral[[#This Row],[Mercancía general embarcada en cabotaje]]+dataMercanciaGeneral[[#This Row],[Mercancía general desembarcada en cabotaje]]</f>
        <v>31085</v>
      </c>
      <c r="H1314" s="2">
        <v>101214</v>
      </c>
      <c r="I1314" s="2">
        <v>6679</v>
      </c>
      <c r="J1314" s="3">
        <f>+dataMercanciaGeneral[[#This Row],[Mercancía general embarcada en exterior]]+dataMercanciaGeneral[[#This Row],[Mercancía general desembarcada en exterior]]</f>
        <v>107893</v>
      </c>
      <c r="K1314" s="3">
        <f>+dataMercanciaGeneral[[#This Row],[Mercancía general embarcada en cabotaje]]+dataMercanciaGeneral[[#This Row],[Mercancía general embarcada en exterior]]</f>
        <v>132299</v>
      </c>
      <c r="L1314" s="3">
        <f>+dataMercanciaGeneral[[#This Row],[Mercancía general desembarcada en cabotaje]]+dataMercanciaGeneral[[#This Row],[Mercancía general desembarcada en exterior]]</f>
        <v>6679</v>
      </c>
      <c r="M1314" s="3">
        <f>+dataMercanciaGeneral[[#This Row],[TOTAL mercancía general embarcada en cabotaje y exterior]]+dataMercanciaGeneral[[#This Row],[TOTAL mercancía general desembarcada en cabotaje y exterior]]</f>
        <v>138978</v>
      </c>
    </row>
    <row r="1315" spans="1:13" hidden="1" x14ac:dyDescent="0.25">
      <c r="A1315" s="1">
        <v>1983</v>
      </c>
      <c r="B1315" s="1" t="s">
        <v>29</v>
      </c>
      <c r="C1315" s="1" t="s">
        <v>32</v>
      </c>
      <c r="D1315" s="1" t="s">
        <v>42</v>
      </c>
      <c r="E1315" s="2">
        <v>0</v>
      </c>
      <c r="F1315" s="2">
        <v>0</v>
      </c>
      <c r="G1315" s="3">
        <f>+dataMercanciaGeneral[[#This Row],[Mercancía general embarcada en cabotaje]]+dataMercanciaGeneral[[#This Row],[Mercancía general desembarcada en cabotaje]]</f>
        <v>0</v>
      </c>
      <c r="H1315" s="2">
        <v>0</v>
      </c>
      <c r="I1315" s="2">
        <v>0</v>
      </c>
      <c r="J1315" s="3">
        <f>+dataMercanciaGeneral[[#This Row],[Mercancía general embarcada en exterior]]+dataMercanciaGeneral[[#This Row],[Mercancía general desembarcada en exterior]]</f>
        <v>0</v>
      </c>
      <c r="K1315" s="3">
        <f>+dataMercanciaGeneral[[#This Row],[Mercancía general embarcada en cabotaje]]+dataMercanciaGeneral[[#This Row],[Mercancía general embarcada en exterior]]</f>
        <v>0</v>
      </c>
      <c r="L1315" s="3">
        <f>+dataMercanciaGeneral[[#This Row],[Mercancía general desembarcada en cabotaje]]+dataMercanciaGeneral[[#This Row],[Mercancía general desembarcada en exterior]]</f>
        <v>0</v>
      </c>
      <c r="M1315" s="3">
        <f>+dataMercanciaGeneral[[#This Row],[TOTAL mercancía general embarcada en cabotaje y exterior]]+dataMercanciaGeneral[[#This Row],[TOTAL mercancía general desembarcada en cabotaje y exterior]]</f>
        <v>0</v>
      </c>
    </row>
    <row r="1316" spans="1:13" hidden="1" x14ac:dyDescent="0.25">
      <c r="A1316" s="1">
        <v>1984</v>
      </c>
      <c r="B1316" s="1" t="s">
        <v>0</v>
      </c>
      <c r="C1316" s="1" t="s">
        <v>32</v>
      </c>
      <c r="D1316" s="1" t="s">
        <v>33</v>
      </c>
      <c r="E1316" s="2">
        <v>2211</v>
      </c>
      <c r="F1316" s="2">
        <v>3457</v>
      </c>
      <c r="G1316" s="3">
        <f>+dataMercanciaGeneral[[#This Row],[Mercancía general embarcada en cabotaje]]+dataMercanciaGeneral[[#This Row],[Mercancía general desembarcada en cabotaje]]</f>
        <v>5668</v>
      </c>
      <c r="H1316" s="2">
        <v>254966</v>
      </c>
      <c r="I1316" s="2">
        <v>203751</v>
      </c>
      <c r="J1316" s="3">
        <f>+dataMercanciaGeneral[[#This Row],[Mercancía general embarcada en exterior]]+dataMercanciaGeneral[[#This Row],[Mercancía general desembarcada en exterior]]</f>
        <v>458717</v>
      </c>
      <c r="K1316" s="3">
        <f>+dataMercanciaGeneral[[#This Row],[Mercancía general embarcada en cabotaje]]+dataMercanciaGeneral[[#This Row],[Mercancía general embarcada en exterior]]</f>
        <v>257177</v>
      </c>
      <c r="L1316" s="3">
        <f>+dataMercanciaGeneral[[#This Row],[Mercancía general desembarcada en cabotaje]]+dataMercanciaGeneral[[#This Row],[Mercancía general desembarcada en exterior]]</f>
        <v>207208</v>
      </c>
      <c r="M1316" s="3">
        <f>+dataMercanciaGeneral[[#This Row],[TOTAL mercancía general embarcada en cabotaje y exterior]]+dataMercanciaGeneral[[#This Row],[TOTAL mercancía general desembarcada en cabotaje y exterior]]</f>
        <v>464385</v>
      </c>
    </row>
    <row r="1317" spans="1:13" hidden="1" x14ac:dyDescent="0.25">
      <c r="A1317" s="1">
        <v>1984</v>
      </c>
      <c r="B1317" s="1" t="s">
        <v>0</v>
      </c>
      <c r="C1317" s="1" t="s">
        <v>32</v>
      </c>
      <c r="D1317" s="1" t="s">
        <v>42</v>
      </c>
      <c r="E1317" s="2">
        <v>0</v>
      </c>
      <c r="F1317" s="2">
        <v>0</v>
      </c>
      <c r="G1317" s="3">
        <f>+dataMercanciaGeneral[[#This Row],[Mercancía general embarcada en cabotaje]]+dataMercanciaGeneral[[#This Row],[Mercancía general desembarcada en cabotaje]]</f>
        <v>0</v>
      </c>
      <c r="H1317" s="2">
        <v>801</v>
      </c>
      <c r="I1317" s="2">
        <v>52</v>
      </c>
      <c r="J1317" s="3">
        <f>+dataMercanciaGeneral[[#This Row],[Mercancía general embarcada en exterior]]+dataMercanciaGeneral[[#This Row],[Mercancía general desembarcada en exterior]]</f>
        <v>853</v>
      </c>
      <c r="K1317" s="3">
        <f>+dataMercanciaGeneral[[#This Row],[Mercancía general embarcada en cabotaje]]+dataMercanciaGeneral[[#This Row],[Mercancía general embarcada en exterior]]</f>
        <v>801</v>
      </c>
      <c r="L1317" s="3">
        <f>+dataMercanciaGeneral[[#This Row],[Mercancía general desembarcada en cabotaje]]+dataMercanciaGeneral[[#This Row],[Mercancía general desembarcada en exterior]]</f>
        <v>52</v>
      </c>
      <c r="M1317" s="3">
        <f>+dataMercanciaGeneral[[#This Row],[TOTAL mercancía general embarcada en cabotaje y exterior]]+dataMercanciaGeneral[[#This Row],[TOTAL mercancía general desembarcada en cabotaje y exterior]]</f>
        <v>853</v>
      </c>
    </row>
    <row r="1318" spans="1:13" hidden="1" x14ac:dyDescent="0.25">
      <c r="A1318" s="1">
        <v>1984</v>
      </c>
      <c r="B1318" s="1" t="s">
        <v>1</v>
      </c>
      <c r="C1318" s="1" t="s">
        <v>32</v>
      </c>
      <c r="D1318" s="1" t="s">
        <v>33</v>
      </c>
      <c r="E1318" s="2">
        <v>112325</v>
      </c>
      <c r="F1318" s="2">
        <v>142890</v>
      </c>
      <c r="G1318" s="3">
        <f>+dataMercanciaGeneral[[#This Row],[Mercancía general embarcada en cabotaje]]+dataMercanciaGeneral[[#This Row],[Mercancía general desembarcada en cabotaje]]</f>
        <v>255215</v>
      </c>
      <c r="H1318" s="2">
        <v>46090</v>
      </c>
      <c r="I1318" s="2">
        <v>43344</v>
      </c>
      <c r="J1318" s="3">
        <f>+dataMercanciaGeneral[[#This Row],[Mercancía general embarcada en exterior]]+dataMercanciaGeneral[[#This Row],[Mercancía general desembarcada en exterior]]</f>
        <v>89434</v>
      </c>
      <c r="K1318" s="3">
        <f>+dataMercanciaGeneral[[#This Row],[Mercancía general embarcada en cabotaje]]+dataMercanciaGeneral[[#This Row],[Mercancía general embarcada en exterior]]</f>
        <v>158415</v>
      </c>
      <c r="L1318" s="3">
        <f>+dataMercanciaGeneral[[#This Row],[Mercancía general desembarcada en cabotaje]]+dataMercanciaGeneral[[#This Row],[Mercancía general desembarcada en exterior]]</f>
        <v>186234</v>
      </c>
      <c r="M1318" s="3">
        <f>+dataMercanciaGeneral[[#This Row],[TOTAL mercancía general embarcada en cabotaje y exterior]]+dataMercanciaGeneral[[#This Row],[TOTAL mercancía general desembarcada en cabotaje y exterior]]</f>
        <v>344649</v>
      </c>
    </row>
    <row r="1319" spans="1:13" hidden="1" x14ac:dyDescent="0.25">
      <c r="A1319" s="1">
        <v>1984</v>
      </c>
      <c r="B1319" s="1" t="s">
        <v>1</v>
      </c>
      <c r="C1319" s="1" t="s">
        <v>32</v>
      </c>
      <c r="D1319" s="1" t="s">
        <v>42</v>
      </c>
      <c r="E1319" s="2">
        <v>179813</v>
      </c>
      <c r="F1319" s="2">
        <v>63335</v>
      </c>
      <c r="G1319" s="3">
        <f>+dataMercanciaGeneral[[#This Row],[Mercancía general embarcada en cabotaje]]+dataMercanciaGeneral[[#This Row],[Mercancía general desembarcada en cabotaje]]</f>
        <v>243148</v>
      </c>
      <c r="H1319" s="2">
        <v>55780</v>
      </c>
      <c r="I1319" s="2">
        <v>38297</v>
      </c>
      <c r="J1319" s="3">
        <f>+dataMercanciaGeneral[[#This Row],[Mercancía general embarcada en exterior]]+dataMercanciaGeneral[[#This Row],[Mercancía general desembarcada en exterior]]</f>
        <v>94077</v>
      </c>
      <c r="K1319" s="3">
        <f>+dataMercanciaGeneral[[#This Row],[Mercancía general embarcada en cabotaje]]+dataMercanciaGeneral[[#This Row],[Mercancía general embarcada en exterior]]</f>
        <v>235593</v>
      </c>
      <c r="L1319" s="3">
        <f>+dataMercanciaGeneral[[#This Row],[Mercancía general desembarcada en cabotaje]]+dataMercanciaGeneral[[#This Row],[Mercancía general desembarcada en exterior]]</f>
        <v>101632</v>
      </c>
      <c r="M1319" s="3">
        <f>+dataMercanciaGeneral[[#This Row],[TOTAL mercancía general embarcada en cabotaje y exterior]]+dataMercanciaGeneral[[#This Row],[TOTAL mercancía general desembarcada en cabotaje y exterior]]</f>
        <v>337225</v>
      </c>
    </row>
    <row r="1320" spans="1:13" hidden="1" x14ac:dyDescent="0.25">
      <c r="A1320" s="1">
        <v>1984</v>
      </c>
      <c r="B1320" s="1" t="s">
        <v>2</v>
      </c>
      <c r="C1320" s="1" t="s">
        <v>32</v>
      </c>
      <c r="D1320" s="1" t="s">
        <v>33</v>
      </c>
      <c r="E1320" s="2">
        <v>49421</v>
      </c>
      <c r="F1320" s="2">
        <v>29120</v>
      </c>
      <c r="G1320" s="3">
        <f>+dataMercanciaGeneral[[#This Row],[Mercancía general embarcada en cabotaje]]+dataMercanciaGeneral[[#This Row],[Mercancía general desembarcada en cabotaje]]</f>
        <v>78541</v>
      </c>
      <c r="H1320" s="2">
        <v>16870</v>
      </c>
      <c r="I1320" s="2">
        <v>9921</v>
      </c>
      <c r="J1320" s="3">
        <f>+dataMercanciaGeneral[[#This Row],[Mercancía general embarcada en exterior]]+dataMercanciaGeneral[[#This Row],[Mercancía general desembarcada en exterior]]</f>
        <v>26791</v>
      </c>
      <c r="K1320" s="3">
        <f>+dataMercanciaGeneral[[#This Row],[Mercancía general embarcada en cabotaje]]+dataMercanciaGeneral[[#This Row],[Mercancía general embarcada en exterior]]</f>
        <v>66291</v>
      </c>
      <c r="L1320" s="3">
        <f>+dataMercanciaGeneral[[#This Row],[Mercancía general desembarcada en cabotaje]]+dataMercanciaGeneral[[#This Row],[Mercancía general desembarcada en exterior]]</f>
        <v>39041</v>
      </c>
      <c r="M1320" s="3">
        <f>+dataMercanciaGeneral[[#This Row],[TOTAL mercancía general embarcada en cabotaje y exterior]]+dataMercanciaGeneral[[#This Row],[TOTAL mercancía general desembarcada en cabotaje y exterior]]</f>
        <v>105332</v>
      </c>
    </row>
    <row r="1321" spans="1:13" hidden="1" x14ac:dyDescent="0.25">
      <c r="A1321" s="1">
        <v>1984</v>
      </c>
      <c r="B1321" s="1" t="s">
        <v>2</v>
      </c>
      <c r="C1321" s="1" t="s">
        <v>32</v>
      </c>
      <c r="D1321" s="1" t="s">
        <v>42</v>
      </c>
      <c r="E1321" s="2">
        <v>0</v>
      </c>
      <c r="F1321" s="2">
        <v>0</v>
      </c>
      <c r="G1321" s="3">
        <f>+dataMercanciaGeneral[[#This Row],[Mercancía general embarcada en cabotaje]]+dataMercanciaGeneral[[#This Row],[Mercancía general desembarcada en cabotaje]]</f>
        <v>0</v>
      </c>
      <c r="H1321" s="2">
        <v>0</v>
      </c>
      <c r="I1321" s="2">
        <v>0</v>
      </c>
      <c r="J1321" s="3">
        <f>+dataMercanciaGeneral[[#This Row],[Mercancía general embarcada en exterior]]+dataMercanciaGeneral[[#This Row],[Mercancía general desembarcada en exterior]]</f>
        <v>0</v>
      </c>
      <c r="K1321" s="3">
        <f>+dataMercanciaGeneral[[#This Row],[Mercancía general embarcada en cabotaje]]+dataMercanciaGeneral[[#This Row],[Mercancía general embarcada en exterior]]</f>
        <v>0</v>
      </c>
      <c r="L1321" s="3">
        <f>+dataMercanciaGeneral[[#This Row],[Mercancía general desembarcada en cabotaje]]+dataMercanciaGeneral[[#This Row],[Mercancía general desembarcada en exterior]]</f>
        <v>0</v>
      </c>
      <c r="M1321" s="3">
        <f>+dataMercanciaGeneral[[#This Row],[TOTAL mercancía general embarcada en cabotaje y exterior]]+dataMercanciaGeneral[[#This Row],[TOTAL mercancía general desembarcada en cabotaje y exterior]]</f>
        <v>0</v>
      </c>
    </row>
    <row r="1322" spans="1:13" hidden="1" x14ac:dyDescent="0.25">
      <c r="A1322" s="1">
        <v>1984</v>
      </c>
      <c r="B1322" s="1" t="s">
        <v>3</v>
      </c>
      <c r="C1322" s="1" t="s">
        <v>32</v>
      </c>
      <c r="D1322" s="1" t="s">
        <v>33</v>
      </c>
      <c r="E1322" s="2">
        <v>326351</v>
      </c>
      <c r="F1322" s="2">
        <v>725</v>
      </c>
      <c r="G1322" s="3">
        <f>+dataMercanciaGeneral[[#This Row],[Mercancía general embarcada en cabotaje]]+dataMercanciaGeneral[[#This Row],[Mercancía general desembarcada en cabotaje]]</f>
        <v>327076</v>
      </c>
      <c r="H1322" s="2">
        <v>1141755</v>
      </c>
      <c r="I1322" s="2">
        <v>17003</v>
      </c>
      <c r="J1322" s="3">
        <f>+dataMercanciaGeneral[[#This Row],[Mercancía general embarcada en exterior]]+dataMercanciaGeneral[[#This Row],[Mercancía general desembarcada en exterior]]</f>
        <v>1158758</v>
      </c>
      <c r="K1322" s="3">
        <f>+dataMercanciaGeneral[[#This Row],[Mercancía general embarcada en cabotaje]]+dataMercanciaGeneral[[#This Row],[Mercancía general embarcada en exterior]]</f>
        <v>1468106</v>
      </c>
      <c r="L1322" s="3">
        <f>+dataMercanciaGeneral[[#This Row],[Mercancía general desembarcada en cabotaje]]+dataMercanciaGeneral[[#This Row],[Mercancía general desembarcada en exterior]]</f>
        <v>17728</v>
      </c>
      <c r="M1322" s="3">
        <f>+dataMercanciaGeneral[[#This Row],[TOTAL mercancía general embarcada en cabotaje y exterior]]+dataMercanciaGeneral[[#This Row],[TOTAL mercancía general desembarcada en cabotaje y exterior]]</f>
        <v>1485834</v>
      </c>
    </row>
    <row r="1323" spans="1:13" hidden="1" x14ac:dyDescent="0.25">
      <c r="A1323" s="1">
        <v>1984</v>
      </c>
      <c r="B1323" s="1" t="s">
        <v>3</v>
      </c>
      <c r="C1323" s="1" t="s">
        <v>32</v>
      </c>
      <c r="D1323" s="1" t="s">
        <v>42</v>
      </c>
      <c r="E1323" s="2">
        <v>0</v>
      </c>
      <c r="F1323" s="2">
        <v>0</v>
      </c>
      <c r="G1323" s="3">
        <f>+dataMercanciaGeneral[[#This Row],[Mercancía general embarcada en cabotaje]]+dataMercanciaGeneral[[#This Row],[Mercancía general desembarcada en cabotaje]]</f>
        <v>0</v>
      </c>
      <c r="H1323" s="2">
        <v>0</v>
      </c>
      <c r="I1323" s="2">
        <v>0</v>
      </c>
      <c r="J1323" s="3">
        <f>+dataMercanciaGeneral[[#This Row],[Mercancía general embarcada en exterior]]+dataMercanciaGeneral[[#This Row],[Mercancía general desembarcada en exterior]]</f>
        <v>0</v>
      </c>
      <c r="K1323" s="3">
        <f>+dataMercanciaGeneral[[#This Row],[Mercancía general embarcada en cabotaje]]+dataMercanciaGeneral[[#This Row],[Mercancía general embarcada en exterior]]</f>
        <v>0</v>
      </c>
      <c r="L1323" s="3">
        <f>+dataMercanciaGeneral[[#This Row],[Mercancía general desembarcada en cabotaje]]+dataMercanciaGeneral[[#This Row],[Mercancía general desembarcada en exterior]]</f>
        <v>0</v>
      </c>
      <c r="M1323" s="3">
        <f>+dataMercanciaGeneral[[#This Row],[TOTAL mercancía general embarcada en cabotaje y exterior]]+dataMercanciaGeneral[[#This Row],[TOTAL mercancía general desembarcada en cabotaje y exterior]]</f>
        <v>0</v>
      </c>
    </row>
    <row r="1324" spans="1:13" hidden="1" x14ac:dyDescent="0.25">
      <c r="A1324" s="1">
        <v>1984</v>
      </c>
      <c r="B1324" s="1" t="s">
        <v>4</v>
      </c>
      <c r="C1324" s="1" t="s">
        <v>32</v>
      </c>
      <c r="D1324" s="1" t="s">
        <v>33</v>
      </c>
      <c r="E1324" s="2">
        <v>436653</v>
      </c>
      <c r="F1324" s="2">
        <v>295880</v>
      </c>
      <c r="G1324" s="3">
        <f>+dataMercanciaGeneral[[#This Row],[Mercancía general embarcada en cabotaje]]+dataMercanciaGeneral[[#This Row],[Mercancía general desembarcada en cabotaje]]</f>
        <v>732533</v>
      </c>
      <c r="H1324" s="2">
        <v>443777</v>
      </c>
      <c r="I1324" s="2">
        <v>399383</v>
      </c>
      <c r="J1324" s="3">
        <f>+dataMercanciaGeneral[[#This Row],[Mercancía general embarcada en exterior]]+dataMercanciaGeneral[[#This Row],[Mercancía general desembarcada en exterior]]</f>
        <v>843160</v>
      </c>
      <c r="K1324" s="3">
        <f>+dataMercanciaGeneral[[#This Row],[Mercancía general embarcada en cabotaje]]+dataMercanciaGeneral[[#This Row],[Mercancía general embarcada en exterior]]</f>
        <v>880430</v>
      </c>
      <c r="L1324" s="3">
        <f>+dataMercanciaGeneral[[#This Row],[Mercancía general desembarcada en cabotaje]]+dataMercanciaGeneral[[#This Row],[Mercancía general desembarcada en exterior]]</f>
        <v>695263</v>
      </c>
      <c r="M1324" s="3">
        <f>+dataMercanciaGeneral[[#This Row],[TOTAL mercancía general embarcada en cabotaje y exterior]]+dataMercanciaGeneral[[#This Row],[TOTAL mercancía general desembarcada en cabotaje y exterior]]</f>
        <v>1575693</v>
      </c>
    </row>
    <row r="1325" spans="1:13" hidden="1" x14ac:dyDescent="0.25">
      <c r="A1325" s="1">
        <v>1984</v>
      </c>
      <c r="B1325" s="1" t="s">
        <v>4</v>
      </c>
      <c r="C1325" s="1" t="s">
        <v>32</v>
      </c>
      <c r="D1325" s="1" t="s">
        <v>42</v>
      </c>
      <c r="E1325" s="2">
        <v>13458</v>
      </c>
      <c r="F1325" s="2">
        <v>2891</v>
      </c>
      <c r="G1325" s="3">
        <f>+dataMercanciaGeneral[[#This Row],[Mercancía general embarcada en cabotaje]]+dataMercanciaGeneral[[#This Row],[Mercancía general desembarcada en cabotaje]]</f>
        <v>16349</v>
      </c>
      <c r="H1325" s="2">
        <v>1590309</v>
      </c>
      <c r="I1325" s="2">
        <v>1433911</v>
      </c>
      <c r="J1325" s="3">
        <f>+dataMercanciaGeneral[[#This Row],[Mercancía general embarcada en exterior]]+dataMercanciaGeneral[[#This Row],[Mercancía general desembarcada en exterior]]</f>
        <v>3024220</v>
      </c>
      <c r="K1325" s="3">
        <f>+dataMercanciaGeneral[[#This Row],[Mercancía general embarcada en cabotaje]]+dataMercanciaGeneral[[#This Row],[Mercancía general embarcada en exterior]]</f>
        <v>1603767</v>
      </c>
      <c r="L1325" s="3">
        <f>+dataMercanciaGeneral[[#This Row],[Mercancía general desembarcada en cabotaje]]+dataMercanciaGeneral[[#This Row],[Mercancía general desembarcada en exterior]]</f>
        <v>1436802</v>
      </c>
      <c r="M1325" s="3">
        <f>+dataMercanciaGeneral[[#This Row],[TOTAL mercancía general embarcada en cabotaje y exterior]]+dataMercanciaGeneral[[#This Row],[TOTAL mercancía general desembarcada en cabotaje y exterior]]</f>
        <v>3040569</v>
      </c>
    </row>
    <row r="1326" spans="1:13" hidden="1" x14ac:dyDescent="0.25">
      <c r="A1326" s="1">
        <v>1984</v>
      </c>
      <c r="B1326" s="1" t="s">
        <v>5</v>
      </c>
      <c r="C1326" s="1" t="s">
        <v>32</v>
      </c>
      <c r="D1326" s="1" t="s">
        <v>33</v>
      </c>
      <c r="E1326" s="2">
        <v>80423</v>
      </c>
      <c r="F1326" s="2">
        <v>59533</v>
      </c>
      <c r="G1326" s="3">
        <f>+dataMercanciaGeneral[[#This Row],[Mercancía general embarcada en cabotaje]]+dataMercanciaGeneral[[#This Row],[Mercancía general desembarcada en cabotaje]]</f>
        <v>139956</v>
      </c>
      <c r="H1326" s="2">
        <v>206291</v>
      </c>
      <c r="I1326" s="2">
        <v>30629</v>
      </c>
      <c r="J1326" s="3">
        <f>+dataMercanciaGeneral[[#This Row],[Mercancía general embarcada en exterior]]+dataMercanciaGeneral[[#This Row],[Mercancía general desembarcada en exterior]]</f>
        <v>236920</v>
      </c>
      <c r="K1326" s="3">
        <f>+dataMercanciaGeneral[[#This Row],[Mercancía general embarcada en cabotaje]]+dataMercanciaGeneral[[#This Row],[Mercancía general embarcada en exterior]]</f>
        <v>286714</v>
      </c>
      <c r="L1326" s="3">
        <f>+dataMercanciaGeneral[[#This Row],[Mercancía general desembarcada en cabotaje]]+dataMercanciaGeneral[[#This Row],[Mercancía general desembarcada en exterior]]</f>
        <v>90162</v>
      </c>
      <c r="M1326" s="3">
        <f>+dataMercanciaGeneral[[#This Row],[TOTAL mercancía general embarcada en cabotaje y exterior]]+dataMercanciaGeneral[[#This Row],[TOTAL mercancía general desembarcada en cabotaje y exterior]]</f>
        <v>376876</v>
      </c>
    </row>
    <row r="1327" spans="1:13" hidden="1" x14ac:dyDescent="0.25">
      <c r="A1327" s="1">
        <v>1984</v>
      </c>
      <c r="B1327" s="1" t="s">
        <v>5</v>
      </c>
      <c r="C1327" s="1" t="s">
        <v>32</v>
      </c>
      <c r="D1327" s="1" t="s">
        <v>42</v>
      </c>
      <c r="E1327" s="2">
        <v>80190</v>
      </c>
      <c r="F1327" s="2">
        <v>65685</v>
      </c>
      <c r="G1327" s="3">
        <f>+dataMercanciaGeneral[[#This Row],[Mercancía general embarcada en cabotaje]]+dataMercanciaGeneral[[#This Row],[Mercancía general desembarcada en cabotaje]]</f>
        <v>145875</v>
      </c>
      <c r="H1327" s="2">
        <v>465429</v>
      </c>
      <c r="I1327" s="2">
        <v>229100</v>
      </c>
      <c r="J1327" s="3">
        <f>+dataMercanciaGeneral[[#This Row],[Mercancía general embarcada en exterior]]+dataMercanciaGeneral[[#This Row],[Mercancía general desembarcada en exterior]]</f>
        <v>694529</v>
      </c>
      <c r="K1327" s="3">
        <f>+dataMercanciaGeneral[[#This Row],[Mercancía general embarcada en cabotaje]]+dataMercanciaGeneral[[#This Row],[Mercancía general embarcada en exterior]]</f>
        <v>545619</v>
      </c>
      <c r="L1327" s="3">
        <f>+dataMercanciaGeneral[[#This Row],[Mercancía general desembarcada en cabotaje]]+dataMercanciaGeneral[[#This Row],[Mercancía general desembarcada en exterior]]</f>
        <v>294785</v>
      </c>
      <c r="M1327" s="3">
        <f>+dataMercanciaGeneral[[#This Row],[TOTAL mercancía general embarcada en cabotaje y exterior]]+dataMercanciaGeneral[[#This Row],[TOTAL mercancía general desembarcada en cabotaje y exterior]]</f>
        <v>840404</v>
      </c>
    </row>
    <row r="1328" spans="1:13" hidden="1" x14ac:dyDescent="0.25">
      <c r="A1328" s="1">
        <v>1984</v>
      </c>
      <c r="B1328" s="1" t="s">
        <v>10</v>
      </c>
      <c r="C1328" s="1" t="s">
        <v>32</v>
      </c>
      <c r="D1328" s="1" t="s">
        <v>33</v>
      </c>
      <c r="E1328" s="2">
        <v>120448</v>
      </c>
      <c r="F1328" s="2">
        <v>655631</v>
      </c>
      <c r="G1328" s="3">
        <f>+dataMercanciaGeneral[[#This Row],[Mercancía general embarcada en cabotaje]]+dataMercanciaGeneral[[#This Row],[Mercancía general desembarcada en cabotaje]]</f>
        <v>776079</v>
      </c>
      <c r="H1328" s="2">
        <v>15163</v>
      </c>
      <c r="I1328" s="2">
        <v>12686</v>
      </c>
      <c r="J1328" s="3">
        <f>+dataMercanciaGeneral[[#This Row],[Mercancía general embarcada en exterior]]+dataMercanciaGeneral[[#This Row],[Mercancía general desembarcada en exterior]]</f>
        <v>27849</v>
      </c>
      <c r="K1328" s="3">
        <f>+dataMercanciaGeneral[[#This Row],[Mercancía general embarcada en cabotaje]]+dataMercanciaGeneral[[#This Row],[Mercancía general embarcada en exterior]]</f>
        <v>135611</v>
      </c>
      <c r="L1328" s="3">
        <f>+dataMercanciaGeneral[[#This Row],[Mercancía general desembarcada en cabotaje]]+dataMercanciaGeneral[[#This Row],[Mercancía general desembarcada en exterior]]</f>
        <v>668317</v>
      </c>
      <c r="M1328" s="3">
        <f>+dataMercanciaGeneral[[#This Row],[TOTAL mercancía general embarcada en cabotaje y exterior]]+dataMercanciaGeneral[[#This Row],[TOTAL mercancía general desembarcada en cabotaje y exterior]]</f>
        <v>803928</v>
      </c>
    </row>
    <row r="1329" spans="1:13" hidden="1" x14ac:dyDescent="0.25">
      <c r="A1329" s="1">
        <v>1984</v>
      </c>
      <c r="B1329" s="1" t="s">
        <v>10</v>
      </c>
      <c r="C1329" s="1" t="s">
        <v>32</v>
      </c>
      <c r="D1329" s="1" t="s">
        <v>42</v>
      </c>
      <c r="E1329" s="2">
        <v>447223</v>
      </c>
      <c r="F1329" s="2">
        <v>711647</v>
      </c>
      <c r="G1329" s="3">
        <f>+dataMercanciaGeneral[[#This Row],[Mercancía general embarcada en cabotaje]]+dataMercanciaGeneral[[#This Row],[Mercancía general desembarcada en cabotaje]]</f>
        <v>1158870</v>
      </c>
      <c r="H1329" s="2">
        <v>0</v>
      </c>
      <c r="I1329" s="2">
        <v>0</v>
      </c>
      <c r="J1329" s="3">
        <f>+dataMercanciaGeneral[[#This Row],[Mercancía general embarcada en exterior]]+dataMercanciaGeneral[[#This Row],[Mercancía general desembarcada en exterior]]</f>
        <v>0</v>
      </c>
      <c r="K1329" s="3">
        <f>+dataMercanciaGeneral[[#This Row],[Mercancía general embarcada en cabotaje]]+dataMercanciaGeneral[[#This Row],[Mercancía general embarcada en exterior]]</f>
        <v>447223</v>
      </c>
      <c r="L1329" s="3">
        <f>+dataMercanciaGeneral[[#This Row],[Mercancía general desembarcada en cabotaje]]+dataMercanciaGeneral[[#This Row],[Mercancía general desembarcada en exterior]]</f>
        <v>711647</v>
      </c>
      <c r="M1329" s="3">
        <f>+dataMercanciaGeneral[[#This Row],[TOTAL mercancía general embarcada en cabotaje y exterior]]+dataMercanciaGeneral[[#This Row],[TOTAL mercancía general desembarcada en cabotaje y exterior]]</f>
        <v>1158870</v>
      </c>
    </row>
    <row r="1330" spans="1:13" hidden="1" x14ac:dyDescent="0.25">
      <c r="A1330" s="1">
        <v>1984</v>
      </c>
      <c r="B1330" s="1" t="s">
        <v>11</v>
      </c>
      <c r="C1330" s="1" t="s">
        <v>32</v>
      </c>
      <c r="D1330" s="1" t="s">
        <v>33</v>
      </c>
      <c r="E1330" s="2">
        <v>720453</v>
      </c>
      <c r="F1330" s="2">
        <v>311151</v>
      </c>
      <c r="G1330" s="3">
        <f>+dataMercanciaGeneral[[#This Row],[Mercancía general embarcada en cabotaje]]+dataMercanciaGeneral[[#This Row],[Mercancía general desembarcada en cabotaje]]</f>
        <v>1031604</v>
      </c>
      <c r="H1330" s="2">
        <v>1521195</v>
      </c>
      <c r="I1330" s="2">
        <v>367474</v>
      </c>
      <c r="J1330" s="3">
        <f>+dataMercanciaGeneral[[#This Row],[Mercancía general embarcada en exterior]]+dataMercanciaGeneral[[#This Row],[Mercancía general desembarcada en exterior]]</f>
        <v>1888669</v>
      </c>
      <c r="K1330" s="3">
        <f>+dataMercanciaGeneral[[#This Row],[Mercancía general embarcada en cabotaje]]+dataMercanciaGeneral[[#This Row],[Mercancía general embarcada en exterior]]</f>
        <v>2241648</v>
      </c>
      <c r="L1330" s="3">
        <f>+dataMercanciaGeneral[[#This Row],[Mercancía general desembarcada en cabotaje]]+dataMercanciaGeneral[[#This Row],[Mercancía general desembarcada en exterior]]</f>
        <v>678625</v>
      </c>
      <c r="M1330" s="3">
        <f>+dataMercanciaGeneral[[#This Row],[TOTAL mercancía general embarcada en cabotaje y exterior]]+dataMercanciaGeneral[[#This Row],[TOTAL mercancía general desembarcada en cabotaje y exterior]]</f>
        <v>2920273</v>
      </c>
    </row>
    <row r="1331" spans="1:13" hidden="1" x14ac:dyDescent="0.25">
      <c r="A1331" s="1">
        <v>1984</v>
      </c>
      <c r="B1331" s="1" t="s">
        <v>11</v>
      </c>
      <c r="C1331" s="1" t="s">
        <v>32</v>
      </c>
      <c r="D1331" s="1" t="s">
        <v>42</v>
      </c>
      <c r="E1331" s="2">
        <v>618584</v>
      </c>
      <c r="F1331" s="2">
        <v>245919</v>
      </c>
      <c r="G1331" s="3">
        <f>+dataMercanciaGeneral[[#This Row],[Mercancía general embarcada en cabotaje]]+dataMercanciaGeneral[[#This Row],[Mercancía general desembarcada en cabotaje]]</f>
        <v>864503</v>
      </c>
      <c r="H1331" s="2">
        <v>1031446</v>
      </c>
      <c r="I1331" s="2">
        <v>708191</v>
      </c>
      <c r="J1331" s="3">
        <f>+dataMercanciaGeneral[[#This Row],[Mercancía general embarcada en exterior]]+dataMercanciaGeneral[[#This Row],[Mercancía general desembarcada en exterior]]</f>
        <v>1739637</v>
      </c>
      <c r="K1331" s="3">
        <f>+dataMercanciaGeneral[[#This Row],[Mercancía general embarcada en cabotaje]]+dataMercanciaGeneral[[#This Row],[Mercancía general embarcada en exterior]]</f>
        <v>1650030</v>
      </c>
      <c r="L1331" s="3">
        <f>+dataMercanciaGeneral[[#This Row],[Mercancía general desembarcada en cabotaje]]+dataMercanciaGeneral[[#This Row],[Mercancía general desembarcada en exterior]]</f>
        <v>954110</v>
      </c>
      <c r="M1331" s="3">
        <f>+dataMercanciaGeneral[[#This Row],[TOTAL mercancía general embarcada en cabotaje y exterior]]+dataMercanciaGeneral[[#This Row],[TOTAL mercancía general desembarcada en cabotaje y exterior]]</f>
        <v>2604140</v>
      </c>
    </row>
    <row r="1332" spans="1:13" hidden="1" x14ac:dyDescent="0.25">
      <c r="A1332" s="1">
        <v>1984</v>
      </c>
      <c r="B1332" s="1" t="s">
        <v>12</v>
      </c>
      <c r="C1332" s="1" t="s">
        <v>32</v>
      </c>
      <c r="D1332" s="1" t="s">
        <v>33</v>
      </c>
      <c r="E1332" s="2">
        <v>233876</v>
      </c>
      <c r="F1332" s="2">
        <v>554122</v>
      </c>
      <c r="G1332" s="3">
        <f>+dataMercanciaGeneral[[#This Row],[Mercancía general embarcada en cabotaje]]+dataMercanciaGeneral[[#This Row],[Mercancía general desembarcada en cabotaje]]</f>
        <v>787998</v>
      </c>
      <c r="H1332" s="2">
        <v>1910430</v>
      </c>
      <c r="I1332" s="2">
        <v>467508</v>
      </c>
      <c r="J1332" s="3">
        <f>+dataMercanciaGeneral[[#This Row],[Mercancía general embarcada en exterior]]+dataMercanciaGeneral[[#This Row],[Mercancía general desembarcada en exterior]]</f>
        <v>2377938</v>
      </c>
      <c r="K1332" s="3">
        <f>+dataMercanciaGeneral[[#This Row],[Mercancía general embarcada en cabotaje]]+dataMercanciaGeneral[[#This Row],[Mercancía general embarcada en exterior]]</f>
        <v>2144306</v>
      </c>
      <c r="L1332" s="3">
        <f>+dataMercanciaGeneral[[#This Row],[Mercancía general desembarcada en cabotaje]]+dataMercanciaGeneral[[#This Row],[Mercancía general desembarcada en exterior]]</f>
        <v>1021630</v>
      </c>
      <c r="M1332" s="3">
        <f>+dataMercanciaGeneral[[#This Row],[TOTAL mercancía general embarcada en cabotaje y exterior]]+dataMercanciaGeneral[[#This Row],[TOTAL mercancía general desembarcada en cabotaje y exterior]]</f>
        <v>3165936</v>
      </c>
    </row>
    <row r="1333" spans="1:13" hidden="1" x14ac:dyDescent="0.25">
      <c r="A1333" s="1">
        <v>1984</v>
      </c>
      <c r="B1333" s="1" t="s">
        <v>12</v>
      </c>
      <c r="C1333" s="1" t="s">
        <v>32</v>
      </c>
      <c r="D1333" s="1" t="s">
        <v>42</v>
      </c>
      <c r="E1333" s="2">
        <v>136755</v>
      </c>
      <c r="F1333" s="2">
        <v>70294</v>
      </c>
      <c r="G1333" s="3">
        <f>+dataMercanciaGeneral[[#This Row],[Mercancía general embarcada en cabotaje]]+dataMercanciaGeneral[[#This Row],[Mercancía general desembarcada en cabotaje]]</f>
        <v>207049</v>
      </c>
      <c r="H1333" s="2">
        <v>922455</v>
      </c>
      <c r="I1333" s="2">
        <v>418085</v>
      </c>
      <c r="J1333" s="3">
        <f>+dataMercanciaGeneral[[#This Row],[Mercancía general embarcada en exterior]]+dataMercanciaGeneral[[#This Row],[Mercancía general desembarcada en exterior]]</f>
        <v>1340540</v>
      </c>
      <c r="K1333" s="3">
        <f>+dataMercanciaGeneral[[#This Row],[Mercancía general embarcada en cabotaje]]+dataMercanciaGeneral[[#This Row],[Mercancía general embarcada en exterior]]</f>
        <v>1059210</v>
      </c>
      <c r="L1333" s="3">
        <f>+dataMercanciaGeneral[[#This Row],[Mercancía general desembarcada en cabotaje]]+dataMercanciaGeneral[[#This Row],[Mercancía general desembarcada en exterior]]</f>
        <v>488379</v>
      </c>
      <c r="M1333" s="3">
        <f>+dataMercanciaGeneral[[#This Row],[TOTAL mercancía general embarcada en cabotaje y exterior]]+dataMercanciaGeneral[[#This Row],[TOTAL mercancía general desembarcada en cabotaje y exterior]]</f>
        <v>1547589</v>
      </c>
    </row>
    <row r="1334" spans="1:13" hidden="1" x14ac:dyDescent="0.25">
      <c r="A1334" s="1">
        <v>1984</v>
      </c>
      <c r="B1334" s="1" t="s">
        <v>34</v>
      </c>
      <c r="C1334" s="1" t="s">
        <v>32</v>
      </c>
      <c r="D1334" s="1" t="s">
        <v>33</v>
      </c>
      <c r="E1334" s="2">
        <v>813043</v>
      </c>
      <c r="F1334" s="2">
        <v>809588</v>
      </c>
      <c r="G1334" s="3">
        <f>+dataMercanciaGeneral[[#This Row],[Mercancía general embarcada en cabotaje]]+dataMercanciaGeneral[[#This Row],[Mercancía general desembarcada en cabotaje]]</f>
        <v>1622631</v>
      </c>
      <c r="H1334" s="2">
        <v>627257</v>
      </c>
      <c r="I1334" s="2">
        <v>534246</v>
      </c>
      <c r="J1334" s="3">
        <f>+dataMercanciaGeneral[[#This Row],[Mercancía general embarcada en exterior]]+dataMercanciaGeneral[[#This Row],[Mercancía general desembarcada en exterior]]</f>
        <v>1161503</v>
      </c>
      <c r="K1334" s="3">
        <f>+dataMercanciaGeneral[[#This Row],[Mercancía general embarcada en cabotaje]]+dataMercanciaGeneral[[#This Row],[Mercancía general embarcada en exterior]]</f>
        <v>1440300</v>
      </c>
      <c r="L1334" s="3">
        <f>+dataMercanciaGeneral[[#This Row],[Mercancía general desembarcada en cabotaje]]+dataMercanciaGeneral[[#This Row],[Mercancía general desembarcada en exterior]]</f>
        <v>1343834</v>
      </c>
      <c r="M1334" s="3">
        <f>+dataMercanciaGeneral[[#This Row],[TOTAL mercancía general embarcada en cabotaje y exterior]]+dataMercanciaGeneral[[#This Row],[TOTAL mercancía general desembarcada en cabotaje y exterior]]</f>
        <v>2784134</v>
      </c>
    </row>
    <row r="1335" spans="1:13" hidden="1" x14ac:dyDescent="0.25">
      <c r="A1335" s="1">
        <v>1984</v>
      </c>
      <c r="B1335" s="1" t="s">
        <v>34</v>
      </c>
      <c r="C1335" s="1" t="s">
        <v>32</v>
      </c>
      <c r="D1335" s="1" t="s">
        <v>42</v>
      </c>
      <c r="E1335" s="2">
        <v>135962</v>
      </c>
      <c r="F1335" s="2">
        <v>614513</v>
      </c>
      <c r="G1335" s="3">
        <f>+dataMercanciaGeneral[[#This Row],[Mercancía general embarcada en cabotaje]]+dataMercanciaGeneral[[#This Row],[Mercancía general desembarcada en cabotaje]]</f>
        <v>750475</v>
      </c>
      <c r="H1335" s="2">
        <v>0</v>
      </c>
      <c r="I1335" s="2">
        <v>3</v>
      </c>
      <c r="J1335" s="3">
        <f>+dataMercanciaGeneral[[#This Row],[Mercancía general embarcada en exterior]]+dataMercanciaGeneral[[#This Row],[Mercancía general desembarcada en exterior]]</f>
        <v>3</v>
      </c>
      <c r="K1335" s="3">
        <f>+dataMercanciaGeneral[[#This Row],[Mercancía general embarcada en cabotaje]]+dataMercanciaGeneral[[#This Row],[Mercancía general embarcada en exterior]]</f>
        <v>135962</v>
      </c>
      <c r="L1335" s="3">
        <f>+dataMercanciaGeneral[[#This Row],[Mercancía general desembarcada en cabotaje]]+dataMercanciaGeneral[[#This Row],[Mercancía general desembarcada en exterior]]</f>
        <v>614516</v>
      </c>
      <c r="M1335" s="3">
        <f>+dataMercanciaGeneral[[#This Row],[TOTAL mercancía general embarcada en cabotaje y exterior]]+dataMercanciaGeneral[[#This Row],[TOTAL mercancía general desembarcada en cabotaje y exterior]]</f>
        <v>750478</v>
      </c>
    </row>
    <row r="1336" spans="1:13" hidden="1" x14ac:dyDescent="0.25">
      <c r="A1336" s="1">
        <v>1984</v>
      </c>
      <c r="B1336" s="1" t="s">
        <v>13</v>
      </c>
      <c r="C1336" s="1" t="s">
        <v>32</v>
      </c>
      <c r="D1336" s="1" t="s">
        <v>33</v>
      </c>
      <c r="E1336" s="2">
        <v>4367</v>
      </c>
      <c r="F1336" s="2">
        <v>32343</v>
      </c>
      <c r="G1336" s="3">
        <f>+dataMercanciaGeneral[[#This Row],[Mercancía general embarcada en cabotaje]]+dataMercanciaGeneral[[#This Row],[Mercancía general desembarcada en cabotaje]]</f>
        <v>36710</v>
      </c>
      <c r="H1336" s="2">
        <v>267494</v>
      </c>
      <c r="I1336" s="2">
        <v>117544</v>
      </c>
      <c r="J1336" s="3">
        <f>+dataMercanciaGeneral[[#This Row],[Mercancía general embarcada en exterior]]+dataMercanciaGeneral[[#This Row],[Mercancía general desembarcada en exterior]]</f>
        <v>385038</v>
      </c>
      <c r="K1336" s="3">
        <f>+dataMercanciaGeneral[[#This Row],[Mercancía general embarcada en cabotaje]]+dataMercanciaGeneral[[#This Row],[Mercancía general embarcada en exterior]]</f>
        <v>271861</v>
      </c>
      <c r="L1336" s="3">
        <f>+dataMercanciaGeneral[[#This Row],[Mercancía general desembarcada en cabotaje]]+dataMercanciaGeneral[[#This Row],[Mercancía general desembarcada en exterior]]</f>
        <v>149887</v>
      </c>
      <c r="M1336" s="3">
        <f>+dataMercanciaGeneral[[#This Row],[TOTAL mercancía general embarcada en cabotaje y exterior]]+dataMercanciaGeneral[[#This Row],[TOTAL mercancía general desembarcada en cabotaje y exterior]]</f>
        <v>421748</v>
      </c>
    </row>
    <row r="1337" spans="1:13" hidden="1" x14ac:dyDescent="0.25">
      <c r="A1337" s="1">
        <v>1984</v>
      </c>
      <c r="B1337" s="1" t="s">
        <v>13</v>
      </c>
      <c r="C1337" s="1" t="s">
        <v>32</v>
      </c>
      <c r="D1337" s="1" t="s">
        <v>42</v>
      </c>
      <c r="E1337" s="2">
        <v>7430</v>
      </c>
      <c r="F1337" s="2">
        <v>4082</v>
      </c>
      <c r="G1337" s="3">
        <f>+dataMercanciaGeneral[[#This Row],[Mercancía general embarcada en cabotaje]]+dataMercanciaGeneral[[#This Row],[Mercancía general desembarcada en cabotaje]]</f>
        <v>11512</v>
      </c>
      <c r="H1337" s="2">
        <v>198310</v>
      </c>
      <c r="I1337" s="2">
        <v>32145</v>
      </c>
      <c r="J1337" s="3">
        <f>+dataMercanciaGeneral[[#This Row],[Mercancía general embarcada en exterior]]+dataMercanciaGeneral[[#This Row],[Mercancía general desembarcada en exterior]]</f>
        <v>230455</v>
      </c>
      <c r="K1337" s="3">
        <f>+dataMercanciaGeneral[[#This Row],[Mercancía general embarcada en cabotaje]]+dataMercanciaGeneral[[#This Row],[Mercancía general embarcada en exterior]]</f>
        <v>205740</v>
      </c>
      <c r="L1337" s="3">
        <f>+dataMercanciaGeneral[[#This Row],[Mercancía general desembarcada en cabotaje]]+dataMercanciaGeneral[[#This Row],[Mercancía general desembarcada en exterior]]</f>
        <v>36227</v>
      </c>
      <c r="M1337" s="3">
        <f>+dataMercanciaGeneral[[#This Row],[TOTAL mercancía general embarcada en cabotaje y exterior]]+dataMercanciaGeneral[[#This Row],[TOTAL mercancía general desembarcada en cabotaje y exterior]]</f>
        <v>241967</v>
      </c>
    </row>
    <row r="1338" spans="1:13" hidden="1" x14ac:dyDescent="0.25">
      <c r="A1338" s="1">
        <v>1984</v>
      </c>
      <c r="B1338" s="1" t="s">
        <v>14</v>
      </c>
      <c r="C1338" s="1" t="s">
        <v>32</v>
      </c>
      <c r="D1338" s="1" t="s">
        <v>33</v>
      </c>
      <c r="E1338" s="2">
        <v>8970</v>
      </c>
      <c r="F1338" s="2">
        <v>5750</v>
      </c>
      <c r="G1338" s="3">
        <f>+dataMercanciaGeneral[[#This Row],[Mercancía general embarcada en cabotaje]]+dataMercanciaGeneral[[#This Row],[Mercancía general desembarcada en cabotaje]]</f>
        <v>14720</v>
      </c>
      <c r="H1338" s="2">
        <v>684867</v>
      </c>
      <c r="I1338" s="2">
        <v>69033</v>
      </c>
      <c r="J1338" s="3">
        <f>+dataMercanciaGeneral[[#This Row],[Mercancía general embarcada en exterior]]+dataMercanciaGeneral[[#This Row],[Mercancía general desembarcada en exterior]]</f>
        <v>753900</v>
      </c>
      <c r="K1338" s="3">
        <f>+dataMercanciaGeneral[[#This Row],[Mercancía general embarcada en cabotaje]]+dataMercanciaGeneral[[#This Row],[Mercancía general embarcada en exterior]]</f>
        <v>693837</v>
      </c>
      <c r="L1338" s="3">
        <f>+dataMercanciaGeneral[[#This Row],[Mercancía general desembarcada en cabotaje]]+dataMercanciaGeneral[[#This Row],[Mercancía general desembarcada en exterior]]</f>
        <v>74783</v>
      </c>
      <c r="M1338" s="3">
        <f>+dataMercanciaGeneral[[#This Row],[TOTAL mercancía general embarcada en cabotaje y exterior]]+dataMercanciaGeneral[[#This Row],[TOTAL mercancía general desembarcada en cabotaje y exterior]]</f>
        <v>768620</v>
      </c>
    </row>
    <row r="1339" spans="1:13" hidden="1" x14ac:dyDescent="0.25">
      <c r="A1339" s="1">
        <v>1984</v>
      </c>
      <c r="B1339" s="1" t="s">
        <v>14</v>
      </c>
      <c r="C1339" s="1" t="s">
        <v>32</v>
      </c>
      <c r="D1339" s="1" t="s">
        <v>42</v>
      </c>
      <c r="E1339" s="2">
        <v>0</v>
      </c>
      <c r="F1339" s="2">
        <v>0</v>
      </c>
      <c r="G1339" s="3">
        <f>+dataMercanciaGeneral[[#This Row],[Mercancía general embarcada en cabotaje]]+dataMercanciaGeneral[[#This Row],[Mercancía general desembarcada en cabotaje]]</f>
        <v>0</v>
      </c>
      <c r="H1339" s="2">
        <v>65555</v>
      </c>
      <c r="I1339" s="2">
        <v>9334</v>
      </c>
      <c r="J1339" s="3">
        <f>+dataMercanciaGeneral[[#This Row],[Mercancía general embarcada en exterior]]+dataMercanciaGeneral[[#This Row],[Mercancía general desembarcada en exterior]]</f>
        <v>74889</v>
      </c>
      <c r="K1339" s="3">
        <f>+dataMercanciaGeneral[[#This Row],[Mercancía general embarcada en cabotaje]]+dataMercanciaGeneral[[#This Row],[Mercancía general embarcada en exterior]]</f>
        <v>65555</v>
      </c>
      <c r="L1339" s="3">
        <f>+dataMercanciaGeneral[[#This Row],[Mercancía general desembarcada en cabotaje]]+dataMercanciaGeneral[[#This Row],[Mercancía general desembarcada en exterior]]</f>
        <v>9334</v>
      </c>
      <c r="M1339" s="3">
        <f>+dataMercanciaGeneral[[#This Row],[TOTAL mercancía general embarcada en cabotaje y exterior]]+dataMercanciaGeneral[[#This Row],[TOTAL mercancía general desembarcada en cabotaje y exterior]]</f>
        <v>74889</v>
      </c>
    </row>
    <row r="1340" spans="1:13" hidden="1" x14ac:dyDescent="0.25">
      <c r="A1340" s="1">
        <v>1984</v>
      </c>
      <c r="B1340" s="1" t="s">
        <v>15</v>
      </c>
      <c r="C1340" s="1" t="s">
        <v>32</v>
      </c>
      <c r="D1340" s="1" t="s">
        <v>33</v>
      </c>
      <c r="E1340" s="2">
        <v>208542</v>
      </c>
      <c r="F1340" s="2">
        <v>290875</v>
      </c>
      <c r="G1340" s="3">
        <f>+dataMercanciaGeneral[[#This Row],[Mercancía general embarcada en cabotaje]]+dataMercanciaGeneral[[#This Row],[Mercancía general desembarcada en cabotaje]]</f>
        <v>499417</v>
      </c>
      <c r="H1340" s="2">
        <v>0</v>
      </c>
      <c r="I1340" s="2">
        <v>11149</v>
      </c>
      <c r="J1340" s="3">
        <f>+dataMercanciaGeneral[[#This Row],[Mercancía general embarcada en exterior]]+dataMercanciaGeneral[[#This Row],[Mercancía general desembarcada en exterior]]</f>
        <v>11149</v>
      </c>
      <c r="K1340" s="3">
        <f>+dataMercanciaGeneral[[#This Row],[Mercancía general embarcada en cabotaje]]+dataMercanciaGeneral[[#This Row],[Mercancía general embarcada en exterior]]</f>
        <v>208542</v>
      </c>
      <c r="L1340" s="3">
        <f>+dataMercanciaGeneral[[#This Row],[Mercancía general desembarcada en cabotaje]]+dataMercanciaGeneral[[#This Row],[Mercancía general desembarcada en exterior]]</f>
        <v>302024</v>
      </c>
      <c r="M1340" s="3">
        <f>+dataMercanciaGeneral[[#This Row],[TOTAL mercancía general embarcada en cabotaje y exterior]]+dataMercanciaGeneral[[#This Row],[TOTAL mercancía general desembarcada en cabotaje y exterior]]</f>
        <v>510566</v>
      </c>
    </row>
    <row r="1341" spans="1:13" hidden="1" x14ac:dyDescent="0.25">
      <c r="A1341" s="1">
        <v>1984</v>
      </c>
      <c r="B1341" s="1" t="s">
        <v>15</v>
      </c>
      <c r="C1341" s="1" t="s">
        <v>32</v>
      </c>
      <c r="D1341" s="1" t="s">
        <v>42</v>
      </c>
      <c r="E1341" s="2">
        <v>164</v>
      </c>
      <c r="F1341" s="2">
        <v>0</v>
      </c>
      <c r="G1341" s="3">
        <f>+dataMercanciaGeneral[[#This Row],[Mercancía general embarcada en cabotaje]]+dataMercanciaGeneral[[#This Row],[Mercancía general desembarcada en cabotaje]]</f>
        <v>164</v>
      </c>
      <c r="H1341" s="2">
        <v>5</v>
      </c>
      <c r="I1341" s="2">
        <v>5096</v>
      </c>
      <c r="J1341" s="3">
        <f>+dataMercanciaGeneral[[#This Row],[Mercancía general embarcada en exterior]]+dataMercanciaGeneral[[#This Row],[Mercancía general desembarcada en exterior]]</f>
        <v>5101</v>
      </c>
      <c r="K1341" s="3">
        <f>+dataMercanciaGeneral[[#This Row],[Mercancía general embarcada en cabotaje]]+dataMercanciaGeneral[[#This Row],[Mercancía general embarcada en exterior]]</f>
        <v>169</v>
      </c>
      <c r="L1341" s="3">
        <f>+dataMercanciaGeneral[[#This Row],[Mercancía general desembarcada en cabotaje]]+dataMercanciaGeneral[[#This Row],[Mercancía general desembarcada en exterior]]</f>
        <v>5096</v>
      </c>
      <c r="M1341" s="3">
        <f>+dataMercanciaGeneral[[#This Row],[TOTAL mercancía general embarcada en cabotaje y exterior]]+dataMercanciaGeneral[[#This Row],[TOTAL mercancía general desembarcada en cabotaje y exterior]]</f>
        <v>5265</v>
      </c>
    </row>
    <row r="1342" spans="1:13" hidden="1" x14ac:dyDescent="0.25">
      <c r="A1342" s="1">
        <v>1984</v>
      </c>
      <c r="B1342" s="1" t="s">
        <v>35</v>
      </c>
      <c r="C1342" s="1" t="s">
        <v>32</v>
      </c>
      <c r="D1342" s="1" t="s">
        <v>33</v>
      </c>
      <c r="E1342" s="2">
        <v>3663</v>
      </c>
      <c r="F1342" s="2">
        <v>2562</v>
      </c>
      <c r="G1342" s="3">
        <f>+dataMercanciaGeneral[[#This Row],[Mercancía general embarcada en cabotaje]]+dataMercanciaGeneral[[#This Row],[Mercancía general desembarcada en cabotaje]]</f>
        <v>6225</v>
      </c>
      <c r="H1342" s="2">
        <v>219557</v>
      </c>
      <c r="I1342" s="2">
        <v>7787</v>
      </c>
      <c r="J1342" s="3">
        <f>+dataMercanciaGeneral[[#This Row],[Mercancía general embarcada en exterior]]+dataMercanciaGeneral[[#This Row],[Mercancía general desembarcada en exterior]]</f>
        <v>227344</v>
      </c>
      <c r="K1342" s="3">
        <f>+dataMercanciaGeneral[[#This Row],[Mercancía general embarcada en cabotaje]]+dataMercanciaGeneral[[#This Row],[Mercancía general embarcada en exterior]]</f>
        <v>223220</v>
      </c>
      <c r="L1342" s="3">
        <f>+dataMercanciaGeneral[[#This Row],[Mercancía general desembarcada en cabotaje]]+dataMercanciaGeneral[[#This Row],[Mercancía general desembarcada en exterior]]</f>
        <v>10349</v>
      </c>
      <c r="M1342" s="3">
        <f>+dataMercanciaGeneral[[#This Row],[TOTAL mercancía general embarcada en cabotaje y exterior]]+dataMercanciaGeneral[[#This Row],[TOTAL mercancía general desembarcada en cabotaje y exterior]]</f>
        <v>233569</v>
      </c>
    </row>
    <row r="1343" spans="1:13" hidden="1" x14ac:dyDescent="0.25">
      <c r="A1343" s="1">
        <v>1984</v>
      </c>
      <c r="B1343" s="1" t="s">
        <v>35</v>
      </c>
      <c r="C1343" s="1" t="s">
        <v>32</v>
      </c>
      <c r="D1343" s="1" t="s">
        <v>42</v>
      </c>
      <c r="E1343" s="2">
        <v>0</v>
      </c>
      <c r="F1343" s="2">
        <v>0</v>
      </c>
      <c r="G1343" s="3">
        <f>+dataMercanciaGeneral[[#This Row],[Mercancía general embarcada en cabotaje]]+dataMercanciaGeneral[[#This Row],[Mercancía general desembarcada en cabotaje]]</f>
        <v>0</v>
      </c>
      <c r="H1343" s="2">
        <v>0</v>
      </c>
      <c r="I1343" s="2">
        <v>80</v>
      </c>
      <c r="J1343" s="3">
        <f>+dataMercanciaGeneral[[#This Row],[Mercancía general embarcada en exterior]]+dataMercanciaGeneral[[#This Row],[Mercancía general desembarcada en exterior]]</f>
        <v>80</v>
      </c>
      <c r="K1343" s="3">
        <f>+dataMercanciaGeneral[[#This Row],[Mercancía general embarcada en cabotaje]]+dataMercanciaGeneral[[#This Row],[Mercancía general embarcada en exterior]]</f>
        <v>0</v>
      </c>
      <c r="L1343" s="3">
        <f>+dataMercanciaGeneral[[#This Row],[Mercancía general desembarcada en cabotaje]]+dataMercanciaGeneral[[#This Row],[Mercancía general desembarcada en exterior]]</f>
        <v>80</v>
      </c>
      <c r="M1343" s="3">
        <f>+dataMercanciaGeneral[[#This Row],[TOTAL mercancía general embarcada en cabotaje y exterior]]+dataMercanciaGeneral[[#This Row],[TOTAL mercancía general desembarcada en cabotaje y exterior]]</f>
        <v>80</v>
      </c>
    </row>
    <row r="1344" spans="1:13" hidden="1" x14ac:dyDescent="0.25">
      <c r="A1344" s="1">
        <v>1984</v>
      </c>
      <c r="B1344" s="1" t="s">
        <v>17</v>
      </c>
      <c r="C1344" s="1" t="s">
        <v>32</v>
      </c>
      <c r="D1344" s="1" t="s">
        <v>33</v>
      </c>
      <c r="E1344" s="2">
        <v>68521</v>
      </c>
      <c r="F1344" s="2">
        <v>14723</v>
      </c>
      <c r="G1344" s="3">
        <f>+dataMercanciaGeneral[[#This Row],[Mercancía general embarcada en cabotaje]]+dataMercanciaGeneral[[#This Row],[Mercancía general desembarcada en cabotaje]]</f>
        <v>83244</v>
      </c>
      <c r="H1344" s="2">
        <v>372604</v>
      </c>
      <c r="I1344" s="2">
        <v>49466</v>
      </c>
      <c r="J1344" s="3">
        <f>+dataMercanciaGeneral[[#This Row],[Mercancía general embarcada en exterior]]+dataMercanciaGeneral[[#This Row],[Mercancía general desembarcada en exterior]]</f>
        <v>422070</v>
      </c>
      <c r="K1344" s="3">
        <f>+dataMercanciaGeneral[[#This Row],[Mercancía general embarcada en cabotaje]]+dataMercanciaGeneral[[#This Row],[Mercancía general embarcada en exterior]]</f>
        <v>441125</v>
      </c>
      <c r="L1344" s="3">
        <f>+dataMercanciaGeneral[[#This Row],[Mercancía general desembarcada en cabotaje]]+dataMercanciaGeneral[[#This Row],[Mercancía general desembarcada en exterior]]</f>
        <v>64189</v>
      </c>
      <c r="M1344" s="3">
        <f>+dataMercanciaGeneral[[#This Row],[TOTAL mercancía general embarcada en cabotaje y exterior]]+dataMercanciaGeneral[[#This Row],[TOTAL mercancía general desembarcada en cabotaje y exterior]]</f>
        <v>505314</v>
      </c>
    </row>
    <row r="1345" spans="1:13" hidden="1" x14ac:dyDescent="0.25">
      <c r="A1345" s="1">
        <v>1984</v>
      </c>
      <c r="B1345" s="1" t="s">
        <v>17</v>
      </c>
      <c r="C1345" s="1" t="s">
        <v>32</v>
      </c>
      <c r="D1345" s="1" t="s">
        <v>42</v>
      </c>
      <c r="E1345" s="2">
        <v>12785</v>
      </c>
      <c r="F1345" s="2">
        <v>1439</v>
      </c>
      <c r="G1345" s="3">
        <f>+dataMercanciaGeneral[[#This Row],[Mercancía general embarcada en cabotaje]]+dataMercanciaGeneral[[#This Row],[Mercancía general desembarcada en cabotaje]]</f>
        <v>14224</v>
      </c>
      <c r="H1345" s="2">
        <v>1300</v>
      </c>
      <c r="I1345" s="2">
        <v>1209</v>
      </c>
      <c r="J1345" s="3">
        <f>+dataMercanciaGeneral[[#This Row],[Mercancía general embarcada en exterior]]+dataMercanciaGeneral[[#This Row],[Mercancía general desembarcada en exterior]]</f>
        <v>2509</v>
      </c>
      <c r="K1345" s="3">
        <f>+dataMercanciaGeneral[[#This Row],[Mercancía general embarcada en cabotaje]]+dataMercanciaGeneral[[#This Row],[Mercancía general embarcada en exterior]]</f>
        <v>14085</v>
      </c>
      <c r="L1345" s="3">
        <f>+dataMercanciaGeneral[[#This Row],[Mercancía general desembarcada en cabotaje]]+dataMercanciaGeneral[[#This Row],[Mercancía general desembarcada en exterior]]</f>
        <v>2648</v>
      </c>
      <c r="M1345" s="3">
        <f>+dataMercanciaGeneral[[#This Row],[TOTAL mercancía general embarcada en cabotaje y exterior]]+dataMercanciaGeneral[[#This Row],[TOTAL mercancía general desembarcada en cabotaje y exterior]]</f>
        <v>16733</v>
      </c>
    </row>
    <row r="1346" spans="1:13" hidden="1" x14ac:dyDescent="0.25">
      <c r="A1346" s="1">
        <v>1984</v>
      </c>
      <c r="B1346" s="1" t="s">
        <v>18</v>
      </c>
      <c r="C1346" s="1" t="s">
        <v>32</v>
      </c>
      <c r="D1346" s="1" t="s">
        <v>33</v>
      </c>
      <c r="E1346" s="2">
        <v>606</v>
      </c>
      <c r="F1346" s="2">
        <v>2003</v>
      </c>
      <c r="G1346" s="3">
        <f>+dataMercanciaGeneral[[#This Row],[Mercancía general embarcada en cabotaje]]+dataMercanciaGeneral[[#This Row],[Mercancía general desembarcada en cabotaje]]</f>
        <v>2609</v>
      </c>
      <c r="H1346" s="2">
        <v>398351</v>
      </c>
      <c r="I1346" s="2">
        <v>63514</v>
      </c>
      <c r="J1346" s="3">
        <f>+dataMercanciaGeneral[[#This Row],[Mercancía general embarcada en exterior]]+dataMercanciaGeneral[[#This Row],[Mercancía general desembarcada en exterior]]</f>
        <v>461865</v>
      </c>
      <c r="K1346" s="3">
        <f>+dataMercanciaGeneral[[#This Row],[Mercancía general embarcada en cabotaje]]+dataMercanciaGeneral[[#This Row],[Mercancía general embarcada en exterior]]</f>
        <v>398957</v>
      </c>
      <c r="L1346" s="3">
        <f>+dataMercanciaGeneral[[#This Row],[Mercancía general desembarcada en cabotaje]]+dataMercanciaGeneral[[#This Row],[Mercancía general desembarcada en exterior]]</f>
        <v>65517</v>
      </c>
      <c r="M1346" s="3">
        <f>+dataMercanciaGeneral[[#This Row],[TOTAL mercancía general embarcada en cabotaje y exterior]]+dataMercanciaGeneral[[#This Row],[TOTAL mercancía general desembarcada en cabotaje y exterior]]</f>
        <v>464474</v>
      </c>
    </row>
    <row r="1347" spans="1:13" hidden="1" x14ac:dyDescent="0.25">
      <c r="A1347" s="1">
        <v>1984</v>
      </c>
      <c r="B1347" s="1" t="s">
        <v>18</v>
      </c>
      <c r="C1347" s="1" t="s">
        <v>32</v>
      </c>
      <c r="D1347" s="1" t="s">
        <v>42</v>
      </c>
      <c r="E1347" s="2">
        <v>0</v>
      </c>
      <c r="F1347" s="2">
        <v>0</v>
      </c>
      <c r="G1347" s="3">
        <f>+dataMercanciaGeneral[[#This Row],[Mercancía general embarcada en cabotaje]]+dataMercanciaGeneral[[#This Row],[Mercancía general desembarcada en cabotaje]]</f>
        <v>0</v>
      </c>
      <c r="H1347" s="2">
        <v>26</v>
      </c>
      <c r="I1347" s="2">
        <v>422</v>
      </c>
      <c r="J1347" s="3">
        <f>+dataMercanciaGeneral[[#This Row],[Mercancía general embarcada en exterior]]+dataMercanciaGeneral[[#This Row],[Mercancía general desembarcada en exterior]]</f>
        <v>448</v>
      </c>
      <c r="K1347" s="3">
        <f>+dataMercanciaGeneral[[#This Row],[Mercancía general embarcada en cabotaje]]+dataMercanciaGeneral[[#This Row],[Mercancía general embarcada en exterior]]</f>
        <v>26</v>
      </c>
      <c r="L1347" s="3">
        <f>+dataMercanciaGeneral[[#This Row],[Mercancía general desembarcada en cabotaje]]+dataMercanciaGeneral[[#This Row],[Mercancía general desembarcada en exterior]]</f>
        <v>422</v>
      </c>
      <c r="M1347" s="3">
        <f>+dataMercanciaGeneral[[#This Row],[TOTAL mercancía general embarcada en cabotaje y exterior]]+dataMercanciaGeneral[[#This Row],[TOTAL mercancía general desembarcada en cabotaje y exterior]]</f>
        <v>448</v>
      </c>
    </row>
    <row r="1348" spans="1:13" hidden="1" x14ac:dyDescent="0.25">
      <c r="A1348" s="1">
        <v>1984</v>
      </c>
      <c r="B1348" s="1" t="s">
        <v>19</v>
      </c>
      <c r="C1348" s="1" t="s">
        <v>32</v>
      </c>
      <c r="D1348" s="1" t="s">
        <v>33</v>
      </c>
      <c r="E1348" s="2">
        <v>293015</v>
      </c>
      <c r="F1348" s="2">
        <v>367386</v>
      </c>
      <c r="G1348" s="3">
        <f>+dataMercanciaGeneral[[#This Row],[Mercancía general embarcada en cabotaje]]+dataMercanciaGeneral[[#This Row],[Mercancía general desembarcada en cabotaje]]</f>
        <v>660401</v>
      </c>
      <c r="H1348" s="2">
        <v>382693</v>
      </c>
      <c r="I1348" s="2">
        <v>190066</v>
      </c>
      <c r="J1348" s="3">
        <f>+dataMercanciaGeneral[[#This Row],[Mercancía general embarcada en exterior]]+dataMercanciaGeneral[[#This Row],[Mercancía general desembarcada en exterior]]</f>
        <v>572759</v>
      </c>
      <c r="K1348" s="3">
        <f>+dataMercanciaGeneral[[#This Row],[Mercancía general embarcada en cabotaje]]+dataMercanciaGeneral[[#This Row],[Mercancía general embarcada en exterior]]</f>
        <v>675708</v>
      </c>
      <c r="L1348" s="3">
        <f>+dataMercanciaGeneral[[#This Row],[Mercancía general desembarcada en cabotaje]]+dataMercanciaGeneral[[#This Row],[Mercancía general desembarcada en exterior]]</f>
        <v>557452</v>
      </c>
      <c r="M1348" s="3">
        <f>+dataMercanciaGeneral[[#This Row],[TOTAL mercancía general embarcada en cabotaje y exterior]]+dataMercanciaGeneral[[#This Row],[TOTAL mercancía general desembarcada en cabotaje y exterior]]</f>
        <v>1233160</v>
      </c>
    </row>
    <row r="1349" spans="1:13" hidden="1" x14ac:dyDescent="0.25">
      <c r="A1349" s="1">
        <v>1984</v>
      </c>
      <c r="B1349" s="1" t="s">
        <v>19</v>
      </c>
      <c r="C1349" s="1" t="s">
        <v>32</v>
      </c>
      <c r="D1349" s="1" t="s">
        <v>42</v>
      </c>
      <c r="E1349" s="2">
        <v>247068</v>
      </c>
      <c r="F1349" s="2">
        <v>497231</v>
      </c>
      <c r="G1349" s="3">
        <f>+dataMercanciaGeneral[[#This Row],[Mercancía general embarcada en cabotaje]]+dataMercanciaGeneral[[#This Row],[Mercancía general desembarcada en cabotaje]]</f>
        <v>744299</v>
      </c>
      <c r="H1349" s="2">
        <v>95379</v>
      </c>
      <c r="I1349" s="2">
        <v>195282</v>
      </c>
      <c r="J1349" s="3">
        <f>+dataMercanciaGeneral[[#This Row],[Mercancía general embarcada en exterior]]+dataMercanciaGeneral[[#This Row],[Mercancía general desembarcada en exterior]]</f>
        <v>290661</v>
      </c>
      <c r="K1349" s="3">
        <f>+dataMercanciaGeneral[[#This Row],[Mercancía general embarcada en cabotaje]]+dataMercanciaGeneral[[#This Row],[Mercancía general embarcada en exterior]]</f>
        <v>342447</v>
      </c>
      <c r="L1349" s="3">
        <f>+dataMercanciaGeneral[[#This Row],[Mercancía general desembarcada en cabotaje]]+dataMercanciaGeneral[[#This Row],[Mercancía general desembarcada en exterior]]</f>
        <v>692513</v>
      </c>
      <c r="M1349" s="3">
        <f>+dataMercanciaGeneral[[#This Row],[TOTAL mercancía general embarcada en cabotaje y exterior]]+dataMercanciaGeneral[[#This Row],[TOTAL mercancía general desembarcada en cabotaje y exterior]]</f>
        <v>1034960</v>
      </c>
    </row>
    <row r="1350" spans="1:13" hidden="1" x14ac:dyDescent="0.25">
      <c r="A1350" s="1">
        <v>1984</v>
      </c>
      <c r="B1350" s="1" t="s">
        <v>20</v>
      </c>
      <c r="C1350" s="1" t="s">
        <v>32</v>
      </c>
      <c r="D1350" s="1" t="s">
        <v>33</v>
      </c>
      <c r="E1350" s="2">
        <v>126414</v>
      </c>
      <c r="F1350" s="2">
        <v>102005</v>
      </c>
      <c r="G1350" s="3">
        <f>+dataMercanciaGeneral[[#This Row],[Mercancía general embarcada en cabotaje]]+dataMercanciaGeneral[[#This Row],[Mercancía general desembarcada en cabotaje]]</f>
        <v>228419</v>
      </c>
      <c r="H1350" s="2">
        <v>253811</v>
      </c>
      <c r="I1350" s="2">
        <v>26963</v>
      </c>
      <c r="J1350" s="3">
        <f>+dataMercanciaGeneral[[#This Row],[Mercancía general embarcada en exterior]]+dataMercanciaGeneral[[#This Row],[Mercancía general desembarcada en exterior]]</f>
        <v>280774</v>
      </c>
      <c r="K1350" s="3">
        <f>+dataMercanciaGeneral[[#This Row],[Mercancía general embarcada en cabotaje]]+dataMercanciaGeneral[[#This Row],[Mercancía general embarcada en exterior]]</f>
        <v>380225</v>
      </c>
      <c r="L1350" s="3">
        <f>+dataMercanciaGeneral[[#This Row],[Mercancía general desembarcada en cabotaje]]+dataMercanciaGeneral[[#This Row],[Mercancía general desembarcada en exterior]]</f>
        <v>128968</v>
      </c>
      <c r="M1350" s="3">
        <f>+dataMercanciaGeneral[[#This Row],[TOTAL mercancía general embarcada en cabotaje y exterior]]+dataMercanciaGeneral[[#This Row],[TOTAL mercancía general desembarcada en cabotaje y exterior]]</f>
        <v>509193</v>
      </c>
    </row>
    <row r="1351" spans="1:13" hidden="1" x14ac:dyDescent="0.25">
      <c r="A1351" s="1">
        <v>1984</v>
      </c>
      <c r="B1351" s="1" t="s">
        <v>20</v>
      </c>
      <c r="C1351" s="1" t="s">
        <v>32</v>
      </c>
      <c r="D1351" s="1" t="s">
        <v>42</v>
      </c>
      <c r="E1351" s="2">
        <v>20607</v>
      </c>
      <c r="F1351" s="2">
        <v>6522</v>
      </c>
      <c r="G1351" s="3">
        <f>+dataMercanciaGeneral[[#This Row],[Mercancía general embarcada en cabotaje]]+dataMercanciaGeneral[[#This Row],[Mercancía general desembarcada en cabotaje]]</f>
        <v>27129</v>
      </c>
      <c r="H1351" s="2">
        <v>1069</v>
      </c>
      <c r="I1351" s="2">
        <v>1627</v>
      </c>
      <c r="J1351" s="3">
        <f>+dataMercanciaGeneral[[#This Row],[Mercancía general embarcada en exterior]]+dataMercanciaGeneral[[#This Row],[Mercancía general desembarcada en exterior]]</f>
        <v>2696</v>
      </c>
      <c r="K1351" s="3">
        <f>+dataMercanciaGeneral[[#This Row],[Mercancía general embarcada en cabotaje]]+dataMercanciaGeneral[[#This Row],[Mercancía general embarcada en exterior]]</f>
        <v>21676</v>
      </c>
      <c r="L1351" s="3">
        <f>+dataMercanciaGeneral[[#This Row],[Mercancía general desembarcada en cabotaje]]+dataMercanciaGeneral[[#This Row],[Mercancía general desembarcada en exterior]]</f>
        <v>8149</v>
      </c>
      <c r="M1351" s="3">
        <f>+dataMercanciaGeneral[[#This Row],[TOTAL mercancía general embarcada en cabotaje y exterior]]+dataMercanciaGeneral[[#This Row],[TOTAL mercancía general desembarcada en cabotaje y exterior]]</f>
        <v>29825</v>
      </c>
    </row>
    <row r="1352" spans="1:13" hidden="1" x14ac:dyDescent="0.25">
      <c r="A1352" s="1">
        <v>1984</v>
      </c>
      <c r="B1352" s="1" t="s">
        <v>21</v>
      </c>
      <c r="C1352" s="1" t="s">
        <v>32</v>
      </c>
      <c r="D1352" s="1" t="s">
        <v>33</v>
      </c>
      <c r="E1352" s="2">
        <v>15890</v>
      </c>
      <c r="F1352" s="2">
        <v>887</v>
      </c>
      <c r="G1352" s="3">
        <f>+dataMercanciaGeneral[[#This Row],[Mercancía general embarcada en cabotaje]]+dataMercanciaGeneral[[#This Row],[Mercancía general desembarcada en cabotaje]]</f>
        <v>16777</v>
      </c>
      <c r="H1352" s="2">
        <v>129917</v>
      </c>
      <c r="I1352" s="2">
        <v>1452</v>
      </c>
      <c r="J1352" s="3">
        <f>+dataMercanciaGeneral[[#This Row],[Mercancía general embarcada en exterior]]+dataMercanciaGeneral[[#This Row],[Mercancía general desembarcada en exterior]]</f>
        <v>131369</v>
      </c>
      <c r="K1352" s="3">
        <f>+dataMercanciaGeneral[[#This Row],[Mercancía general embarcada en cabotaje]]+dataMercanciaGeneral[[#This Row],[Mercancía general embarcada en exterior]]</f>
        <v>145807</v>
      </c>
      <c r="L1352" s="3">
        <f>+dataMercanciaGeneral[[#This Row],[Mercancía general desembarcada en cabotaje]]+dataMercanciaGeneral[[#This Row],[Mercancía general desembarcada en exterior]]</f>
        <v>2339</v>
      </c>
      <c r="M1352" s="3">
        <f>+dataMercanciaGeneral[[#This Row],[TOTAL mercancía general embarcada en cabotaje y exterior]]+dataMercanciaGeneral[[#This Row],[TOTAL mercancía general desembarcada en cabotaje y exterior]]</f>
        <v>148146</v>
      </c>
    </row>
    <row r="1353" spans="1:13" hidden="1" x14ac:dyDescent="0.25">
      <c r="A1353" s="1">
        <v>1984</v>
      </c>
      <c r="B1353" s="1" t="s">
        <v>21</v>
      </c>
      <c r="C1353" s="1" t="s">
        <v>32</v>
      </c>
      <c r="D1353" s="1" t="s">
        <v>42</v>
      </c>
      <c r="E1353" s="2">
        <v>4</v>
      </c>
      <c r="F1353" s="2">
        <v>0</v>
      </c>
      <c r="G1353" s="3">
        <f>+dataMercanciaGeneral[[#This Row],[Mercancía general embarcada en cabotaje]]+dataMercanciaGeneral[[#This Row],[Mercancía general desembarcada en cabotaje]]</f>
        <v>4</v>
      </c>
      <c r="H1353" s="2">
        <v>48</v>
      </c>
      <c r="I1353" s="2">
        <v>0</v>
      </c>
      <c r="J1353" s="3">
        <f>+dataMercanciaGeneral[[#This Row],[Mercancía general embarcada en exterior]]+dataMercanciaGeneral[[#This Row],[Mercancía general desembarcada en exterior]]</f>
        <v>48</v>
      </c>
      <c r="K1353" s="3">
        <f>+dataMercanciaGeneral[[#This Row],[Mercancía general embarcada en cabotaje]]+dataMercanciaGeneral[[#This Row],[Mercancía general embarcada en exterior]]</f>
        <v>52</v>
      </c>
      <c r="L1353" s="3">
        <f>+dataMercanciaGeneral[[#This Row],[Mercancía general desembarcada en cabotaje]]+dataMercanciaGeneral[[#This Row],[Mercancía general desembarcada en exterior]]</f>
        <v>0</v>
      </c>
      <c r="M1353" s="3">
        <f>+dataMercanciaGeneral[[#This Row],[TOTAL mercancía general embarcada en cabotaje y exterior]]+dataMercanciaGeneral[[#This Row],[TOTAL mercancía general desembarcada en cabotaje y exterior]]</f>
        <v>52</v>
      </c>
    </row>
    <row r="1354" spans="1:13" hidden="1" x14ac:dyDescent="0.25">
      <c r="A1354" s="1">
        <v>1984</v>
      </c>
      <c r="B1354" s="1" t="s">
        <v>22</v>
      </c>
      <c r="C1354" s="1" t="s">
        <v>32</v>
      </c>
      <c r="D1354" s="1" t="s">
        <v>33</v>
      </c>
      <c r="E1354" s="2">
        <v>79638</v>
      </c>
      <c r="F1354" s="2">
        <v>165342</v>
      </c>
      <c r="G1354" s="3">
        <f>+dataMercanciaGeneral[[#This Row],[Mercancía general embarcada en cabotaje]]+dataMercanciaGeneral[[#This Row],[Mercancía general desembarcada en cabotaje]]</f>
        <v>244980</v>
      </c>
      <c r="H1354" s="2">
        <v>0</v>
      </c>
      <c r="I1354" s="2">
        <v>0</v>
      </c>
      <c r="J1354" s="3">
        <f>+dataMercanciaGeneral[[#This Row],[Mercancía general embarcada en exterior]]+dataMercanciaGeneral[[#This Row],[Mercancía general desembarcada en exterior]]</f>
        <v>0</v>
      </c>
      <c r="K1354" s="3">
        <f>+dataMercanciaGeneral[[#This Row],[Mercancía general embarcada en cabotaje]]+dataMercanciaGeneral[[#This Row],[Mercancía general embarcada en exterior]]</f>
        <v>79638</v>
      </c>
      <c r="L1354" s="3">
        <f>+dataMercanciaGeneral[[#This Row],[Mercancía general desembarcada en cabotaje]]+dataMercanciaGeneral[[#This Row],[Mercancía general desembarcada en exterior]]</f>
        <v>165342</v>
      </c>
      <c r="M1354" s="3">
        <f>+dataMercanciaGeneral[[#This Row],[TOTAL mercancía general embarcada en cabotaje y exterior]]+dataMercanciaGeneral[[#This Row],[TOTAL mercancía general desembarcada en cabotaje y exterior]]</f>
        <v>244980</v>
      </c>
    </row>
    <row r="1355" spans="1:13" hidden="1" x14ac:dyDescent="0.25">
      <c r="A1355" s="1">
        <v>1984</v>
      </c>
      <c r="B1355" s="1" t="s">
        <v>22</v>
      </c>
      <c r="C1355" s="1" t="s">
        <v>32</v>
      </c>
      <c r="D1355" s="1" t="s">
        <v>42</v>
      </c>
      <c r="E1355" s="2">
        <v>1000</v>
      </c>
      <c r="F1355" s="2">
        <v>3996</v>
      </c>
      <c r="G1355" s="3">
        <f>+dataMercanciaGeneral[[#This Row],[Mercancía general embarcada en cabotaje]]+dataMercanciaGeneral[[#This Row],[Mercancía general desembarcada en cabotaje]]</f>
        <v>4996</v>
      </c>
      <c r="H1355" s="2">
        <v>1300</v>
      </c>
      <c r="I1355" s="2">
        <v>5427</v>
      </c>
      <c r="J1355" s="3">
        <f>+dataMercanciaGeneral[[#This Row],[Mercancía general embarcada en exterior]]+dataMercanciaGeneral[[#This Row],[Mercancía general desembarcada en exterior]]</f>
        <v>6727</v>
      </c>
      <c r="K1355" s="3">
        <f>+dataMercanciaGeneral[[#This Row],[Mercancía general embarcada en cabotaje]]+dataMercanciaGeneral[[#This Row],[Mercancía general embarcada en exterior]]</f>
        <v>2300</v>
      </c>
      <c r="L1355" s="3">
        <f>+dataMercanciaGeneral[[#This Row],[Mercancía general desembarcada en cabotaje]]+dataMercanciaGeneral[[#This Row],[Mercancía general desembarcada en exterior]]</f>
        <v>9423</v>
      </c>
      <c r="M1355" s="3">
        <f>+dataMercanciaGeneral[[#This Row],[TOTAL mercancía general embarcada en cabotaje y exterior]]+dataMercanciaGeneral[[#This Row],[TOTAL mercancía general desembarcada en cabotaje y exterior]]</f>
        <v>11723</v>
      </c>
    </row>
    <row r="1356" spans="1:13" hidden="1" x14ac:dyDescent="0.25">
      <c r="A1356" s="1">
        <v>1984</v>
      </c>
      <c r="B1356" s="1" t="s">
        <v>23</v>
      </c>
      <c r="C1356" s="1" t="s">
        <v>32</v>
      </c>
      <c r="D1356" s="1" t="s">
        <v>33</v>
      </c>
      <c r="E1356" s="2">
        <v>22269</v>
      </c>
      <c r="F1356" s="2">
        <v>17049</v>
      </c>
      <c r="G1356" s="3">
        <f>+dataMercanciaGeneral[[#This Row],[Mercancía general embarcada en cabotaje]]+dataMercanciaGeneral[[#This Row],[Mercancía general desembarcada en cabotaje]]</f>
        <v>39318</v>
      </c>
      <c r="H1356" s="2">
        <v>1115084</v>
      </c>
      <c r="I1356" s="2">
        <v>1572876</v>
      </c>
      <c r="J1356" s="3">
        <f>+dataMercanciaGeneral[[#This Row],[Mercancía general embarcada en exterior]]+dataMercanciaGeneral[[#This Row],[Mercancía general desembarcada en exterior]]</f>
        <v>2687960</v>
      </c>
      <c r="K1356" s="3">
        <f>+dataMercanciaGeneral[[#This Row],[Mercancía general embarcada en cabotaje]]+dataMercanciaGeneral[[#This Row],[Mercancía general embarcada en exterior]]</f>
        <v>1137353</v>
      </c>
      <c r="L1356" s="3">
        <f>+dataMercanciaGeneral[[#This Row],[Mercancía general desembarcada en cabotaje]]+dataMercanciaGeneral[[#This Row],[Mercancía general desembarcada en exterior]]</f>
        <v>1589925</v>
      </c>
      <c r="M1356" s="3">
        <f>+dataMercanciaGeneral[[#This Row],[TOTAL mercancía general embarcada en cabotaje y exterior]]+dataMercanciaGeneral[[#This Row],[TOTAL mercancía general desembarcada en cabotaje y exterior]]</f>
        <v>2727278</v>
      </c>
    </row>
    <row r="1357" spans="1:13" hidden="1" x14ac:dyDescent="0.25">
      <c r="A1357" s="1">
        <v>1984</v>
      </c>
      <c r="B1357" s="1" t="s">
        <v>23</v>
      </c>
      <c r="C1357" s="1" t="s">
        <v>32</v>
      </c>
      <c r="D1357" s="1" t="s">
        <v>42</v>
      </c>
      <c r="E1357" s="2">
        <v>0</v>
      </c>
      <c r="F1357" s="2">
        <v>0</v>
      </c>
      <c r="G1357" s="3">
        <f>+dataMercanciaGeneral[[#This Row],[Mercancía general embarcada en cabotaje]]+dataMercanciaGeneral[[#This Row],[Mercancía general desembarcada en cabotaje]]</f>
        <v>0</v>
      </c>
      <c r="H1357" s="2">
        <v>23839</v>
      </c>
      <c r="I1357" s="2">
        <v>11455</v>
      </c>
      <c r="J1357" s="3">
        <f>+dataMercanciaGeneral[[#This Row],[Mercancía general embarcada en exterior]]+dataMercanciaGeneral[[#This Row],[Mercancía general desembarcada en exterior]]</f>
        <v>35294</v>
      </c>
      <c r="K1357" s="3">
        <f>+dataMercanciaGeneral[[#This Row],[Mercancía general embarcada en cabotaje]]+dataMercanciaGeneral[[#This Row],[Mercancía general embarcada en exterior]]</f>
        <v>23839</v>
      </c>
      <c r="L1357" s="3">
        <f>+dataMercanciaGeneral[[#This Row],[Mercancía general desembarcada en cabotaje]]+dataMercanciaGeneral[[#This Row],[Mercancía general desembarcada en exterior]]</f>
        <v>11455</v>
      </c>
      <c r="M1357" s="3">
        <f>+dataMercanciaGeneral[[#This Row],[TOTAL mercancía general embarcada en cabotaje y exterior]]+dataMercanciaGeneral[[#This Row],[TOTAL mercancía general desembarcada en cabotaje y exterior]]</f>
        <v>35294</v>
      </c>
    </row>
    <row r="1358" spans="1:13" hidden="1" x14ac:dyDescent="0.25">
      <c r="A1358" s="1">
        <v>1984</v>
      </c>
      <c r="B1358" s="1" t="s">
        <v>7</v>
      </c>
      <c r="C1358" s="1" t="s">
        <v>32</v>
      </c>
      <c r="D1358" s="1" t="s">
        <v>33</v>
      </c>
      <c r="E1358" s="2">
        <v>306048</v>
      </c>
      <c r="F1358" s="2">
        <v>258098</v>
      </c>
      <c r="G1358" s="3">
        <f>+dataMercanciaGeneral[[#This Row],[Mercancía general embarcada en cabotaje]]+dataMercanciaGeneral[[#This Row],[Mercancía general desembarcada en cabotaje]]</f>
        <v>564146</v>
      </c>
      <c r="H1358" s="2">
        <v>135697</v>
      </c>
      <c r="I1358" s="2">
        <v>126063</v>
      </c>
      <c r="J1358" s="3">
        <f>+dataMercanciaGeneral[[#This Row],[Mercancía general embarcada en exterior]]+dataMercanciaGeneral[[#This Row],[Mercancía general desembarcada en exterior]]</f>
        <v>261760</v>
      </c>
      <c r="K1358" s="3">
        <f>+dataMercanciaGeneral[[#This Row],[Mercancía general embarcada en cabotaje]]+dataMercanciaGeneral[[#This Row],[Mercancía general embarcada en exterior]]</f>
        <v>441745</v>
      </c>
      <c r="L1358" s="3">
        <f>+dataMercanciaGeneral[[#This Row],[Mercancía general desembarcada en cabotaje]]+dataMercanciaGeneral[[#This Row],[Mercancía general desembarcada en exterior]]</f>
        <v>384161</v>
      </c>
      <c r="M1358" s="3">
        <f>+dataMercanciaGeneral[[#This Row],[TOTAL mercancía general embarcada en cabotaje y exterior]]+dataMercanciaGeneral[[#This Row],[TOTAL mercancía general desembarcada en cabotaje y exterior]]</f>
        <v>825906</v>
      </c>
    </row>
    <row r="1359" spans="1:13" hidden="1" x14ac:dyDescent="0.25">
      <c r="A1359" s="1">
        <v>1984</v>
      </c>
      <c r="B1359" s="1" t="s">
        <v>7</v>
      </c>
      <c r="C1359" s="1" t="s">
        <v>32</v>
      </c>
      <c r="D1359" s="1" t="s">
        <v>42</v>
      </c>
      <c r="E1359" s="2">
        <v>266433</v>
      </c>
      <c r="F1359" s="2">
        <v>519889</v>
      </c>
      <c r="G1359" s="3">
        <f>+dataMercanciaGeneral[[#This Row],[Mercancía general embarcada en cabotaje]]+dataMercanciaGeneral[[#This Row],[Mercancía general desembarcada en cabotaje]]</f>
        <v>786322</v>
      </c>
      <c r="H1359" s="2">
        <v>22555</v>
      </c>
      <c r="I1359" s="2">
        <v>122023</v>
      </c>
      <c r="J1359" s="3">
        <f>+dataMercanciaGeneral[[#This Row],[Mercancía general embarcada en exterior]]+dataMercanciaGeneral[[#This Row],[Mercancía general desembarcada en exterior]]</f>
        <v>144578</v>
      </c>
      <c r="K1359" s="3">
        <f>+dataMercanciaGeneral[[#This Row],[Mercancía general embarcada en cabotaje]]+dataMercanciaGeneral[[#This Row],[Mercancía general embarcada en exterior]]</f>
        <v>288988</v>
      </c>
      <c r="L1359" s="3">
        <f>+dataMercanciaGeneral[[#This Row],[Mercancía general desembarcada en cabotaje]]+dataMercanciaGeneral[[#This Row],[Mercancía general desembarcada en exterior]]</f>
        <v>641912</v>
      </c>
      <c r="M1359" s="3">
        <f>+dataMercanciaGeneral[[#This Row],[TOTAL mercancía general embarcada en cabotaje y exterior]]+dataMercanciaGeneral[[#This Row],[TOTAL mercancía general desembarcada en cabotaje y exterior]]</f>
        <v>930900</v>
      </c>
    </row>
    <row r="1360" spans="1:13" hidden="1" x14ac:dyDescent="0.25">
      <c r="A1360" s="1">
        <v>1984</v>
      </c>
      <c r="B1360" s="1" t="s">
        <v>24</v>
      </c>
      <c r="C1360" s="1" t="s">
        <v>32</v>
      </c>
      <c r="D1360" s="1" t="s">
        <v>33</v>
      </c>
      <c r="E1360" s="2">
        <v>6172</v>
      </c>
      <c r="F1360" s="2">
        <v>5067</v>
      </c>
      <c r="G1360" s="3">
        <f>+dataMercanciaGeneral[[#This Row],[Mercancía general embarcada en cabotaje]]+dataMercanciaGeneral[[#This Row],[Mercancía general desembarcada en cabotaje]]</f>
        <v>11239</v>
      </c>
      <c r="H1360" s="2">
        <v>433484</v>
      </c>
      <c r="I1360" s="2">
        <v>210694</v>
      </c>
      <c r="J1360" s="3">
        <f>+dataMercanciaGeneral[[#This Row],[Mercancía general embarcada en exterior]]+dataMercanciaGeneral[[#This Row],[Mercancía general desembarcada en exterior]]</f>
        <v>644178</v>
      </c>
      <c r="K1360" s="3">
        <f>+dataMercanciaGeneral[[#This Row],[Mercancía general embarcada en cabotaje]]+dataMercanciaGeneral[[#This Row],[Mercancía general embarcada en exterior]]</f>
        <v>439656</v>
      </c>
      <c r="L1360" s="3">
        <f>+dataMercanciaGeneral[[#This Row],[Mercancía general desembarcada en cabotaje]]+dataMercanciaGeneral[[#This Row],[Mercancía general desembarcada en exterior]]</f>
        <v>215761</v>
      </c>
      <c r="M1360" s="3">
        <f>+dataMercanciaGeneral[[#This Row],[TOTAL mercancía general embarcada en cabotaje y exterior]]+dataMercanciaGeneral[[#This Row],[TOTAL mercancía general desembarcada en cabotaje y exterior]]</f>
        <v>655417</v>
      </c>
    </row>
    <row r="1361" spans="1:13" hidden="1" x14ac:dyDescent="0.25">
      <c r="A1361" s="1">
        <v>1984</v>
      </c>
      <c r="B1361" s="1" t="s">
        <v>24</v>
      </c>
      <c r="C1361" s="1" t="s">
        <v>32</v>
      </c>
      <c r="D1361" s="1" t="s">
        <v>42</v>
      </c>
      <c r="E1361" s="2">
        <v>9395</v>
      </c>
      <c r="F1361" s="2">
        <v>2238</v>
      </c>
      <c r="G1361" s="3">
        <f>+dataMercanciaGeneral[[#This Row],[Mercancía general embarcada en cabotaje]]+dataMercanciaGeneral[[#This Row],[Mercancía general desembarcada en cabotaje]]</f>
        <v>11633</v>
      </c>
      <c r="H1361" s="2">
        <v>111</v>
      </c>
      <c r="I1361" s="2">
        <v>4047</v>
      </c>
      <c r="J1361" s="3">
        <f>+dataMercanciaGeneral[[#This Row],[Mercancía general embarcada en exterior]]+dataMercanciaGeneral[[#This Row],[Mercancía general desembarcada en exterior]]</f>
        <v>4158</v>
      </c>
      <c r="K1361" s="3">
        <f>+dataMercanciaGeneral[[#This Row],[Mercancía general embarcada en cabotaje]]+dataMercanciaGeneral[[#This Row],[Mercancía general embarcada en exterior]]</f>
        <v>9506</v>
      </c>
      <c r="L1361" s="3">
        <f>+dataMercanciaGeneral[[#This Row],[Mercancía general desembarcada en cabotaje]]+dataMercanciaGeneral[[#This Row],[Mercancía general desembarcada en exterior]]</f>
        <v>6285</v>
      </c>
      <c r="M1361" s="3">
        <f>+dataMercanciaGeneral[[#This Row],[TOTAL mercancía general embarcada en cabotaje y exterior]]+dataMercanciaGeneral[[#This Row],[TOTAL mercancía general desembarcada en cabotaje y exterior]]</f>
        <v>15791</v>
      </c>
    </row>
    <row r="1362" spans="1:13" hidden="1" x14ac:dyDescent="0.25">
      <c r="A1362" s="1">
        <v>1984</v>
      </c>
      <c r="B1362" s="1" t="s">
        <v>25</v>
      </c>
      <c r="C1362" s="1" t="s">
        <v>32</v>
      </c>
      <c r="D1362" s="1" t="s">
        <v>33</v>
      </c>
      <c r="E1362" s="2">
        <v>47145</v>
      </c>
      <c r="F1362" s="2">
        <v>101932</v>
      </c>
      <c r="G1362" s="3">
        <f>+dataMercanciaGeneral[[#This Row],[Mercancía general embarcada en cabotaje]]+dataMercanciaGeneral[[#This Row],[Mercancía general desembarcada en cabotaje]]</f>
        <v>149077</v>
      </c>
      <c r="H1362" s="2">
        <v>576815</v>
      </c>
      <c r="I1362" s="2">
        <v>534278</v>
      </c>
      <c r="J1362" s="3">
        <f>+dataMercanciaGeneral[[#This Row],[Mercancía general embarcada en exterior]]+dataMercanciaGeneral[[#This Row],[Mercancía general desembarcada en exterior]]</f>
        <v>1111093</v>
      </c>
      <c r="K1362" s="3">
        <f>+dataMercanciaGeneral[[#This Row],[Mercancía general embarcada en cabotaje]]+dataMercanciaGeneral[[#This Row],[Mercancía general embarcada en exterior]]</f>
        <v>623960</v>
      </c>
      <c r="L1362" s="3">
        <f>+dataMercanciaGeneral[[#This Row],[Mercancía general desembarcada en cabotaje]]+dataMercanciaGeneral[[#This Row],[Mercancía general desembarcada en exterior]]</f>
        <v>636210</v>
      </c>
      <c r="M1362" s="3">
        <f>+dataMercanciaGeneral[[#This Row],[TOTAL mercancía general embarcada en cabotaje y exterior]]+dataMercanciaGeneral[[#This Row],[TOTAL mercancía general desembarcada en cabotaje y exterior]]</f>
        <v>1260170</v>
      </c>
    </row>
    <row r="1363" spans="1:13" hidden="1" x14ac:dyDescent="0.25">
      <c r="A1363" s="1">
        <v>1984</v>
      </c>
      <c r="B1363" s="1" t="s">
        <v>25</v>
      </c>
      <c r="C1363" s="1" t="s">
        <v>32</v>
      </c>
      <c r="D1363" s="1" t="s">
        <v>42</v>
      </c>
      <c r="E1363" s="2">
        <v>185139</v>
      </c>
      <c r="F1363" s="2">
        <v>69858</v>
      </c>
      <c r="G1363" s="3">
        <f>+dataMercanciaGeneral[[#This Row],[Mercancía general embarcada en cabotaje]]+dataMercanciaGeneral[[#This Row],[Mercancía general desembarcada en cabotaje]]</f>
        <v>254997</v>
      </c>
      <c r="H1363" s="2">
        <v>720</v>
      </c>
      <c r="I1363" s="2">
        <v>310</v>
      </c>
      <c r="J1363" s="3">
        <f>+dataMercanciaGeneral[[#This Row],[Mercancía general embarcada en exterior]]+dataMercanciaGeneral[[#This Row],[Mercancía general desembarcada en exterior]]</f>
        <v>1030</v>
      </c>
      <c r="K1363" s="3">
        <f>+dataMercanciaGeneral[[#This Row],[Mercancía general embarcada en cabotaje]]+dataMercanciaGeneral[[#This Row],[Mercancía general embarcada en exterior]]</f>
        <v>185859</v>
      </c>
      <c r="L1363" s="3">
        <f>+dataMercanciaGeneral[[#This Row],[Mercancía general desembarcada en cabotaje]]+dataMercanciaGeneral[[#This Row],[Mercancía general desembarcada en exterior]]</f>
        <v>70168</v>
      </c>
      <c r="M1363" s="3">
        <f>+dataMercanciaGeneral[[#This Row],[TOTAL mercancía general embarcada en cabotaje y exterior]]+dataMercanciaGeneral[[#This Row],[TOTAL mercancía general desembarcada en cabotaje y exterior]]</f>
        <v>256027</v>
      </c>
    </row>
    <row r="1364" spans="1:13" hidden="1" x14ac:dyDescent="0.25">
      <c r="A1364" s="1">
        <v>1984</v>
      </c>
      <c r="B1364" s="1" t="s">
        <v>26</v>
      </c>
      <c r="C1364" s="1" t="s">
        <v>32</v>
      </c>
      <c r="D1364" s="1" t="s">
        <v>33</v>
      </c>
      <c r="E1364" s="2">
        <v>18300</v>
      </c>
      <c r="F1364" s="2">
        <v>6492</v>
      </c>
      <c r="G1364" s="3">
        <f>+dataMercanciaGeneral[[#This Row],[Mercancía general embarcada en cabotaje]]+dataMercanciaGeneral[[#This Row],[Mercancía general desembarcada en cabotaje]]</f>
        <v>24792</v>
      </c>
      <c r="H1364" s="2">
        <v>479638</v>
      </c>
      <c r="I1364" s="2">
        <v>83806</v>
      </c>
      <c r="J1364" s="3">
        <f>+dataMercanciaGeneral[[#This Row],[Mercancía general embarcada en exterior]]+dataMercanciaGeneral[[#This Row],[Mercancía general desembarcada en exterior]]</f>
        <v>563444</v>
      </c>
      <c r="K1364" s="3">
        <f>+dataMercanciaGeneral[[#This Row],[Mercancía general embarcada en cabotaje]]+dataMercanciaGeneral[[#This Row],[Mercancía general embarcada en exterior]]</f>
        <v>497938</v>
      </c>
      <c r="L1364" s="3">
        <f>+dataMercanciaGeneral[[#This Row],[Mercancía general desembarcada en cabotaje]]+dataMercanciaGeneral[[#This Row],[Mercancía general desembarcada en exterior]]</f>
        <v>90298</v>
      </c>
      <c r="M1364" s="3">
        <f>+dataMercanciaGeneral[[#This Row],[TOTAL mercancía general embarcada en cabotaje y exterior]]+dataMercanciaGeneral[[#This Row],[TOTAL mercancía general desembarcada en cabotaje y exterior]]</f>
        <v>588236</v>
      </c>
    </row>
    <row r="1365" spans="1:13" hidden="1" x14ac:dyDescent="0.25">
      <c r="A1365" s="1">
        <v>1984</v>
      </c>
      <c r="B1365" s="1" t="s">
        <v>26</v>
      </c>
      <c r="C1365" s="1" t="s">
        <v>32</v>
      </c>
      <c r="D1365" s="1" t="s">
        <v>42</v>
      </c>
      <c r="E1365" s="2">
        <v>28440</v>
      </c>
      <c r="F1365" s="2">
        <v>13109</v>
      </c>
      <c r="G1365" s="3">
        <f>+dataMercanciaGeneral[[#This Row],[Mercancía general embarcada en cabotaje]]+dataMercanciaGeneral[[#This Row],[Mercancía general desembarcada en cabotaje]]</f>
        <v>41549</v>
      </c>
      <c r="H1365" s="2">
        <v>90410</v>
      </c>
      <c r="I1365" s="2">
        <v>25331</v>
      </c>
      <c r="J1365" s="3">
        <f>+dataMercanciaGeneral[[#This Row],[Mercancía general embarcada en exterior]]+dataMercanciaGeneral[[#This Row],[Mercancía general desembarcada en exterior]]</f>
        <v>115741</v>
      </c>
      <c r="K1365" s="3">
        <f>+dataMercanciaGeneral[[#This Row],[Mercancía general embarcada en cabotaje]]+dataMercanciaGeneral[[#This Row],[Mercancía general embarcada en exterior]]</f>
        <v>118850</v>
      </c>
      <c r="L1365" s="3">
        <f>+dataMercanciaGeneral[[#This Row],[Mercancía general desembarcada en cabotaje]]+dataMercanciaGeneral[[#This Row],[Mercancía general desembarcada en exterior]]</f>
        <v>38440</v>
      </c>
      <c r="M1365" s="3">
        <f>+dataMercanciaGeneral[[#This Row],[TOTAL mercancía general embarcada en cabotaje y exterior]]+dataMercanciaGeneral[[#This Row],[TOTAL mercancía general desembarcada en cabotaje y exterior]]</f>
        <v>157290</v>
      </c>
    </row>
    <row r="1366" spans="1:13" hidden="1" x14ac:dyDescent="0.25">
      <c r="A1366" s="1">
        <v>1984</v>
      </c>
      <c r="B1366" s="1" t="s">
        <v>27</v>
      </c>
      <c r="C1366" s="1" t="s">
        <v>32</v>
      </c>
      <c r="D1366" s="1" t="s">
        <v>33</v>
      </c>
      <c r="E1366" s="2">
        <v>487434</v>
      </c>
      <c r="F1366" s="2">
        <v>172014</v>
      </c>
      <c r="G1366" s="3">
        <f>+dataMercanciaGeneral[[#This Row],[Mercancía general embarcada en cabotaje]]+dataMercanciaGeneral[[#This Row],[Mercancía general desembarcada en cabotaje]]</f>
        <v>659448</v>
      </c>
      <c r="H1366" s="2">
        <v>234105</v>
      </c>
      <c r="I1366" s="2">
        <v>463931</v>
      </c>
      <c r="J1366" s="3">
        <f>+dataMercanciaGeneral[[#This Row],[Mercancía general embarcada en exterior]]+dataMercanciaGeneral[[#This Row],[Mercancía general desembarcada en exterior]]</f>
        <v>698036</v>
      </c>
      <c r="K1366" s="3">
        <f>+dataMercanciaGeneral[[#This Row],[Mercancía general embarcada en cabotaje]]+dataMercanciaGeneral[[#This Row],[Mercancía general embarcada en exterior]]</f>
        <v>721539</v>
      </c>
      <c r="L1366" s="3">
        <f>+dataMercanciaGeneral[[#This Row],[Mercancía general desembarcada en cabotaje]]+dataMercanciaGeneral[[#This Row],[Mercancía general desembarcada en exterior]]</f>
        <v>635945</v>
      </c>
      <c r="M1366" s="3">
        <f>+dataMercanciaGeneral[[#This Row],[TOTAL mercancía general embarcada en cabotaje y exterior]]+dataMercanciaGeneral[[#This Row],[TOTAL mercancía general desembarcada en cabotaje y exterior]]</f>
        <v>1357484</v>
      </c>
    </row>
    <row r="1367" spans="1:13" hidden="1" x14ac:dyDescent="0.25">
      <c r="A1367" s="1">
        <v>1984</v>
      </c>
      <c r="B1367" s="1" t="s">
        <v>27</v>
      </c>
      <c r="C1367" s="1" t="s">
        <v>32</v>
      </c>
      <c r="D1367" s="1" t="s">
        <v>42</v>
      </c>
      <c r="E1367" s="2">
        <v>418278</v>
      </c>
      <c r="F1367" s="2">
        <v>96772</v>
      </c>
      <c r="G1367" s="3">
        <f>+dataMercanciaGeneral[[#This Row],[Mercancía general embarcada en cabotaje]]+dataMercanciaGeneral[[#This Row],[Mercancía general desembarcada en cabotaje]]</f>
        <v>515050</v>
      </c>
      <c r="H1367" s="2">
        <v>1307878</v>
      </c>
      <c r="I1367" s="2">
        <v>633117</v>
      </c>
      <c r="J1367" s="3">
        <f>+dataMercanciaGeneral[[#This Row],[Mercancía general embarcada en exterior]]+dataMercanciaGeneral[[#This Row],[Mercancía general desembarcada en exterior]]</f>
        <v>1940995</v>
      </c>
      <c r="K1367" s="3">
        <f>+dataMercanciaGeneral[[#This Row],[Mercancía general embarcada en cabotaje]]+dataMercanciaGeneral[[#This Row],[Mercancía general embarcada en exterior]]</f>
        <v>1726156</v>
      </c>
      <c r="L1367" s="3">
        <f>+dataMercanciaGeneral[[#This Row],[Mercancía general desembarcada en cabotaje]]+dataMercanciaGeneral[[#This Row],[Mercancía general desembarcada en exterior]]</f>
        <v>729889</v>
      </c>
      <c r="M1367" s="3">
        <f>+dataMercanciaGeneral[[#This Row],[TOTAL mercancía general embarcada en cabotaje y exterior]]+dataMercanciaGeneral[[#This Row],[TOTAL mercancía general desembarcada en cabotaje y exterior]]</f>
        <v>2456045</v>
      </c>
    </row>
    <row r="1368" spans="1:13" hidden="1" x14ac:dyDescent="0.25">
      <c r="A1368" s="1">
        <v>1984</v>
      </c>
      <c r="B1368" s="1" t="s">
        <v>28</v>
      </c>
      <c r="C1368" s="1" t="s">
        <v>32</v>
      </c>
      <c r="D1368" s="1" t="s">
        <v>33</v>
      </c>
      <c r="E1368" s="2">
        <v>10452</v>
      </c>
      <c r="F1368" s="2">
        <v>63595</v>
      </c>
      <c r="G1368" s="3">
        <f>+dataMercanciaGeneral[[#This Row],[Mercancía general embarcada en cabotaje]]+dataMercanciaGeneral[[#This Row],[Mercancía general desembarcada en cabotaje]]</f>
        <v>74047</v>
      </c>
      <c r="H1368" s="2">
        <v>285992</v>
      </c>
      <c r="I1368" s="2">
        <v>140297</v>
      </c>
      <c r="J1368" s="3">
        <f>+dataMercanciaGeneral[[#This Row],[Mercancía general embarcada en exterior]]+dataMercanciaGeneral[[#This Row],[Mercancía general desembarcada en exterior]]</f>
        <v>426289</v>
      </c>
      <c r="K1368" s="3">
        <f>+dataMercanciaGeneral[[#This Row],[Mercancía general embarcada en cabotaje]]+dataMercanciaGeneral[[#This Row],[Mercancía general embarcada en exterior]]</f>
        <v>296444</v>
      </c>
      <c r="L1368" s="3">
        <f>+dataMercanciaGeneral[[#This Row],[Mercancía general desembarcada en cabotaje]]+dataMercanciaGeneral[[#This Row],[Mercancía general desembarcada en exterior]]</f>
        <v>203892</v>
      </c>
      <c r="M1368" s="3">
        <f>+dataMercanciaGeneral[[#This Row],[TOTAL mercancía general embarcada en cabotaje y exterior]]+dataMercanciaGeneral[[#This Row],[TOTAL mercancía general desembarcada en cabotaje y exterior]]</f>
        <v>500336</v>
      </c>
    </row>
    <row r="1369" spans="1:13" hidden="1" x14ac:dyDescent="0.25">
      <c r="A1369" s="1">
        <v>1984</v>
      </c>
      <c r="B1369" s="1" t="s">
        <v>28</v>
      </c>
      <c r="C1369" s="1" t="s">
        <v>32</v>
      </c>
      <c r="D1369" s="1" t="s">
        <v>42</v>
      </c>
      <c r="E1369" s="2">
        <v>44846</v>
      </c>
      <c r="F1369" s="2">
        <v>25086</v>
      </c>
      <c r="G1369" s="3">
        <f>+dataMercanciaGeneral[[#This Row],[Mercancía general embarcada en cabotaje]]+dataMercanciaGeneral[[#This Row],[Mercancía general desembarcada en cabotaje]]</f>
        <v>69932</v>
      </c>
      <c r="H1369" s="2">
        <v>131903</v>
      </c>
      <c r="I1369" s="2">
        <v>121859</v>
      </c>
      <c r="J1369" s="3">
        <f>+dataMercanciaGeneral[[#This Row],[Mercancía general embarcada en exterior]]+dataMercanciaGeneral[[#This Row],[Mercancía general desembarcada en exterior]]</f>
        <v>253762</v>
      </c>
      <c r="K1369" s="3">
        <f>+dataMercanciaGeneral[[#This Row],[Mercancía general embarcada en cabotaje]]+dataMercanciaGeneral[[#This Row],[Mercancía general embarcada en exterior]]</f>
        <v>176749</v>
      </c>
      <c r="L1369" s="3">
        <f>+dataMercanciaGeneral[[#This Row],[Mercancía general desembarcada en cabotaje]]+dataMercanciaGeneral[[#This Row],[Mercancía general desembarcada en exterior]]</f>
        <v>146945</v>
      </c>
      <c r="M1369" s="3">
        <f>+dataMercanciaGeneral[[#This Row],[TOTAL mercancía general embarcada en cabotaje y exterior]]+dataMercanciaGeneral[[#This Row],[TOTAL mercancía general desembarcada en cabotaje y exterior]]</f>
        <v>323694</v>
      </c>
    </row>
    <row r="1370" spans="1:13" hidden="1" x14ac:dyDescent="0.25">
      <c r="A1370" s="1">
        <v>1984</v>
      </c>
      <c r="B1370" s="1" t="s">
        <v>29</v>
      </c>
      <c r="C1370" s="1" t="s">
        <v>32</v>
      </c>
      <c r="D1370" s="1" t="s">
        <v>33</v>
      </c>
      <c r="E1370" s="2">
        <v>24826</v>
      </c>
      <c r="F1370" s="2">
        <v>478</v>
      </c>
      <c r="G1370" s="3">
        <f>+dataMercanciaGeneral[[#This Row],[Mercancía general embarcada en cabotaje]]+dataMercanciaGeneral[[#This Row],[Mercancía general desembarcada en cabotaje]]</f>
        <v>25304</v>
      </c>
      <c r="H1370" s="2">
        <v>79952</v>
      </c>
      <c r="I1370" s="2">
        <v>14291</v>
      </c>
      <c r="J1370" s="3">
        <f>+dataMercanciaGeneral[[#This Row],[Mercancía general embarcada en exterior]]+dataMercanciaGeneral[[#This Row],[Mercancía general desembarcada en exterior]]</f>
        <v>94243</v>
      </c>
      <c r="K1370" s="3">
        <f>+dataMercanciaGeneral[[#This Row],[Mercancía general embarcada en cabotaje]]+dataMercanciaGeneral[[#This Row],[Mercancía general embarcada en exterior]]</f>
        <v>104778</v>
      </c>
      <c r="L1370" s="3">
        <f>+dataMercanciaGeneral[[#This Row],[Mercancía general desembarcada en cabotaje]]+dataMercanciaGeneral[[#This Row],[Mercancía general desembarcada en exterior]]</f>
        <v>14769</v>
      </c>
      <c r="M1370" s="3">
        <f>+dataMercanciaGeneral[[#This Row],[TOTAL mercancía general embarcada en cabotaje y exterior]]+dataMercanciaGeneral[[#This Row],[TOTAL mercancía general desembarcada en cabotaje y exterior]]</f>
        <v>119547</v>
      </c>
    </row>
    <row r="1371" spans="1:13" hidden="1" x14ac:dyDescent="0.25">
      <c r="A1371" s="1">
        <v>1984</v>
      </c>
      <c r="B1371" s="1" t="s">
        <v>29</v>
      </c>
      <c r="C1371" s="1" t="s">
        <v>32</v>
      </c>
      <c r="D1371" s="1" t="s">
        <v>42</v>
      </c>
      <c r="E1371" s="2">
        <v>0</v>
      </c>
      <c r="F1371" s="2">
        <v>0</v>
      </c>
      <c r="G1371" s="3">
        <f>+dataMercanciaGeneral[[#This Row],[Mercancía general embarcada en cabotaje]]+dataMercanciaGeneral[[#This Row],[Mercancía general desembarcada en cabotaje]]</f>
        <v>0</v>
      </c>
      <c r="H1371" s="2">
        <v>0</v>
      </c>
      <c r="I1371" s="2">
        <v>0</v>
      </c>
      <c r="J1371" s="3">
        <f>+dataMercanciaGeneral[[#This Row],[Mercancía general embarcada en exterior]]+dataMercanciaGeneral[[#This Row],[Mercancía general desembarcada en exterior]]</f>
        <v>0</v>
      </c>
      <c r="K1371" s="3">
        <f>+dataMercanciaGeneral[[#This Row],[Mercancía general embarcada en cabotaje]]+dataMercanciaGeneral[[#This Row],[Mercancía general embarcada en exterior]]</f>
        <v>0</v>
      </c>
      <c r="L1371" s="3">
        <f>+dataMercanciaGeneral[[#This Row],[Mercancía general desembarcada en cabotaje]]+dataMercanciaGeneral[[#This Row],[Mercancía general desembarcada en exterior]]</f>
        <v>0</v>
      </c>
      <c r="M1371" s="3">
        <f>+dataMercanciaGeneral[[#This Row],[TOTAL mercancía general embarcada en cabotaje y exterior]]+dataMercanciaGeneral[[#This Row],[TOTAL mercancía general desembarcada en cabotaje y exterior]]</f>
        <v>0</v>
      </c>
    </row>
    <row r="1372" spans="1:13" hidden="1" x14ac:dyDescent="0.25">
      <c r="A1372" s="1">
        <v>1985</v>
      </c>
      <c r="B1372" s="1" t="s">
        <v>0</v>
      </c>
      <c r="C1372" s="1" t="s">
        <v>32</v>
      </c>
      <c r="D1372" s="1" t="s">
        <v>33</v>
      </c>
      <c r="E1372" s="2">
        <v>1689</v>
      </c>
      <c r="F1372" s="2">
        <v>3472</v>
      </c>
      <c r="G1372" s="3">
        <f>+dataMercanciaGeneral[[#This Row],[Mercancía general embarcada en cabotaje]]+dataMercanciaGeneral[[#This Row],[Mercancía general desembarcada en cabotaje]]</f>
        <v>5161</v>
      </c>
      <c r="H1372" s="2">
        <v>254964</v>
      </c>
      <c r="I1372" s="2">
        <v>264473</v>
      </c>
      <c r="J1372" s="3">
        <f>+dataMercanciaGeneral[[#This Row],[Mercancía general embarcada en exterior]]+dataMercanciaGeneral[[#This Row],[Mercancía general desembarcada en exterior]]</f>
        <v>519437</v>
      </c>
      <c r="K1372" s="3">
        <f>+dataMercanciaGeneral[[#This Row],[Mercancía general embarcada en cabotaje]]+dataMercanciaGeneral[[#This Row],[Mercancía general embarcada en exterior]]</f>
        <v>256653</v>
      </c>
      <c r="L1372" s="3">
        <f>+dataMercanciaGeneral[[#This Row],[Mercancía general desembarcada en cabotaje]]+dataMercanciaGeneral[[#This Row],[Mercancía general desembarcada en exterior]]</f>
        <v>267945</v>
      </c>
      <c r="M1372" s="3">
        <f>+dataMercanciaGeneral[[#This Row],[TOTAL mercancía general embarcada en cabotaje y exterior]]+dataMercanciaGeneral[[#This Row],[TOTAL mercancía general desembarcada en cabotaje y exterior]]</f>
        <v>524598</v>
      </c>
    </row>
    <row r="1373" spans="1:13" hidden="1" x14ac:dyDescent="0.25">
      <c r="A1373" s="1">
        <v>1985</v>
      </c>
      <c r="B1373" s="1" t="s">
        <v>0</v>
      </c>
      <c r="C1373" s="1" t="s">
        <v>32</v>
      </c>
      <c r="D1373" s="1" t="s">
        <v>42</v>
      </c>
      <c r="E1373" s="2">
        <v>10</v>
      </c>
      <c r="F1373" s="2">
        <v>10</v>
      </c>
      <c r="G1373" s="3">
        <f>+dataMercanciaGeneral[[#This Row],[Mercancía general embarcada en cabotaje]]+dataMercanciaGeneral[[#This Row],[Mercancía general desembarcada en cabotaje]]</f>
        <v>20</v>
      </c>
      <c r="H1373" s="2">
        <v>828</v>
      </c>
      <c r="I1373" s="2">
        <v>419</v>
      </c>
      <c r="J1373" s="3">
        <f>+dataMercanciaGeneral[[#This Row],[Mercancía general embarcada en exterior]]+dataMercanciaGeneral[[#This Row],[Mercancía general desembarcada en exterior]]</f>
        <v>1247</v>
      </c>
      <c r="K1373" s="3">
        <f>+dataMercanciaGeneral[[#This Row],[Mercancía general embarcada en cabotaje]]+dataMercanciaGeneral[[#This Row],[Mercancía general embarcada en exterior]]</f>
        <v>838</v>
      </c>
      <c r="L1373" s="3">
        <f>+dataMercanciaGeneral[[#This Row],[Mercancía general desembarcada en cabotaje]]+dataMercanciaGeneral[[#This Row],[Mercancía general desembarcada en exterior]]</f>
        <v>429</v>
      </c>
      <c r="M1373" s="3">
        <f>+dataMercanciaGeneral[[#This Row],[TOTAL mercancía general embarcada en cabotaje y exterior]]+dataMercanciaGeneral[[#This Row],[TOTAL mercancía general desembarcada en cabotaje y exterior]]</f>
        <v>1267</v>
      </c>
    </row>
    <row r="1374" spans="1:13" hidden="1" x14ac:dyDescent="0.25">
      <c r="A1374" s="1">
        <v>1985</v>
      </c>
      <c r="B1374" s="1" t="s">
        <v>1</v>
      </c>
      <c r="C1374" s="1" t="s">
        <v>32</v>
      </c>
      <c r="D1374" s="1" t="s">
        <v>33</v>
      </c>
      <c r="E1374" s="2">
        <v>96579</v>
      </c>
      <c r="F1374" s="2">
        <v>134953</v>
      </c>
      <c r="G1374" s="3">
        <f>+dataMercanciaGeneral[[#This Row],[Mercancía general embarcada en cabotaje]]+dataMercanciaGeneral[[#This Row],[Mercancía general desembarcada en cabotaje]]</f>
        <v>231532</v>
      </c>
      <c r="H1374" s="2">
        <v>18214</v>
      </c>
      <c r="I1374" s="2">
        <v>58865</v>
      </c>
      <c r="J1374" s="3">
        <f>+dataMercanciaGeneral[[#This Row],[Mercancía general embarcada en exterior]]+dataMercanciaGeneral[[#This Row],[Mercancía general desembarcada en exterior]]</f>
        <v>77079</v>
      </c>
      <c r="K1374" s="3">
        <f>+dataMercanciaGeneral[[#This Row],[Mercancía general embarcada en cabotaje]]+dataMercanciaGeneral[[#This Row],[Mercancía general embarcada en exterior]]</f>
        <v>114793</v>
      </c>
      <c r="L1374" s="3">
        <f>+dataMercanciaGeneral[[#This Row],[Mercancía general desembarcada en cabotaje]]+dataMercanciaGeneral[[#This Row],[Mercancía general desembarcada en exterior]]</f>
        <v>193818</v>
      </c>
      <c r="M1374" s="3">
        <f>+dataMercanciaGeneral[[#This Row],[TOTAL mercancía general embarcada en cabotaje y exterior]]+dataMercanciaGeneral[[#This Row],[TOTAL mercancía general desembarcada en cabotaje y exterior]]</f>
        <v>308611</v>
      </c>
    </row>
    <row r="1375" spans="1:13" hidden="1" x14ac:dyDescent="0.25">
      <c r="A1375" s="1">
        <v>1985</v>
      </c>
      <c r="B1375" s="1" t="s">
        <v>1</v>
      </c>
      <c r="C1375" s="1" t="s">
        <v>32</v>
      </c>
      <c r="D1375" s="1" t="s">
        <v>42</v>
      </c>
      <c r="E1375" s="2">
        <v>188580</v>
      </c>
      <c r="F1375" s="2">
        <v>67263</v>
      </c>
      <c r="G1375" s="3">
        <f>+dataMercanciaGeneral[[#This Row],[Mercancía general embarcada en cabotaje]]+dataMercanciaGeneral[[#This Row],[Mercancía general desembarcada en cabotaje]]</f>
        <v>255843</v>
      </c>
      <c r="H1375" s="2">
        <v>36519</v>
      </c>
      <c r="I1375" s="2">
        <v>56278</v>
      </c>
      <c r="J1375" s="3">
        <f>+dataMercanciaGeneral[[#This Row],[Mercancía general embarcada en exterior]]+dataMercanciaGeneral[[#This Row],[Mercancía general desembarcada en exterior]]</f>
        <v>92797</v>
      </c>
      <c r="K1375" s="3">
        <f>+dataMercanciaGeneral[[#This Row],[Mercancía general embarcada en cabotaje]]+dataMercanciaGeneral[[#This Row],[Mercancía general embarcada en exterior]]</f>
        <v>225099</v>
      </c>
      <c r="L1375" s="3">
        <f>+dataMercanciaGeneral[[#This Row],[Mercancía general desembarcada en cabotaje]]+dataMercanciaGeneral[[#This Row],[Mercancía general desembarcada en exterior]]</f>
        <v>123541</v>
      </c>
      <c r="M1375" s="3">
        <f>+dataMercanciaGeneral[[#This Row],[TOTAL mercancía general embarcada en cabotaje y exterior]]+dataMercanciaGeneral[[#This Row],[TOTAL mercancía general desembarcada en cabotaje y exterior]]</f>
        <v>348640</v>
      </c>
    </row>
    <row r="1376" spans="1:13" hidden="1" x14ac:dyDescent="0.25">
      <c r="A1376" s="1">
        <v>1985</v>
      </c>
      <c r="B1376" s="1" t="s">
        <v>2</v>
      </c>
      <c r="C1376" s="1" t="s">
        <v>32</v>
      </c>
      <c r="D1376" s="1" t="s">
        <v>33</v>
      </c>
      <c r="E1376" s="2">
        <v>57868</v>
      </c>
      <c r="F1376" s="2">
        <v>32182</v>
      </c>
      <c r="G1376" s="3">
        <f>+dataMercanciaGeneral[[#This Row],[Mercancía general embarcada en cabotaje]]+dataMercanciaGeneral[[#This Row],[Mercancía general desembarcada en cabotaje]]</f>
        <v>90050</v>
      </c>
      <c r="H1376" s="2">
        <v>19840</v>
      </c>
      <c r="I1376" s="2">
        <v>8458</v>
      </c>
      <c r="J1376" s="3">
        <f>+dataMercanciaGeneral[[#This Row],[Mercancía general embarcada en exterior]]+dataMercanciaGeneral[[#This Row],[Mercancía general desembarcada en exterior]]</f>
        <v>28298</v>
      </c>
      <c r="K1376" s="3">
        <f>+dataMercanciaGeneral[[#This Row],[Mercancía general embarcada en cabotaje]]+dataMercanciaGeneral[[#This Row],[Mercancía general embarcada en exterior]]</f>
        <v>77708</v>
      </c>
      <c r="L1376" s="3">
        <f>+dataMercanciaGeneral[[#This Row],[Mercancía general desembarcada en cabotaje]]+dataMercanciaGeneral[[#This Row],[Mercancía general desembarcada en exterior]]</f>
        <v>40640</v>
      </c>
      <c r="M1376" s="3">
        <f>+dataMercanciaGeneral[[#This Row],[TOTAL mercancía general embarcada en cabotaje y exterior]]+dataMercanciaGeneral[[#This Row],[TOTAL mercancía general desembarcada en cabotaje y exterior]]</f>
        <v>118348</v>
      </c>
    </row>
    <row r="1377" spans="1:13" hidden="1" x14ac:dyDescent="0.25">
      <c r="A1377" s="1">
        <v>1985</v>
      </c>
      <c r="B1377" s="1" t="s">
        <v>2</v>
      </c>
      <c r="C1377" s="1" t="s">
        <v>32</v>
      </c>
      <c r="D1377" s="1" t="s">
        <v>42</v>
      </c>
      <c r="E1377" s="2">
        <v>0</v>
      </c>
      <c r="F1377" s="2">
        <v>0</v>
      </c>
      <c r="G1377" s="3">
        <f>+dataMercanciaGeneral[[#This Row],[Mercancía general embarcada en cabotaje]]+dataMercanciaGeneral[[#This Row],[Mercancía general desembarcada en cabotaje]]</f>
        <v>0</v>
      </c>
      <c r="H1377" s="2">
        <v>0</v>
      </c>
      <c r="I1377" s="2">
        <v>0</v>
      </c>
      <c r="J1377" s="3">
        <f>+dataMercanciaGeneral[[#This Row],[Mercancía general embarcada en exterior]]+dataMercanciaGeneral[[#This Row],[Mercancía general desembarcada en exterior]]</f>
        <v>0</v>
      </c>
      <c r="K1377" s="3">
        <f>+dataMercanciaGeneral[[#This Row],[Mercancía general embarcada en cabotaje]]+dataMercanciaGeneral[[#This Row],[Mercancía general embarcada en exterior]]</f>
        <v>0</v>
      </c>
      <c r="L1377" s="3">
        <f>+dataMercanciaGeneral[[#This Row],[Mercancía general desembarcada en cabotaje]]+dataMercanciaGeneral[[#This Row],[Mercancía general desembarcada en exterior]]</f>
        <v>0</v>
      </c>
      <c r="M1377" s="3">
        <f>+dataMercanciaGeneral[[#This Row],[TOTAL mercancía general embarcada en cabotaje y exterior]]+dataMercanciaGeneral[[#This Row],[TOTAL mercancía general desembarcada en cabotaje y exterior]]</f>
        <v>0</v>
      </c>
    </row>
    <row r="1378" spans="1:13" hidden="1" x14ac:dyDescent="0.25">
      <c r="A1378" s="1">
        <v>1985</v>
      </c>
      <c r="B1378" s="1" t="s">
        <v>3</v>
      </c>
      <c r="C1378" s="1" t="s">
        <v>32</v>
      </c>
      <c r="D1378" s="1" t="s">
        <v>33</v>
      </c>
      <c r="E1378" s="2">
        <v>251579</v>
      </c>
      <c r="F1378" s="2">
        <v>940</v>
      </c>
      <c r="G1378" s="3">
        <f>+dataMercanciaGeneral[[#This Row],[Mercancía general embarcada en cabotaje]]+dataMercanciaGeneral[[#This Row],[Mercancía general desembarcada en cabotaje]]</f>
        <v>252519</v>
      </c>
      <c r="H1378" s="2">
        <v>1250600</v>
      </c>
      <c r="I1378" s="2">
        <v>17949</v>
      </c>
      <c r="J1378" s="3">
        <f>+dataMercanciaGeneral[[#This Row],[Mercancía general embarcada en exterior]]+dataMercanciaGeneral[[#This Row],[Mercancía general desembarcada en exterior]]</f>
        <v>1268549</v>
      </c>
      <c r="K1378" s="3">
        <f>+dataMercanciaGeneral[[#This Row],[Mercancía general embarcada en cabotaje]]+dataMercanciaGeneral[[#This Row],[Mercancía general embarcada en exterior]]</f>
        <v>1502179</v>
      </c>
      <c r="L1378" s="3">
        <f>+dataMercanciaGeneral[[#This Row],[Mercancía general desembarcada en cabotaje]]+dataMercanciaGeneral[[#This Row],[Mercancía general desembarcada en exterior]]</f>
        <v>18889</v>
      </c>
      <c r="M1378" s="3">
        <f>+dataMercanciaGeneral[[#This Row],[TOTAL mercancía general embarcada en cabotaje y exterior]]+dataMercanciaGeneral[[#This Row],[TOTAL mercancía general desembarcada en cabotaje y exterior]]</f>
        <v>1521068</v>
      </c>
    </row>
    <row r="1379" spans="1:13" hidden="1" x14ac:dyDescent="0.25">
      <c r="A1379" s="1">
        <v>1985</v>
      </c>
      <c r="B1379" s="1" t="s">
        <v>3</v>
      </c>
      <c r="C1379" s="1" t="s">
        <v>32</v>
      </c>
      <c r="D1379" s="1" t="s">
        <v>42</v>
      </c>
      <c r="E1379" s="2">
        <v>0</v>
      </c>
      <c r="F1379" s="2">
        <v>0</v>
      </c>
      <c r="G1379" s="3">
        <f>+dataMercanciaGeneral[[#This Row],[Mercancía general embarcada en cabotaje]]+dataMercanciaGeneral[[#This Row],[Mercancía general desembarcada en cabotaje]]</f>
        <v>0</v>
      </c>
      <c r="H1379" s="2">
        <v>0</v>
      </c>
      <c r="I1379" s="2">
        <v>0</v>
      </c>
      <c r="J1379" s="3">
        <f>+dataMercanciaGeneral[[#This Row],[Mercancía general embarcada en exterior]]+dataMercanciaGeneral[[#This Row],[Mercancía general desembarcada en exterior]]</f>
        <v>0</v>
      </c>
      <c r="K1379" s="3">
        <f>+dataMercanciaGeneral[[#This Row],[Mercancía general embarcada en cabotaje]]+dataMercanciaGeneral[[#This Row],[Mercancía general embarcada en exterior]]</f>
        <v>0</v>
      </c>
      <c r="L1379" s="3">
        <f>+dataMercanciaGeneral[[#This Row],[Mercancía general desembarcada en cabotaje]]+dataMercanciaGeneral[[#This Row],[Mercancía general desembarcada en exterior]]</f>
        <v>0</v>
      </c>
      <c r="M1379" s="3">
        <f>+dataMercanciaGeneral[[#This Row],[TOTAL mercancía general embarcada en cabotaje y exterior]]+dataMercanciaGeneral[[#This Row],[TOTAL mercancía general desembarcada en cabotaje y exterior]]</f>
        <v>0</v>
      </c>
    </row>
    <row r="1380" spans="1:13" hidden="1" x14ac:dyDescent="0.25">
      <c r="A1380" s="1">
        <v>1985</v>
      </c>
      <c r="B1380" s="1" t="s">
        <v>4</v>
      </c>
      <c r="C1380" s="1" t="s">
        <v>32</v>
      </c>
      <c r="D1380" s="1" t="s">
        <v>33</v>
      </c>
      <c r="E1380" s="2">
        <v>392047</v>
      </c>
      <c r="F1380" s="2">
        <v>240998</v>
      </c>
      <c r="G1380" s="3">
        <f>+dataMercanciaGeneral[[#This Row],[Mercancía general embarcada en cabotaje]]+dataMercanciaGeneral[[#This Row],[Mercancía general desembarcada en cabotaje]]</f>
        <v>633045</v>
      </c>
      <c r="H1380" s="2">
        <v>408146</v>
      </c>
      <c r="I1380" s="2">
        <v>346228</v>
      </c>
      <c r="J1380" s="3">
        <f>+dataMercanciaGeneral[[#This Row],[Mercancía general embarcada en exterior]]+dataMercanciaGeneral[[#This Row],[Mercancía general desembarcada en exterior]]</f>
        <v>754374</v>
      </c>
      <c r="K1380" s="3">
        <f>+dataMercanciaGeneral[[#This Row],[Mercancía general embarcada en cabotaje]]+dataMercanciaGeneral[[#This Row],[Mercancía general embarcada en exterior]]</f>
        <v>800193</v>
      </c>
      <c r="L1380" s="3">
        <f>+dataMercanciaGeneral[[#This Row],[Mercancía general desembarcada en cabotaje]]+dataMercanciaGeneral[[#This Row],[Mercancía general desembarcada en exterior]]</f>
        <v>587226</v>
      </c>
      <c r="M1380" s="3">
        <f>+dataMercanciaGeneral[[#This Row],[TOTAL mercancía general embarcada en cabotaje y exterior]]+dataMercanciaGeneral[[#This Row],[TOTAL mercancía general desembarcada en cabotaje y exterior]]</f>
        <v>1387419</v>
      </c>
    </row>
    <row r="1381" spans="1:13" hidden="1" x14ac:dyDescent="0.25">
      <c r="A1381" s="1">
        <v>1985</v>
      </c>
      <c r="B1381" s="1" t="s">
        <v>4</v>
      </c>
      <c r="C1381" s="1" t="s">
        <v>32</v>
      </c>
      <c r="D1381" s="1" t="s">
        <v>42</v>
      </c>
      <c r="E1381" s="2">
        <v>15013</v>
      </c>
      <c r="F1381" s="2">
        <v>6178</v>
      </c>
      <c r="G1381" s="3">
        <f>+dataMercanciaGeneral[[#This Row],[Mercancía general embarcada en cabotaje]]+dataMercanciaGeneral[[#This Row],[Mercancía general desembarcada en cabotaje]]</f>
        <v>21191</v>
      </c>
      <c r="H1381" s="2">
        <v>1667734</v>
      </c>
      <c r="I1381" s="2">
        <v>1489408</v>
      </c>
      <c r="J1381" s="3">
        <f>+dataMercanciaGeneral[[#This Row],[Mercancía general embarcada en exterior]]+dataMercanciaGeneral[[#This Row],[Mercancía general desembarcada en exterior]]</f>
        <v>3157142</v>
      </c>
      <c r="K1381" s="3">
        <f>+dataMercanciaGeneral[[#This Row],[Mercancía general embarcada en cabotaje]]+dataMercanciaGeneral[[#This Row],[Mercancía general embarcada en exterior]]</f>
        <v>1682747</v>
      </c>
      <c r="L1381" s="3">
        <f>+dataMercanciaGeneral[[#This Row],[Mercancía general desembarcada en cabotaje]]+dataMercanciaGeneral[[#This Row],[Mercancía general desembarcada en exterior]]</f>
        <v>1495586</v>
      </c>
      <c r="M1381" s="3">
        <f>+dataMercanciaGeneral[[#This Row],[TOTAL mercancía general embarcada en cabotaje y exterior]]+dataMercanciaGeneral[[#This Row],[TOTAL mercancía general desembarcada en cabotaje y exterior]]</f>
        <v>3178333</v>
      </c>
    </row>
    <row r="1382" spans="1:13" hidden="1" x14ac:dyDescent="0.25">
      <c r="A1382" s="1">
        <v>1985</v>
      </c>
      <c r="B1382" s="1" t="s">
        <v>5</v>
      </c>
      <c r="C1382" s="1" t="s">
        <v>32</v>
      </c>
      <c r="D1382" s="1" t="s">
        <v>33</v>
      </c>
      <c r="E1382" s="2">
        <v>133401</v>
      </c>
      <c r="F1382" s="2">
        <v>102765</v>
      </c>
      <c r="G1382" s="3">
        <f>+dataMercanciaGeneral[[#This Row],[Mercancía general embarcada en cabotaje]]+dataMercanciaGeneral[[#This Row],[Mercancía general desembarcada en cabotaje]]</f>
        <v>236166</v>
      </c>
      <c r="H1382" s="2">
        <v>268787</v>
      </c>
      <c r="I1382" s="2">
        <v>45294</v>
      </c>
      <c r="J1382" s="3">
        <f>+dataMercanciaGeneral[[#This Row],[Mercancía general embarcada en exterior]]+dataMercanciaGeneral[[#This Row],[Mercancía general desembarcada en exterior]]</f>
        <v>314081</v>
      </c>
      <c r="K1382" s="3">
        <f>+dataMercanciaGeneral[[#This Row],[Mercancía general embarcada en cabotaje]]+dataMercanciaGeneral[[#This Row],[Mercancía general embarcada en exterior]]</f>
        <v>402188</v>
      </c>
      <c r="L1382" s="3">
        <f>+dataMercanciaGeneral[[#This Row],[Mercancía general desembarcada en cabotaje]]+dataMercanciaGeneral[[#This Row],[Mercancía general desembarcada en exterior]]</f>
        <v>148059</v>
      </c>
      <c r="M1382" s="3">
        <f>+dataMercanciaGeneral[[#This Row],[TOTAL mercancía general embarcada en cabotaje y exterior]]+dataMercanciaGeneral[[#This Row],[TOTAL mercancía general desembarcada en cabotaje y exterior]]</f>
        <v>550247</v>
      </c>
    </row>
    <row r="1383" spans="1:13" hidden="1" x14ac:dyDescent="0.25">
      <c r="A1383" s="1">
        <v>1985</v>
      </c>
      <c r="B1383" s="1" t="s">
        <v>5</v>
      </c>
      <c r="C1383" s="1" t="s">
        <v>32</v>
      </c>
      <c r="D1383" s="1" t="s">
        <v>42</v>
      </c>
      <c r="E1383" s="2">
        <v>108107</v>
      </c>
      <c r="F1383" s="2">
        <v>94699</v>
      </c>
      <c r="G1383" s="3">
        <f>+dataMercanciaGeneral[[#This Row],[Mercancía general embarcada en cabotaje]]+dataMercanciaGeneral[[#This Row],[Mercancía general desembarcada en cabotaje]]</f>
        <v>202806</v>
      </c>
      <c r="H1383" s="2">
        <v>547877</v>
      </c>
      <c r="I1383" s="2">
        <v>219398</v>
      </c>
      <c r="J1383" s="3">
        <f>+dataMercanciaGeneral[[#This Row],[Mercancía general embarcada en exterior]]+dataMercanciaGeneral[[#This Row],[Mercancía general desembarcada en exterior]]</f>
        <v>767275</v>
      </c>
      <c r="K1383" s="3">
        <f>+dataMercanciaGeneral[[#This Row],[Mercancía general embarcada en cabotaje]]+dataMercanciaGeneral[[#This Row],[Mercancía general embarcada en exterior]]</f>
        <v>655984</v>
      </c>
      <c r="L1383" s="3">
        <f>+dataMercanciaGeneral[[#This Row],[Mercancía general desembarcada en cabotaje]]+dataMercanciaGeneral[[#This Row],[Mercancía general desembarcada en exterior]]</f>
        <v>314097</v>
      </c>
      <c r="M1383" s="3">
        <f>+dataMercanciaGeneral[[#This Row],[TOTAL mercancía general embarcada en cabotaje y exterior]]+dataMercanciaGeneral[[#This Row],[TOTAL mercancía general desembarcada en cabotaje y exterior]]</f>
        <v>970081</v>
      </c>
    </row>
    <row r="1384" spans="1:13" hidden="1" x14ac:dyDescent="0.25">
      <c r="A1384" s="1">
        <v>1985</v>
      </c>
      <c r="B1384" s="1" t="s">
        <v>10</v>
      </c>
      <c r="C1384" s="1" t="s">
        <v>32</v>
      </c>
      <c r="D1384" s="1" t="s">
        <v>33</v>
      </c>
      <c r="E1384" s="2">
        <v>112225</v>
      </c>
      <c r="F1384" s="2">
        <v>646760</v>
      </c>
      <c r="G1384" s="3">
        <f>+dataMercanciaGeneral[[#This Row],[Mercancía general embarcada en cabotaje]]+dataMercanciaGeneral[[#This Row],[Mercancía general desembarcada en cabotaje]]</f>
        <v>758985</v>
      </c>
      <c r="H1384" s="2">
        <v>15672</v>
      </c>
      <c r="I1384" s="2">
        <v>13019</v>
      </c>
      <c r="J1384" s="3">
        <f>+dataMercanciaGeneral[[#This Row],[Mercancía general embarcada en exterior]]+dataMercanciaGeneral[[#This Row],[Mercancía general desembarcada en exterior]]</f>
        <v>28691</v>
      </c>
      <c r="K1384" s="3">
        <f>+dataMercanciaGeneral[[#This Row],[Mercancía general embarcada en cabotaje]]+dataMercanciaGeneral[[#This Row],[Mercancía general embarcada en exterior]]</f>
        <v>127897</v>
      </c>
      <c r="L1384" s="3">
        <f>+dataMercanciaGeneral[[#This Row],[Mercancía general desembarcada en cabotaje]]+dataMercanciaGeneral[[#This Row],[Mercancía general desembarcada en exterior]]</f>
        <v>659779</v>
      </c>
      <c r="M1384" s="3">
        <f>+dataMercanciaGeneral[[#This Row],[TOTAL mercancía general embarcada en cabotaje y exterior]]+dataMercanciaGeneral[[#This Row],[TOTAL mercancía general desembarcada en cabotaje y exterior]]</f>
        <v>787676</v>
      </c>
    </row>
    <row r="1385" spans="1:13" hidden="1" x14ac:dyDescent="0.25">
      <c r="A1385" s="1">
        <v>1985</v>
      </c>
      <c r="B1385" s="1" t="s">
        <v>10</v>
      </c>
      <c r="C1385" s="1" t="s">
        <v>32</v>
      </c>
      <c r="D1385" s="1" t="s">
        <v>42</v>
      </c>
      <c r="E1385" s="2">
        <v>474485</v>
      </c>
      <c r="F1385" s="2">
        <v>756365</v>
      </c>
      <c r="G1385" s="3">
        <f>+dataMercanciaGeneral[[#This Row],[Mercancía general embarcada en cabotaje]]+dataMercanciaGeneral[[#This Row],[Mercancía general desembarcada en cabotaje]]</f>
        <v>1230850</v>
      </c>
      <c r="H1385" s="2">
        <v>0</v>
      </c>
      <c r="I1385" s="2">
        <v>0</v>
      </c>
      <c r="J1385" s="3">
        <f>+dataMercanciaGeneral[[#This Row],[Mercancía general embarcada en exterior]]+dataMercanciaGeneral[[#This Row],[Mercancía general desembarcada en exterior]]</f>
        <v>0</v>
      </c>
      <c r="K1385" s="3">
        <f>+dataMercanciaGeneral[[#This Row],[Mercancía general embarcada en cabotaje]]+dataMercanciaGeneral[[#This Row],[Mercancía general embarcada en exterior]]</f>
        <v>474485</v>
      </c>
      <c r="L1385" s="3">
        <f>+dataMercanciaGeneral[[#This Row],[Mercancía general desembarcada en cabotaje]]+dataMercanciaGeneral[[#This Row],[Mercancía general desembarcada en exterior]]</f>
        <v>756365</v>
      </c>
      <c r="M1385" s="3">
        <f>+dataMercanciaGeneral[[#This Row],[TOTAL mercancía general embarcada en cabotaje y exterior]]+dataMercanciaGeneral[[#This Row],[TOTAL mercancía general desembarcada en cabotaje y exterior]]</f>
        <v>1230850</v>
      </c>
    </row>
    <row r="1386" spans="1:13" hidden="1" x14ac:dyDescent="0.25">
      <c r="A1386" s="1">
        <v>1985</v>
      </c>
      <c r="B1386" s="1" t="s">
        <v>11</v>
      </c>
      <c r="C1386" s="1" t="s">
        <v>32</v>
      </c>
      <c r="D1386" s="1" t="s">
        <v>33</v>
      </c>
      <c r="E1386" s="2">
        <v>618122</v>
      </c>
      <c r="F1386" s="2">
        <v>218081</v>
      </c>
      <c r="G1386" s="3">
        <f>+dataMercanciaGeneral[[#This Row],[Mercancía general embarcada en cabotaje]]+dataMercanciaGeneral[[#This Row],[Mercancía general desembarcada en cabotaje]]</f>
        <v>836203</v>
      </c>
      <c r="H1386" s="2">
        <v>1232431</v>
      </c>
      <c r="I1386" s="2">
        <v>222758</v>
      </c>
      <c r="J1386" s="3">
        <f>+dataMercanciaGeneral[[#This Row],[Mercancía general embarcada en exterior]]+dataMercanciaGeneral[[#This Row],[Mercancía general desembarcada en exterior]]</f>
        <v>1455189</v>
      </c>
      <c r="K1386" s="3">
        <f>+dataMercanciaGeneral[[#This Row],[Mercancía general embarcada en cabotaje]]+dataMercanciaGeneral[[#This Row],[Mercancía general embarcada en exterior]]</f>
        <v>1850553</v>
      </c>
      <c r="L1386" s="3">
        <f>+dataMercanciaGeneral[[#This Row],[Mercancía general desembarcada en cabotaje]]+dataMercanciaGeneral[[#This Row],[Mercancía general desembarcada en exterior]]</f>
        <v>440839</v>
      </c>
      <c r="M1386" s="3">
        <f>+dataMercanciaGeneral[[#This Row],[TOTAL mercancía general embarcada en cabotaje y exterior]]+dataMercanciaGeneral[[#This Row],[TOTAL mercancía general desembarcada en cabotaje y exterior]]</f>
        <v>2291392</v>
      </c>
    </row>
    <row r="1387" spans="1:13" hidden="1" x14ac:dyDescent="0.25">
      <c r="A1387" s="1">
        <v>1985</v>
      </c>
      <c r="B1387" s="1" t="s">
        <v>11</v>
      </c>
      <c r="C1387" s="1" t="s">
        <v>32</v>
      </c>
      <c r="D1387" s="1" t="s">
        <v>42</v>
      </c>
      <c r="E1387" s="2">
        <v>735897</v>
      </c>
      <c r="F1387" s="2">
        <v>345532</v>
      </c>
      <c r="G1387" s="3">
        <f>+dataMercanciaGeneral[[#This Row],[Mercancía general embarcada en cabotaje]]+dataMercanciaGeneral[[#This Row],[Mercancía general desembarcada en cabotaje]]</f>
        <v>1081429</v>
      </c>
      <c r="H1387" s="2">
        <v>1383049</v>
      </c>
      <c r="I1387" s="2">
        <v>1167343</v>
      </c>
      <c r="J1387" s="3">
        <f>+dataMercanciaGeneral[[#This Row],[Mercancía general embarcada en exterior]]+dataMercanciaGeneral[[#This Row],[Mercancía general desembarcada en exterior]]</f>
        <v>2550392</v>
      </c>
      <c r="K1387" s="3">
        <f>+dataMercanciaGeneral[[#This Row],[Mercancía general embarcada en cabotaje]]+dataMercanciaGeneral[[#This Row],[Mercancía general embarcada en exterior]]</f>
        <v>2118946</v>
      </c>
      <c r="L1387" s="3">
        <f>+dataMercanciaGeneral[[#This Row],[Mercancía general desembarcada en cabotaje]]+dataMercanciaGeneral[[#This Row],[Mercancía general desembarcada en exterior]]</f>
        <v>1512875</v>
      </c>
      <c r="M1387" s="3">
        <f>+dataMercanciaGeneral[[#This Row],[TOTAL mercancía general embarcada en cabotaje y exterior]]+dataMercanciaGeneral[[#This Row],[TOTAL mercancía general desembarcada en cabotaje y exterior]]</f>
        <v>3631821</v>
      </c>
    </row>
    <row r="1388" spans="1:13" hidden="1" x14ac:dyDescent="0.25">
      <c r="A1388" s="1">
        <v>1985</v>
      </c>
      <c r="B1388" s="1" t="s">
        <v>12</v>
      </c>
      <c r="C1388" s="1" t="s">
        <v>32</v>
      </c>
      <c r="D1388" s="1" t="s">
        <v>33</v>
      </c>
      <c r="E1388" s="2">
        <v>31899</v>
      </c>
      <c r="F1388" s="2">
        <v>280199</v>
      </c>
      <c r="G1388" s="3">
        <f>+dataMercanciaGeneral[[#This Row],[Mercancía general embarcada en cabotaje]]+dataMercanciaGeneral[[#This Row],[Mercancía general desembarcada en cabotaje]]</f>
        <v>312098</v>
      </c>
      <c r="H1388" s="2">
        <v>1968577</v>
      </c>
      <c r="I1388" s="2">
        <v>803330</v>
      </c>
      <c r="J1388" s="3">
        <f>+dataMercanciaGeneral[[#This Row],[Mercancía general embarcada en exterior]]+dataMercanciaGeneral[[#This Row],[Mercancía general desembarcada en exterior]]</f>
        <v>2771907</v>
      </c>
      <c r="K1388" s="3">
        <f>+dataMercanciaGeneral[[#This Row],[Mercancía general embarcada en cabotaje]]+dataMercanciaGeneral[[#This Row],[Mercancía general embarcada en exterior]]</f>
        <v>2000476</v>
      </c>
      <c r="L1388" s="3">
        <f>+dataMercanciaGeneral[[#This Row],[Mercancía general desembarcada en cabotaje]]+dataMercanciaGeneral[[#This Row],[Mercancía general desembarcada en exterior]]</f>
        <v>1083529</v>
      </c>
      <c r="M1388" s="3">
        <f>+dataMercanciaGeneral[[#This Row],[TOTAL mercancía general embarcada en cabotaje y exterior]]+dataMercanciaGeneral[[#This Row],[TOTAL mercancía general desembarcada en cabotaje y exterior]]</f>
        <v>3084005</v>
      </c>
    </row>
    <row r="1389" spans="1:13" hidden="1" x14ac:dyDescent="0.25">
      <c r="A1389" s="1">
        <v>1985</v>
      </c>
      <c r="B1389" s="1" t="s">
        <v>12</v>
      </c>
      <c r="C1389" s="1" t="s">
        <v>32</v>
      </c>
      <c r="D1389" s="1" t="s">
        <v>42</v>
      </c>
      <c r="E1389" s="2">
        <v>162054</v>
      </c>
      <c r="F1389" s="2">
        <v>63211</v>
      </c>
      <c r="G1389" s="3">
        <f>+dataMercanciaGeneral[[#This Row],[Mercancía general embarcada en cabotaje]]+dataMercanciaGeneral[[#This Row],[Mercancía general desembarcada en cabotaje]]</f>
        <v>225265</v>
      </c>
      <c r="H1389" s="2">
        <v>796685</v>
      </c>
      <c r="I1389" s="2">
        <v>471213</v>
      </c>
      <c r="J1389" s="3">
        <f>+dataMercanciaGeneral[[#This Row],[Mercancía general embarcada en exterior]]+dataMercanciaGeneral[[#This Row],[Mercancía general desembarcada en exterior]]</f>
        <v>1267898</v>
      </c>
      <c r="K1389" s="3">
        <f>+dataMercanciaGeneral[[#This Row],[Mercancía general embarcada en cabotaje]]+dataMercanciaGeneral[[#This Row],[Mercancía general embarcada en exterior]]</f>
        <v>958739</v>
      </c>
      <c r="L1389" s="3">
        <f>+dataMercanciaGeneral[[#This Row],[Mercancía general desembarcada en cabotaje]]+dataMercanciaGeneral[[#This Row],[Mercancía general desembarcada en exterior]]</f>
        <v>534424</v>
      </c>
      <c r="M1389" s="3">
        <f>+dataMercanciaGeneral[[#This Row],[TOTAL mercancía general embarcada en cabotaje y exterior]]+dataMercanciaGeneral[[#This Row],[TOTAL mercancía general desembarcada en cabotaje y exterior]]</f>
        <v>1493163</v>
      </c>
    </row>
    <row r="1390" spans="1:13" hidden="1" x14ac:dyDescent="0.25">
      <c r="A1390" s="1">
        <v>1985</v>
      </c>
      <c r="B1390" s="1" t="s">
        <v>34</v>
      </c>
      <c r="C1390" s="1" t="s">
        <v>32</v>
      </c>
      <c r="D1390" s="1" t="s">
        <v>33</v>
      </c>
      <c r="E1390" s="2">
        <v>582848</v>
      </c>
      <c r="F1390" s="2">
        <v>603917</v>
      </c>
      <c r="G1390" s="3">
        <f>+dataMercanciaGeneral[[#This Row],[Mercancía general embarcada en cabotaje]]+dataMercanciaGeneral[[#This Row],[Mercancía general desembarcada en cabotaje]]</f>
        <v>1186765</v>
      </c>
      <c r="H1390" s="2">
        <v>511028</v>
      </c>
      <c r="I1390" s="2">
        <v>638692</v>
      </c>
      <c r="J1390" s="3">
        <f>+dataMercanciaGeneral[[#This Row],[Mercancía general embarcada en exterior]]+dataMercanciaGeneral[[#This Row],[Mercancía general desembarcada en exterior]]</f>
        <v>1149720</v>
      </c>
      <c r="K1390" s="3">
        <f>+dataMercanciaGeneral[[#This Row],[Mercancía general embarcada en cabotaje]]+dataMercanciaGeneral[[#This Row],[Mercancía general embarcada en exterior]]</f>
        <v>1093876</v>
      </c>
      <c r="L1390" s="3">
        <f>+dataMercanciaGeneral[[#This Row],[Mercancía general desembarcada en cabotaje]]+dataMercanciaGeneral[[#This Row],[Mercancía general desembarcada en exterior]]</f>
        <v>1242609</v>
      </c>
      <c r="M1390" s="3">
        <f>+dataMercanciaGeneral[[#This Row],[TOTAL mercancía general embarcada en cabotaje y exterior]]+dataMercanciaGeneral[[#This Row],[TOTAL mercancía general desembarcada en cabotaje y exterior]]</f>
        <v>2336485</v>
      </c>
    </row>
    <row r="1391" spans="1:13" hidden="1" x14ac:dyDescent="0.25">
      <c r="A1391" s="1">
        <v>1985</v>
      </c>
      <c r="B1391" s="1" t="s">
        <v>34</v>
      </c>
      <c r="C1391" s="1" t="s">
        <v>32</v>
      </c>
      <c r="D1391" s="1" t="s">
        <v>42</v>
      </c>
      <c r="E1391" s="2">
        <v>161984</v>
      </c>
      <c r="F1391" s="2">
        <v>653416</v>
      </c>
      <c r="G1391" s="3">
        <f>+dataMercanciaGeneral[[#This Row],[Mercancía general embarcada en cabotaje]]+dataMercanciaGeneral[[#This Row],[Mercancía general desembarcada en cabotaje]]</f>
        <v>815400</v>
      </c>
      <c r="H1391" s="2">
        <v>521</v>
      </c>
      <c r="I1391" s="2">
        <v>4</v>
      </c>
      <c r="J1391" s="3">
        <f>+dataMercanciaGeneral[[#This Row],[Mercancía general embarcada en exterior]]+dataMercanciaGeneral[[#This Row],[Mercancía general desembarcada en exterior]]</f>
        <v>525</v>
      </c>
      <c r="K1391" s="3">
        <f>+dataMercanciaGeneral[[#This Row],[Mercancía general embarcada en cabotaje]]+dataMercanciaGeneral[[#This Row],[Mercancía general embarcada en exterior]]</f>
        <v>162505</v>
      </c>
      <c r="L1391" s="3">
        <f>+dataMercanciaGeneral[[#This Row],[Mercancía general desembarcada en cabotaje]]+dataMercanciaGeneral[[#This Row],[Mercancía general desembarcada en exterior]]</f>
        <v>653420</v>
      </c>
      <c r="M1391" s="3">
        <f>+dataMercanciaGeneral[[#This Row],[TOTAL mercancía general embarcada en cabotaje y exterior]]+dataMercanciaGeneral[[#This Row],[TOTAL mercancía general desembarcada en cabotaje y exterior]]</f>
        <v>815925</v>
      </c>
    </row>
    <row r="1392" spans="1:13" hidden="1" x14ac:dyDescent="0.25">
      <c r="A1392" s="1">
        <v>1985</v>
      </c>
      <c r="B1392" s="1" t="s">
        <v>13</v>
      </c>
      <c r="C1392" s="1" t="s">
        <v>32</v>
      </c>
      <c r="D1392" s="1" t="s">
        <v>33</v>
      </c>
      <c r="E1392" s="2">
        <v>1548</v>
      </c>
      <c r="F1392" s="2">
        <v>10104</v>
      </c>
      <c r="G1392" s="3">
        <f>+dataMercanciaGeneral[[#This Row],[Mercancía general embarcada en cabotaje]]+dataMercanciaGeneral[[#This Row],[Mercancía general desembarcada en cabotaje]]</f>
        <v>11652</v>
      </c>
      <c r="H1392" s="2">
        <v>189631</v>
      </c>
      <c r="I1392" s="2">
        <v>107280</v>
      </c>
      <c r="J1392" s="3">
        <f>+dataMercanciaGeneral[[#This Row],[Mercancía general embarcada en exterior]]+dataMercanciaGeneral[[#This Row],[Mercancía general desembarcada en exterior]]</f>
        <v>296911</v>
      </c>
      <c r="K1392" s="3">
        <f>+dataMercanciaGeneral[[#This Row],[Mercancía general embarcada en cabotaje]]+dataMercanciaGeneral[[#This Row],[Mercancía general embarcada en exterior]]</f>
        <v>191179</v>
      </c>
      <c r="L1392" s="3">
        <f>+dataMercanciaGeneral[[#This Row],[Mercancía general desembarcada en cabotaje]]+dataMercanciaGeneral[[#This Row],[Mercancía general desembarcada en exterior]]</f>
        <v>117384</v>
      </c>
      <c r="M1392" s="3">
        <f>+dataMercanciaGeneral[[#This Row],[TOTAL mercancía general embarcada en cabotaje y exterior]]+dataMercanciaGeneral[[#This Row],[TOTAL mercancía general desembarcada en cabotaje y exterior]]</f>
        <v>308563</v>
      </c>
    </row>
    <row r="1393" spans="1:13" hidden="1" x14ac:dyDescent="0.25">
      <c r="A1393" s="1">
        <v>1985</v>
      </c>
      <c r="B1393" s="1" t="s">
        <v>13</v>
      </c>
      <c r="C1393" s="1" t="s">
        <v>32</v>
      </c>
      <c r="D1393" s="1" t="s">
        <v>42</v>
      </c>
      <c r="E1393" s="2">
        <v>17</v>
      </c>
      <c r="F1393" s="2">
        <v>5499</v>
      </c>
      <c r="G1393" s="3">
        <f>+dataMercanciaGeneral[[#This Row],[Mercancía general embarcada en cabotaje]]+dataMercanciaGeneral[[#This Row],[Mercancía general desembarcada en cabotaje]]</f>
        <v>5516</v>
      </c>
      <c r="H1393" s="2">
        <v>217868</v>
      </c>
      <c r="I1393" s="2">
        <v>35853</v>
      </c>
      <c r="J1393" s="3">
        <f>+dataMercanciaGeneral[[#This Row],[Mercancía general embarcada en exterior]]+dataMercanciaGeneral[[#This Row],[Mercancía general desembarcada en exterior]]</f>
        <v>253721</v>
      </c>
      <c r="K1393" s="3">
        <f>+dataMercanciaGeneral[[#This Row],[Mercancía general embarcada en cabotaje]]+dataMercanciaGeneral[[#This Row],[Mercancía general embarcada en exterior]]</f>
        <v>217885</v>
      </c>
      <c r="L1393" s="3">
        <f>+dataMercanciaGeneral[[#This Row],[Mercancía general desembarcada en cabotaje]]+dataMercanciaGeneral[[#This Row],[Mercancía general desembarcada en exterior]]</f>
        <v>41352</v>
      </c>
      <c r="M1393" s="3">
        <f>+dataMercanciaGeneral[[#This Row],[TOTAL mercancía general embarcada en cabotaje y exterior]]+dataMercanciaGeneral[[#This Row],[TOTAL mercancía general desembarcada en cabotaje y exterior]]</f>
        <v>259237</v>
      </c>
    </row>
    <row r="1394" spans="1:13" hidden="1" x14ac:dyDescent="0.25">
      <c r="A1394" s="1">
        <v>1985</v>
      </c>
      <c r="B1394" s="1" t="s">
        <v>14</v>
      </c>
      <c r="C1394" s="1" t="s">
        <v>32</v>
      </c>
      <c r="D1394" s="1" t="s">
        <v>33</v>
      </c>
      <c r="E1394" s="2">
        <v>15300</v>
      </c>
      <c r="F1394" s="2">
        <v>4714</v>
      </c>
      <c r="G1394" s="3">
        <f>+dataMercanciaGeneral[[#This Row],[Mercancía general embarcada en cabotaje]]+dataMercanciaGeneral[[#This Row],[Mercancía general desembarcada en cabotaje]]</f>
        <v>20014</v>
      </c>
      <c r="H1394" s="2">
        <v>540114</v>
      </c>
      <c r="I1394" s="2">
        <v>69103</v>
      </c>
      <c r="J1394" s="3">
        <f>+dataMercanciaGeneral[[#This Row],[Mercancía general embarcada en exterior]]+dataMercanciaGeneral[[#This Row],[Mercancía general desembarcada en exterior]]</f>
        <v>609217</v>
      </c>
      <c r="K1394" s="3">
        <f>+dataMercanciaGeneral[[#This Row],[Mercancía general embarcada en cabotaje]]+dataMercanciaGeneral[[#This Row],[Mercancía general embarcada en exterior]]</f>
        <v>555414</v>
      </c>
      <c r="L1394" s="3">
        <f>+dataMercanciaGeneral[[#This Row],[Mercancía general desembarcada en cabotaje]]+dataMercanciaGeneral[[#This Row],[Mercancía general desembarcada en exterior]]</f>
        <v>73817</v>
      </c>
      <c r="M1394" s="3">
        <f>+dataMercanciaGeneral[[#This Row],[TOTAL mercancía general embarcada en cabotaje y exterior]]+dataMercanciaGeneral[[#This Row],[TOTAL mercancía general desembarcada en cabotaje y exterior]]</f>
        <v>629231</v>
      </c>
    </row>
    <row r="1395" spans="1:13" hidden="1" x14ac:dyDescent="0.25">
      <c r="A1395" s="1">
        <v>1985</v>
      </c>
      <c r="B1395" s="1" t="s">
        <v>14</v>
      </c>
      <c r="C1395" s="1" t="s">
        <v>32</v>
      </c>
      <c r="D1395" s="1" t="s">
        <v>42</v>
      </c>
      <c r="E1395" s="2">
        <v>0</v>
      </c>
      <c r="F1395" s="2">
        <v>56</v>
      </c>
      <c r="G1395" s="3">
        <f>+dataMercanciaGeneral[[#This Row],[Mercancía general embarcada en cabotaje]]+dataMercanciaGeneral[[#This Row],[Mercancía general desembarcada en cabotaje]]</f>
        <v>56</v>
      </c>
      <c r="H1395" s="2">
        <v>1184</v>
      </c>
      <c r="I1395" s="2">
        <v>2155</v>
      </c>
      <c r="J1395" s="3">
        <f>+dataMercanciaGeneral[[#This Row],[Mercancía general embarcada en exterior]]+dataMercanciaGeneral[[#This Row],[Mercancía general desembarcada en exterior]]</f>
        <v>3339</v>
      </c>
      <c r="K1395" s="3">
        <f>+dataMercanciaGeneral[[#This Row],[Mercancía general embarcada en cabotaje]]+dataMercanciaGeneral[[#This Row],[Mercancía general embarcada en exterior]]</f>
        <v>1184</v>
      </c>
      <c r="L1395" s="3">
        <f>+dataMercanciaGeneral[[#This Row],[Mercancía general desembarcada en cabotaje]]+dataMercanciaGeneral[[#This Row],[Mercancía general desembarcada en exterior]]</f>
        <v>2211</v>
      </c>
      <c r="M1395" s="3">
        <f>+dataMercanciaGeneral[[#This Row],[TOTAL mercancía general embarcada en cabotaje y exterior]]+dataMercanciaGeneral[[#This Row],[TOTAL mercancía general desembarcada en cabotaje y exterior]]</f>
        <v>3395</v>
      </c>
    </row>
    <row r="1396" spans="1:13" hidden="1" x14ac:dyDescent="0.25">
      <c r="A1396" s="1">
        <v>1985</v>
      </c>
      <c r="B1396" s="1" t="s">
        <v>15</v>
      </c>
      <c r="C1396" s="1" t="s">
        <v>32</v>
      </c>
      <c r="D1396" s="1" t="s">
        <v>33</v>
      </c>
      <c r="E1396" s="2">
        <v>227909</v>
      </c>
      <c r="F1396" s="2">
        <v>330886</v>
      </c>
      <c r="G1396" s="3">
        <f>+dataMercanciaGeneral[[#This Row],[Mercancía general embarcada en cabotaje]]+dataMercanciaGeneral[[#This Row],[Mercancía general desembarcada en cabotaje]]</f>
        <v>558795</v>
      </c>
      <c r="H1396" s="2">
        <v>0</v>
      </c>
      <c r="I1396" s="2">
        <v>22775</v>
      </c>
      <c r="J1396" s="3">
        <f>+dataMercanciaGeneral[[#This Row],[Mercancía general embarcada en exterior]]+dataMercanciaGeneral[[#This Row],[Mercancía general desembarcada en exterior]]</f>
        <v>22775</v>
      </c>
      <c r="K1396" s="3">
        <f>+dataMercanciaGeneral[[#This Row],[Mercancía general embarcada en cabotaje]]+dataMercanciaGeneral[[#This Row],[Mercancía general embarcada en exterior]]</f>
        <v>227909</v>
      </c>
      <c r="L1396" s="3">
        <f>+dataMercanciaGeneral[[#This Row],[Mercancía general desembarcada en cabotaje]]+dataMercanciaGeneral[[#This Row],[Mercancía general desembarcada en exterior]]</f>
        <v>353661</v>
      </c>
      <c r="M1396" s="3">
        <f>+dataMercanciaGeneral[[#This Row],[TOTAL mercancía general embarcada en cabotaje y exterior]]+dataMercanciaGeneral[[#This Row],[TOTAL mercancía general desembarcada en cabotaje y exterior]]</f>
        <v>581570</v>
      </c>
    </row>
    <row r="1397" spans="1:13" hidden="1" x14ac:dyDescent="0.25">
      <c r="A1397" s="1">
        <v>1985</v>
      </c>
      <c r="B1397" s="1" t="s">
        <v>15</v>
      </c>
      <c r="C1397" s="1" t="s">
        <v>32</v>
      </c>
      <c r="D1397" s="1" t="s">
        <v>42</v>
      </c>
      <c r="E1397" s="2">
        <v>78</v>
      </c>
      <c r="F1397" s="2">
        <v>61</v>
      </c>
      <c r="G1397" s="3">
        <f>+dataMercanciaGeneral[[#This Row],[Mercancía general embarcada en cabotaje]]+dataMercanciaGeneral[[#This Row],[Mercancía general desembarcada en cabotaje]]</f>
        <v>139</v>
      </c>
      <c r="H1397" s="2">
        <v>5</v>
      </c>
      <c r="I1397" s="2">
        <v>4297</v>
      </c>
      <c r="J1397" s="3">
        <f>+dataMercanciaGeneral[[#This Row],[Mercancía general embarcada en exterior]]+dataMercanciaGeneral[[#This Row],[Mercancía general desembarcada en exterior]]</f>
        <v>4302</v>
      </c>
      <c r="K1397" s="3">
        <f>+dataMercanciaGeneral[[#This Row],[Mercancía general embarcada en cabotaje]]+dataMercanciaGeneral[[#This Row],[Mercancía general embarcada en exterior]]</f>
        <v>83</v>
      </c>
      <c r="L1397" s="3">
        <f>+dataMercanciaGeneral[[#This Row],[Mercancía general desembarcada en cabotaje]]+dataMercanciaGeneral[[#This Row],[Mercancía general desembarcada en exterior]]</f>
        <v>4358</v>
      </c>
      <c r="M1397" s="3">
        <f>+dataMercanciaGeneral[[#This Row],[TOTAL mercancía general embarcada en cabotaje y exterior]]+dataMercanciaGeneral[[#This Row],[TOTAL mercancía general desembarcada en cabotaje y exterior]]</f>
        <v>4441</v>
      </c>
    </row>
    <row r="1398" spans="1:13" hidden="1" x14ac:dyDescent="0.25">
      <c r="A1398" s="1">
        <v>1985</v>
      </c>
      <c r="B1398" s="1" t="s">
        <v>35</v>
      </c>
      <c r="C1398" s="1" t="s">
        <v>32</v>
      </c>
      <c r="D1398" s="1" t="s">
        <v>33</v>
      </c>
      <c r="E1398" s="2">
        <v>4102</v>
      </c>
      <c r="F1398" s="2">
        <v>13364</v>
      </c>
      <c r="G1398" s="3">
        <f>+dataMercanciaGeneral[[#This Row],[Mercancía general embarcada en cabotaje]]+dataMercanciaGeneral[[#This Row],[Mercancía general desembarcada en cabotaje]]</f>
        <v>17466</v>
      </c>
      <c r="H1398" s="2">
        <v>284888</v>
      </c>
      <c r="I1398" s="2">
        <v>12825</v>
      </c>
      <c r="J1398" s="3">
        <f>+dataMercanciaGeneral[[#This Row],[Mercancía general embarcada en exterior]]+dataMercanciaGeneral[[#This Row],[Mercancía general desembarcada en exterior]]</f>
        <v>297713</v>
      </c>
      <c r="K1398" s="3">
        <f>+dataMercanciaGeneral[[#This Row],[Mercancía general embarcada en cabotaje]]+dataMercanciaGeneral[[#This Row],[Mercancía general embarcada en exterior]]</f>
        <v>288990</v>
      </c>
      <c r="L1398" s="3">
        <f>+dataMercanciaGeneral[[#This Row],[Mercancía general desembarcada en cabotaje]]+dataMercanciaGeneral[[#This Row],[Mercancía general desembarcada en exterior]]</f>
        <v>26189</v>
      </c>
      <c r="M1398" s="3">
        <f>+dataMercanciaGeneral[[#This Row],[TOTAL mercancía general embarcada en cabotaje y exterior]]+dataMercanciaGeneral[[#This Row],[TOTAL mercancía general desembarcada en cabotaje y exterior]]</f>
        <v>315179</v>
      </c>
    </row>
    <row r="1399" spans="1:13" hidden="1" x14ac:dyDescent="0.25">
      <c r="A1399" s="1">
        <v>1985</v>
      </c>
      <c r="B1399" s="1" t="s">
        <v>35</v>
      </c>
      <c r="C1399" s="1" t="s">
        <v>32</v>
      </c>
      <c r="D1399" s="1" t="s">
        <v>42</v>
      </c>
      <c r="E1399" s="2">
        <v>0</v>
      </c>
      <c r="F1399" s="2">
        <v>0</v>
      </c>
      <c r="G1399" s="3">
        <f>+dataMercanciaGeneral[[#This Row],[Mercancía general embarcada en cabotaje]]+dataMercanciaGeneral[[#This Row],[Mercancía general desembarcada en cabotaje]]</f>
        <v>0</v>
      </c>
      <c r="H1399" s="2">
        <v>0</v>
      </c>
      <c r="I1399" s="2">
        <v>0</v>
      </c>
      <c r="J1399" s="3">
        <f>+dataMercanciaGeneral[[#This Row],[Mercancía general embarcada en exterior]]+dataMercanciaGeneral[[#This Row],[Mercancía general desembarcada en exterior]]</f>
        <v>0</v>
      </c>
      <c r="K1399" s="3">
        <f>+dataMercanciaGeneral[[#This Row],[Mercancía general embarcada en cabotaje]]+dataMercanciaGeneral[[#This Row],[Mercancía general embarcada en exterior]]</f>
        <v>0</v>
      </c>
      <c r="L1399" s="3">
        <f>+dataMercanciaGeneral[[#This Row],[Mercancía general desembarcada en cabotaje]]+dataMercanciaGeneral[[#This Row],[Mercancía general desembarcada en exterior]]</f>
        <v>0</v>
      </c>
      <c r="M1399" s="3">
        <f>+dataMercanciaGeneral[[#This Row],[TOTAL mercancía general embarcada en cabotaje y exterior]]+dataMercanciaGeneral[[#This Row],[TOTAL mercancía general desembarcada en cabotaje y exterior]]</f>
        <v>0</v>
      </c>
    </row>
    <row r="1400" spans="1:13" hidden="1" x14ac:dyDescent="0.25">
      <c r="A1400" s="1">
        <v>1985</v>
      </c>
      <c r="B1400" s="1" t="s">
        <v>17</v>
      </c>
      <c r="C1400" s="1" t="s">
        <v>32</v>
      </c>
      <c r="D1400" s="1" t="s">
        <v>33</v>
      </c>
      <c r="E1400" s="2">
        <v>60916</v>
      </c>
      <c r="F1400" s="2">
        <v>14753</v>
      </c>
      <c r="G1400" s="3">
        <f>+dataMercanciaGeneral[[#This Row],[Mercancía general embarcada en cabotaje]]+dataMercanciaGeneral[[#This Row],[Mercancía general desembarcada en cabotaje]]</f>
        <v>75669</v>
      </c>
      <c r="H1400" s="2">
        <v>500896</v>
      </c>
      <c r="I1400" s="2">
        <v>48202</v>
      </c>
      <c r="J1400" s="3">
        <f>+dataMercanciaGeneral[[#This Row],[Mercancía general embarcada en exterior]]+dataMercanciaGeneral[[#This Row],[Mercancía general desembarcada en exterior]]</f>
        <v>549098</v>
      </c>
      <c r="K1400" s="3">
        <f>+dataMercanciaGeneral[[#This Row],[Mercancía general embarcada en cabotaje]]+dataMercanciaGeneral[[#This Row],[Mercancía general embarcada en exterior]]</f>
        <v>561812</v>
      </c>
      <c r="L1400" s="3">
        <f>+dataMercanciaGeneral[[#This Row],[Mercancía general desembarcada en cabotaje]]+dataMercanciaGeneral[[#This Row],[Mercancía general desembarcada en exterior]]</f>
        <v>62955</v>
      </c>
      <c r="M1400" s="3">
        <f>+dataMercanciaGeneral[[#This Row],[TOTAL mercancía general embarcada en cabotaje y exterior]]+dataMercanciaGeneral[[#This Row],[TOTAL mercancía general desembarcada en cabotaje y exterior]]</f>
        <v>624767</v>
      </c>
    </row>
    <row r="1401" spans="1:13" hidden="1" x14ac:dyDescent="0.25">
      <c r="A1401" s="1">
        <v>1985</v>
      </c>
      <c r="B1401" s="1" t="s">
        <v>17</v>
      </c>
      <c r="C1401" s="1" t="s">
        <v>32</v>
      </c>
      <c r="D1401" s="1" t="s">
        <v>42</v>
      </c>
      <c r="E1401" s="2">
        <v>8736</v>
      </c>
      <c r="F1401" s="2">
        <v>462</v>
      </c>
      <c r="G1401" s="3">
        <f>+dataMercanciaGeneral[[#This Row],[Mercancía general embarcada en cabotaje]]+dataMercanciaGeneral[[#This Row],[Mercancía general desembarcada en cabotaje]]</f>
        <v>9198</v>
      </c>
      <c r="H1401" s="2">
        <v>425</v>
      </c>
      <c r="I1401" s="2">
        <v>343</v>
      </c>
      <c r="J1401" s="3">
        <f>+dataMercanciaGeneral[[#This Row],[Mercancía general embarcada en exterior]]+dataMercanciaGeneral[[#This Row],[Mercancía general desembarcada en exterior]]</f>
        <v>768</v>
      </c>
      <c r="K1401" s="3">
        <f>+dataMercanciaGeneral[[#This Row],[Mercancía general embarcada en cabotaje]]+dataMercanciaGeneral[[#This Row],[Mercancía general embarcada en exterior]]</f>
        <v>9161</v>
      </c>
      <c r="L1401" s="3">
        <f>+dataMercanciaGeneral[[#This Row],[Mercancía general desembarcada en cabotaje]]+dataMercanciaGeneral[[#This Row],[Mercancía general desembarcada en exterior]]</f>
        <v>805</v>
      </c>
      <c r="M1401" s="3">
        <f>+dataMercanciaGeneral[[#This Row],[TOTAL mercancía general embarcada en cabotaje y exterior]]+dataMercanciaGeneral[[#This Row],[TOTAL mercancía general desembarcada en cabotaje y exterior]]</f>
        <v>9966</v>
      </c>
    </row>
    <row r="1402" spans="1:13" hidden="1" x14ac:dyDescent="0.25">
      <c r="A1402" s="1">
        <v>1985</v>
      </c>
      <c r="B1402" s="1" t="s">
        <v>18</v>
      </c>
      <c r="C1402" s="1" t="s">
        <v>32</v>
      </c>
      <c r="D1402" s="1" t="s">
        <v>33</v>
      </c>
      <c r="E1402" s="2">
        <v>760</v>
      </c>
      <c r="F1402" s="2">
        <v>0</v>
      </c>
      <c r="G1402" s="3">
        <f>+dataMercanciaGeneral[[#This Row],[Mercancía general embarcada en cabotaje]]+dataMercanciaGeneral[[#This Row],[Mercancía general desembarcada en cabotaje]]</f>
        <v>760</v>
      </c>
      <c r="H1402" s="2">
        <v>388276</v>
      </c>
      <c r="I1402" s="2">
        <v>37855</v>
      </c>
      <c r="J1402" s="3">
        <f>+dataMercanciaGeneral[[#This Row],[Mercancía general embarcada en exterior]]+dataMercanciaGeneral[[#This Row],[Mercancía general desembarcada en exterior]]</f>
        <v>426131</v>
      </c>
      <c r="K1402" s="3">
        <f>+dataMercanciaGeneral[[#This Row],[Mercancía general embarcada en cabotaje]]+dataMercanciaGeneral[[#This Row],[Mercancía general embarcada en exterior]]</f>
        <v>389036</v>
      </c>
      <c r="L1402" s="3">
        <f>+dataMercanciaGeneral[[#This Row],[Mercancía general desembarcada en cabotaje]]+dataMercanciaGeneral[[#This Row],[Mercancía general desembarcada en exterior]]</f>
        <v>37855</v>
      </c>
      <c r="M1402" s="3">
        <f>+dataMercanciaGeneral[[#This Row],[TOTAL mercancía general embarcada en cabotaje y exterior]]+dataMercanciaGeneral[[#This Row],[TOTAL mercancía general desembarcada en cabotaje y exterior]]</f>
        <v>426891</v>
      </c>
    </row>
    <row r="1403" spans="1:13" hidden="1" x14ac:dyDescent="0.25">
      <c r="A1403" s="1">
        <v>1985</v>
      </c>
      <c r="B1403" s="1" t="s">
        <v>18</v>
      </c>
      <c r="C1403" s="1" t="s">
        <v>32</v>
      </c>
      <c r="D1403" s="1" t="s">
        <v>42</v>
      </c>
      <c r="E1403" s="2">
        <v>0</v>
      </c>
      <c r="F1403" s="2">
        <v>0</v>
      </c>
      <c r="G1403" s="3">
        <f>+dataMercanciaGeneral[[#This Row],[Mercancía general embarcada en cabotaje]]+dataMercanciaGeneral[[#This Row],[Mercancía general desembarcada en cabotaje]]</f>
        <v>0</v>
      </c>
      <c r="H1403" s="2">
        <v>122</v>
      </c>
      <c r="I1403" s="2">
        <v>65</v>
      </c>
      <c r="J1403" s="3">
        <f>+dataMercanciaGeneral[[#This Row],[Mercancía general embarcada en exterior]]+dataMercanciaGeneral[[#This Row],[Mercancía general desembarcada en exterior]]</f>
        <v>187</v>
      </c>
      <c r="K1403" s="3">
        <f>+dataMercanciaGeneral[[#This Row],[Mercancía general embarcada en cabotaje]]+dataMercanciaGeneral[[#This Row],[Mercancía general embarcada en exterior]]</f>
        <v>122</v>
      </c>
      <c r="L1403" s="3">
        <f>+dataMercanciaGeneral[[#This Row],[Mercancía general desembarcada en cabotaje]]+dataMercanciaGeneral[[#This Row],[Mercancía general desembarcada en exterior]]</f>
        <v>65</v>
      </c>
      <c r="M1403" s="3">
        <f>+dataMercanciaGeneral[[#This Row],[TOTAL mercancía general embarcada en cabotaje y exterior]]+dataMercanciaGeneral[[#This Row],[TOTAL mercancía general desembarcada en cabotaje y exterior]]</f>
        <v>187</v>
      </c>
    </row>
    <row r="1404" spans="1:13" hidden="1" x14ac:dyDescent="0.25">
      <c r="A1404" s="1">
        <v>1985</v>
      </c>
      <c r="B1404" s="1" t="s">
        <v>19</v>
      </c>
      <c r="C1404" s="1" t="s">
        <v>32</v>
      </c>
      <c r="D1404" s="1" t="s">
        <v>33</v>
      </c>
      <c r="E1404" s="2">
        <v>417947</v>
      </c>
      <c r="F1404" s="2">
        <v>650205</v>
      </c>
      <c r="G1404" s="3">
        <f>+dataMercanciaGeneral[[#This Row],[Mercancía general embarcada en cabotaje]]+dataMercanciaGeneral[[#This Row],[Mercancía general desembarcada en cabotaje]]</f>
        <v>1068152</v>
      </c>
      <c r="H1404" s="2">
        <v>348450</v>
      </c>
      <c r="I1404" s="2">
        <v>227391</v>
      </c>
      <c r="J1404" s="3">
        <f>+dataMercanciaGeneral[[#This Row],[Mercancía general embarcada en exterior]]+dataMercanciaGeneral[[#This Row],[Mercancía general desembarcada en exterior]]</f>
        <v>575841</v>
      </c>
      <c r="K1404" s="3">
        <f>+dataMercanciaGeneral[[#This Row],[Mercancía general embarcada en cabotaje]]+dataMercanciaGeneral[[#This Row],[Mercancía general embarcada en exterior]]</f>
        <v>766397</v>
      </c>
      <c r="L1404" s="3">
        <f>+dataMercanciaGeneral[[#This Row],[Mercancía general desembarcada en cabotaje]]+dataMercanciaGeneral[[#This Row],[Mercancía general desembarcada en exterior]]</f>
        <v>877596</v>
      </c>
      <c r="M1404" s="3">
        <f>+dataMercanciaGeneral[[#This Row],[TOTAL mercancía general embarcada en cabotaje y exterior]]+dataMercanciaGeneral[[#This Row],[TOTAL mercancía general desembarcada en cabotaje y exterior]]</f>
        <v>1643993</v>
      </c>
    </row>
    <row r="1405" spans="1:13" hidden="1" x14ac:dyDescent="0.25">
      <c r="A1405" s="1">
        <v>1985</v>
      </c>
      <c r="B1405" s="1" t="s">
        <v>19</v>
      </c>
      <c r="C1405" s="1" t="s">
        <v>32</v>
      </c>
      <c r="D1405" s="1" t="s">
        <v>42</v>
      </c>
      <c r="E1405" s="2">
        <v>248202</v>
      </c>
      <c r="F1405" s="2">
        <v>513698</v>
      </c>
      <c r="G1405" s="3">
        <f>+dataMercanciaGeneral[[#This Row],[Mercancía general embarcada en cabotaje]]+dataMercanciaGeneral[[#This Row],[Mercancía general desembarcada en cabotaje]]</f>
        <v>761900</v>
      </c>
      <c r="H1405" s="2">
        <v>247789</v>
      </c>
      <c r="I1405" s="2">
        <v>226983</v>
      </c>
      <c r="J1405" s="3">
        <f>+dataMercanciaGeneral[[#This Row],[Mercancía general embarcada en exterior]]+dataMercanciaGeneral[[#This Row],[Mercancía general desembarcada en exterior]]</f>
        <v>474772</v>
      </c>
      <c r="K1405" s="3">
        <f>+dataMercanciaGeneral[[#This Row],[Mercancía general embarcada en cabotaje]]+dataMercanciaGeneral[[#This Row],[Mercancía general embarcada en exterior]]</f>
        <v>495991</v>
      </c>
      <c r="L1405" s="3">
        <f>+dataMercanciaGeneral[[#This Row],[Mercancía general desembarcada en cabotaje]]+dataMercanciaGeneral[[#This Row],[Mercancía general desembarcada en exterior]]</f>
        <v>740681</v>
      </c>
      <c r="M1405" s="3">
        <f>+dataMercanciaGeneral[[#This Row],[TOTAL mercancía general embarcada en cabotaje y exterior]]+dataMercanciaGeneral[[#This Row],[TOTAL mercancía general desembarcada en cabotaje y exterior]]</f>
        <v>1236672</v>
      </c>
    </row>
    <row r="1406" spans="1:13" hidden="1" x14ac:dyDescent="0.25">
      <c r="A1406" s="1">
        <v>1985</v>
      </c>
      <c r="B1406" s="1" t="s">
        <v>20</v>
      </c>
      <c r="C1406" s="1" t="s">
        <v>32</v>
      </c>
      <c r="D1406" s="1" t="s">
        <v>33</v>
      </c>
      <c r="E1406" s="2">
        <v>114264</v>
      </c>
      <c r="F1406" s="2">
        <v>107746</v>
      </c>
      <c r="G1406" s="3">
        <f>+dataMercanciaGeneral[[#This Row],[Mercancía general embarcada en cabotaje]]+dataMercanciaGeneral[[#This Row],[Mercancía general desembarcada en cabotaje]]</f>
        <v>222010</v>
      </c>
      <c r="H1406" s="2">
        <v>128887</v>
      </c>
      <c r="I1406" s="2">
        <v>12439</v>
      </c>
      <c r="J1406" s="3">
        <f>+dataMercanciaGeneral[[#This Row],[Mercancía general embarcada en exterior]]+dataMercanciaGeneral[[#This Row],[Mercancía general desembarcada en exterior]]</f>
        <v>141326</v>
      </c>
      <c r="K1406" s="3">
        <f>+dataMercanciaGeneral[[#This Row],[Mercancía general embarcada en cabotaje]]+dataMercanciaGeneral[[#This Row],[Mercancía general embarcada en exterior]]</f>
        <v>243151</v>
      </c>
      <c r="L1406" s="3">
        <f>+dataMercanciaGeneral[[#This Row],[Mercancía general desembarcada en cabotaje]]+dataMercanciaGeneral[[#This Row],[Mercancía general desembarcada en exterior]]</f>
        <v>120185</v>
      </c>
      <c r="M1406" s="3">
        <f>+dataMercanciaGeneral[[#This Row],[TOTAL mercancía general embarcada en cabotaje y exterior]]+dataMercanciaGeneral[[#This Row],[TOTAL mercancía general desembarcada en cabotaje y exterior]]</f>
        <v>363336</v>
      </c>
    </row>
    <row r="1407" spans="1:13" hidden="1" x14ac:dyDescent="0.25">
      <c r="A1407" s="1">
        <v>1985</v>
      </c>
      <c r="B1407" s="1" t="s">
        <v>20</v>
      </c>
      <c r="C1407" s="1" t="s">
        <v>32</v>
      </c>
      <c r="D1407" s="1" t="s">
        <v>42</v>
      </c>
      <c r="E1407" s="2">
        <v>24006</v>
      </c>
      <c r="F1407" s="2">
        <v>840</v>
      </c>
      <c r="G1407" s="3">
        <f>+dataMercanciaGeneral[[#This Row],[Mercancía general embarcada en cabotaje]]+dataMercanciaGeneral[[#This Row],[Mercancía general desembarcada en cabotaje]]</f>
        <v>24846</v>
      </c>
      <c r="H1407" s="2">
        <v>10599</v>
      </c>
      <c r="I1407" s="2">
        <v>3525</v>
      </c>
      <c r="J1407" s="3">
        <f>+dataMercanciaGeneral[[#This Row],[Mercancía general embarcada en exterior]]+dataMercanciaGeneral[[#This Row],[Mercancía general desembarcada en exterior]]</f>
        <v>14124</v>
      </c>
      <c r="K1407" s="3">
        <f>+dataMercanciaGeneral[[#This Row],[Mercancía general embarcada en cabotaje]]+dataMercanciaGeneral[[#This Row],[Mercancía general embarcada en exterior]]</f>
        <v>34605</v>
      </c>
      <c r="L1407" s="3">
        <f>+dataMercanciaGeneral[[#This Row],[Mercancía general desembarcada en cabotaje]]+dataMercanciaGeneral[[#This Row],[Mercancía general desembarcada en exterior]]</f>
        <v>4365</v>
      </c>
      <c r="M1407" s="3">
        <f>+dataMercanciaGeneral[[#This Row],[TOTAL mercancía general embarcada en cabotaje y exterior]]+dataMercanciaGeneral[[#This Row],[TOTAL mercancía general desembarcada en cabotaje y exterior]]</f>
        <v>38970</v>
      </c>
    </row>
    <row r="1408" spans="1:13" hidden="1" x14ac:dyDescent="0.25">
      <c r="A1408" s="1">
        <v>1985</v>
      </c>
      <c r="B1408" s="1" t="s">
        <v>21</v>
      </c>
      <c r="C1408" s="1" t="s">
        <v>32</v>
      </c>
      <c r="D1408" s="1" t="s">
        <v>33</v>
      </c>
      <c r="E1408" s="2">
        <v>18479</v>
      </c>
      <c r="F1408" s="2">
        <v>413</v>
      </c>
      <c r="G1408" s="3">
        <f>+dataMercanciaGeneral[[#This Row],[Mercancía general embarcada en cabotaje]]+dataMercanciaGeneral[[#This Row],[Mercancía general desembarcada en cabotaje]]</f>
        <v>18892</v>
      </c>
      <c r="H1408" s="2">
        <v>126707</v>
      </c>
      <c r="I1408" s="2">
        <v>13443</v>
      </c>
      <c r="J1408" s="3">
        <f>+dataMercanciaGeneral[[#This Row],[Mercancía general embarcada en exterior]]+dataMercanciaGeneral[[#This Row],[Mercancía general desembarcada en exterior]]</f>
        <v>140150</v>
      </c>
      <c r="K1408" s="3">
        <f>+dataMercanciaGeneral[[#This Row],[Mercancía general embarcada en cabotaje]]+dataMercanciaGeneral[[#This Row],[Mercancía general embarcada en exterior]]</f>
        <v>145186</v>
      </c>
      <c r="L1408" s="3">
        <f>+dataMercanciaGeneral[[#This Row],[Mercancía general desembarcada en cabotaje]]+dataMercanciaGeneral[[#This Row],[Mercancía general desembarcada en exterior]]</f>
        <v>13856</v>
      </c>
      <c r="M1408" s="3">
        <f>+dataMercanciaGeneral[[#This Row],[TOTAL mercancía general embarcada en cabotaje y exterior]]+dataMercanciaGeneral[[#This Row],[TOTAL mercancía general desembarcada en cabotaje y exterior]]</f>
        <v>159042</v>
      </c>
    </row>
    <row r="1409" spans="1:13" hidden="1" x14ac:dyDescent="0.25">
      <c r="A1409" s="1">
        <v>1985</v>
      </c>
      <c r="B1409" s="1" t="s">
        <v>21</v>
      </c>
      <c r="C1409" s="1" t="s">
        <v>32</v>
      </c>
      <c r="D1409" s="1" t="s">
        <v>42</v>
      </c>
      <c r="E1409" s="2">
        <v>0</v>
      </c>
      <c r="F1409" s="2">
        <v>0</v>
      </c>
      <c r="G1409" s="3">
        <f>+dataMercanciaGeneral[[#This Row],[Mercancía general embarcada en cabotaje]]+dataMercanciaGeneral[[#This Row],[Mercancía general desembarcada en cabotaje]]</f>
        <v>0</v>
      </c>
      <c r="H1409" s="2">
        <v>0</v>
      </c>
      <c r="I1409" s="2">
        <v>0</v>
      </c>
      <c r="J1409" s="3">
        <f>+dataMercanciaGeneral[[#This Row],[Mercancía general embarcada en exterior]]+dataMercanciaGeneral[[#This Row],[Mercancía general desembarcada en exterior]]</f>
        <v>0</v>
      </c>
      <c r="K1409" s="3">
        <f>+dataMercanciaGeneral[[#This Row],[Mercancía general embarcada en cabotaje]]+dataMercanciaGeneral[[#This Row],[Mercancía general embarcada en exterior]]</f>
        <v>0</v>
      </c>
      <c r="L1409" s="3">
        <f>+dataMercanciaGeneral[[#This Row],[Mercancía general desembarcada en cabotaje]]+dataMercanciaGeneral[[#This Row],[Mercancía general desembarcada en exterior]]</f>
        <v>0</v>
      </c>
      <c r="M1409" s="3">
        <f>+dataMercanciaGeneral[[#This Row],[TOTAL mercancía general embarcada en cabotaje y exterior]]+dataMercanciaGeneral[[#This Row],[TOTAL mercancía general desembarcada en cabotaje y exterior]]</f>
        <v>0</v>
      </c>
    </row>
    <row r="1410" spans="1:13" hidden="1" x14ac:dyDescent="0.25">
      <c r="A1410" s="1">
        <v>1985</v>
      </c>
      <c r="B1410" s="1" t="s">
        <v>22</v>
      </c>
      <c r="C1410" s="1" t="s">
        <v>32</v>
      </c>
      <c r="D1410" s="1" t="s">
        <v>33</v>
      </c>
      <c r="E1410" s="2">
        <v>94518</v>
      </c>
      <c r="F1410" s="2">
        <v>176868</v>
      </c>
      <c r="G1410" s="3">
        <f>+dataMercanciaGeneral[[#This Row],[Mercancía general embarcada en cabotaje]]+dataMercanciaGeneral[[#This Row],[Mercancía general desembarcada en cabotaje]]</f>
        <v>271386</v>
      </c>
      <c r="H1410" s="2">
        <v>0</v>
      </c>
      <c r="I1410" s="2">
        <v>0</v>
      </c>
      <c r="J1410" s="3">
        <f>+dataMercanciaGeneral[[#This Row],[Mercancía general embarcada en exterior]]+dataMercanciaGeneral[[#This Row],[Mercancía general desembarcada en exterior]]</f>
        <v>0</v>
      </c>
      <c r="K1410" s="3">
        <f>+dataMercanciaGeneral[[#This Row],[Mercancía general embarcada en cabotaje]]+dataMercanciaGeneral[[#This Row],[Mercancía general embarcada en exterior]]</f>
        <v>94518</v>
      </c>
      <c r="L1410" s="3">
        <f>+dataMercanciaGeneral[[#This Row],[Mercancía general desembarcada en cabotaje]]+dataMercanciaGeneral[[#This Row],[Mercancía general desembarcada en exterior]]</f>
        <v>176868</v>
      </c>
      <c r="M1410" s="3">
        <f>+dataMercanciaGeneral[[#This Row],[TOTAL mercancía general embarcada en cabotaje y exterior]]+dataMercanciaGeneral[[#This Row],[TOTAL mercancía general desembarcada en cabotaje y exterior]]</f>
        <v>271386</v>
      </c>
    </row>
    <row r="1411" spans="1:13" hidden="1" x14ac:dyDescent="0.25">
      <c r="A1411" s="1">
        <v>1985</v>
      </c>
      <c r="B1411" s="1" t="s">
        <v>22</v>
      </c>
      <c r="C1411" s="1" t="s">
        <v>32</v>
      </c>
      <c r="D1411" s="1" t="s">
        <v>42</v>
      </c>
      <c r="E1411" s="2">
        <v>1055</v>
      </c>
      <c r="F1411" s="2">
        <v>3279</v>
      </c>
      <c r="G1411" s="3">
        <f>+dataMercanciaGeneral[[#This Row],[Mercancía general embarcada en cabotaje]]+dataMercanciaGeneral[[#This Row],[Mercancía general desembarcada en cabotaje]]</f>
        <v>4334</v>
      </c>
      <c r="H1411" s="2">
        <v>1731</v>
      </c>
      <c r="I1411" s="2">
        <v>7790</v>
      </c>
      <c r="J1411" s="3">
        <f>+dataMercanciaGeneral[[#This Row],[Mercancía general embarcada en exterior]]+dataMercanciaGeneral[[#This Row],[Mercancía general desembarcada en exterior]]</f>
        <v>9521</v>
      </c>
      <c r="K1411" s="3">
        <f>+dataMercanciaGeneral[[#This Row],[Mercancía general embarcada en cabotaje]]+dataMercanciaGeneral[[#This Row],[Mercancía general embarcada en exterior]]</f>
        <v>2786</v>
      </c>
      <c r="L1411" s="3">
        <f>+dataMercanciaGeneral[[#This Row],[Mercancía general desembarcada en cabotaje]]+dataMercanciaGeneral[[#This Row],[Mercancía general desembarcada en exterior]]</f>
        <v>11069</v>
      </c>
      <c r="M1411" s="3">
        <f>+dataMercanciaGeneral[[#This Row],[TOTAL mercancía general embarcada en cabotaje y exterior]]+dataMercanciaGeneral[[#This Row],[TOTAL mercancía general desembarcada en cabotaje y exterior]]</f>
        <v>13855</v>
      </c>
    </row>
    <row r="1412" spans="1:13" hidden="1" x14ac:dyDescent="0.25">
      <c r="A1412" s="1">
        <v>1985</v>
      </c>
      <c r="B1412" s="1" t="s">
        <v>23</v>
      </c>
      <c r="C1412" s="1" t="s">
        <v>32</v>
      </c>
      <c r="D1412" s="1" t="s">
        <v>33</v>
      </c>
      <c r="E1412" s="2">
        <v>19900</v>
      </c>
      <c r="F1412" s="2">
        <v>21680</v>
      </c>
      <c r="G1412" s="3">
        <f>+dataMercanciaGeneral[[#This Row],[Mercancía general embarcada en cabotaje]]+dataMercanciaGeneral[[#This Row],[Mercancía general desembarcada en cabotaje]]</f>
        <v>41580</v>
      </c>
      <c r="H1412" s="2">
        <v>1353440</v>
      </c>
      <c r="I1412" s="2">
        <v>1844989</v>
      </c>
      <c r="J1412" s="3">
        <f>+dataMercanciaGeneral[[#This Row],[Mercancía general embarcada en exterior]]+dataMercanciaGeneral[[#This Row],[Mercancía general desembarcada en exterior]]</f>
        <v>3198429</v>
      </c>
      <c r="K1412" s="3">
        <f>+dataMercanciaGeneral[[#This Row],[Mercancía general embarcada en cabotaje]]+dataMercanciaGeneral[[#This Row],[Mercancía general embarcada en exterior]]</f>
        <v>1373340</v>
      </c>
      <c r="L1412" s="3">
        <f>+dataMercanciaGeneral[[#This Row],[Mercancía general desembarcada en cabotaje]]+dataMercanciaGeneral[[#This Row],[Mercancía general desembarcada en exterior]]</f>
        <v>1866669</v>
      </c>
      <c r="M1412" s="3">
        <f>+dataMercanciaGeneral[[#This Row],[TOTAL mercancía general embarcada en cabotaje y exterior]]+dataMercanciaGeneral[[#This Row],[TOTAL mercancía general desembarcada en cabotaje y exterior]]</f>
        <v>3240009</v>
      </c>
    </row>
    <row r="1413" spans="1:13" hidden="1" x14ac:dyDescent="0.25">
      <c r="A1413" s="1">
        <v>1985</v>
      </c>
      <c r="B1413" s="1" t="s">
        <v>23</v>
      </c>
      <c r="C1413" s="1" t="s">
        <v>32</v>
      </c>
      <c r="D1413" s="1" t="s">
        <v>42</v>
      </c>
      <c r="E1413" s="2">
        <v>0</v>
      </c>
      <c r="F1413" s="2">
        <v>0</v>
      </c>
      <c r="G1413" s="3">
        <f>+dataMercanciaGeneral[[#This Row],[Mercancía general embarcada en cabotaje]]+dataMercanciaGeneral[[#This Row],[Mercancía general desembarcada en cabotaje]]</f>
        <v>0</v>
      </c>
      <c r="H1413" s="2">
        <v>74907</v>
      </c>
      <c r="I1413" s="2">
        <v>63680</v>
      </c>
      <c r="J1413" s="3">
        <f>+dataMercanciaGeneral[[#This Row],[Mercancía general embarcada en exterior]]+dataMercanciaGeneral[[#This Row],[Mercancía general desembarcada en exterior]]</f>
        <v>138587</v>
      </c>
      <c r="K1413" s="3">
        <f>+dataMercanciaGeneral[[#This Row],[Mercancía general embarcada en cabotaje]]+dataMercanciaGeneral[[#This Row],[Mercancía general embarcada en exterior]]</f>
        <v>74907</v>
      </c>
      <c r="L1413" s="3">
        <f>+dataMercanciaGeneral[[#This Row],[Mercancía general desembarcada en cabotaje]]+dataMercanciaGeneral[[#This Row],[Mercancía general desembarcada en exterior]]</f>
        <v>63680</v>
      </c>
      <c r="M1413" s="3">
        <f>+dataMercanciaGeneral[[#This Row],[TOTAL mercancía general embarcada en cabotaje y exterior]]+dataMercanciaGeneral[[#This Row],[TOTAL mercancía general desembarcada en cabotaje y exterior]]</f>
        <v>138587</v>
      </c>
    </row>
    <row r="1414" spans="1:13" hidden="1" x14ac:dyDescent="0.25">
      <c r="A1414" s="1">
        <v>1985</v>
      </c>
      <c r="B1414" s="1" t="s">
        <v>7</v>
      </c>
      <c r="C1414" s="1" t="s">
        <v>32</v>
      </c>
      <c r="D1414" s="1" t="s">
        <v>33</v>
      </c>
      <c r="E1414" s="2">
        <v>303772</v>
      </c>
      <c r="F1414" s="2">
        <v>506835</v>
      </c>
      <c r="G1414" s="3">
        <f>+dataMercanciaGeneral[[#This Row],[Mercancía general embarcada en cabotaje]]+dataMercanciaGeneral[[#This Row],[Mercancía general desembarcada en cabotaje]]</f>
        <v>810607</v>
      </c>
      <c r="H1414" s="2">
        <v>103202</v>
      </c>
      <c r="I1414" s="2">
        <v>124765</v>
      </c>
      <c r="J1414" s="3">
        <f>+dataMercanciaGeneral[[#This Row],[Mercancía general embarcada en exterior]]+dataMercanciaGeneral[[#This Row],[Mercancía general desembarcada en exterior]]</f>
        <v>227967</v>
      </c>
      <c r="K1414" s="3">
        <f>+dataMercanciaGeneral[[#This Row],[Mercancía general embarcada en cabotaje]]+dataMercanciaGeneral[[#This Row],[Mercancía general embarcada en exterior]]</f>
        <v>406974</v>
      </c>
      <c r="L1414" s="3">
        <f>+dataMercanciaGeneral[[#This Row],[Mercancía general desembarcada en cabotaje]]+dataMercanciaGeneral[[#This Row],[Mercancía general desembarcada en exterior]]</f>
        <v>631600</v>
      </c>
      <c r="M1414" s="3">
        <f>+dataMercanciaGeneral[[#This Row],[TOTAL mercancía general embarcada en cabotaje y exterior]]+dataMercanciaGeneral[[#This Row],[TOTAL mercancía general desembarcada en cabotaje y exterior]]</f>
        <v>1038574</v>
      </c>
    </row>
    <row r="1415" spans="1:13" hidden="1" x14ac:dyDescent="0.25">
      <c r="A1415" s="1">
        <v>1985</v>
      </c>
      <c r="B1415" s="1" t="s">
        <v>7</v>
      </c>
      <c r="C1415" s="1" t="s">
        <v>32</v>
      </c>
      <c r="D1415" s="1" t="s">
        <v>42</v>
      </c>
      <c r="E1415" s="2">
        <v>304151</v>
      </c>
      <c r="F1415" s="2">
        <v>580712</v>
      </c>
      <c r="G1415" s="3">
        <f>+dataMercanciaGeneral[[#This Row],[Mercancía general embarcada en cabotaje]]+dataMercanciaGeneral[[#This Row],[Mercancía general desembarcada en cabotaje]]</f>
        <v>884863</v>
      </c>
      <c r="H1415" s="2">
        <v>24576</v>
      </c>
      <c r="I1415" s="2">
        <v>120812</v>
      </c>
      <c r="J1415" s="3">
        <f>+dataMercanciaGeneral[[#This Row],[Mercancía general embarcada en exterior]]+dataMercanciaGeneral[[#This Row],[Mercancía general desembarcada en exterior]]</f>
        <v>145388</v>
      </c>
      <c r="K1415" s="3">
        <f>+dataMercanciaGeneral[[#This Row],[Mercancía general embarcada en cabotaje]]+dataMercanciaGeneral[[#This Row],[Mercancía general embarcada en exterior]]</f>
        <v>328727</v>
      </c>
      <c r="L1415" s="3">
        <f>+dataMercanciaGeneral[[#This Row],[Mercancía general desembarcada en cabotaje]]+dataMercanciaGeneral[[#This Row],[Mercancía general desembarcada en exterior]]</f>
        <v>701524</v>
      </c>
      <c r="M1415" s="3">
        <f>+dataMercanciaGeneral[[#This Row],[TOTAL mercancía general embarcada en cabotaje y exterior]]+dataMercanciaGeneral[[#This Row],[TOTAL mercancía general desembarcada en cabotaje y exterior]]</f>
        <v>1030251</v>
      </c>
    </row>
    <row r="1416" spans="1:13" hidden="1" x14ac:dyDescent="0.25">
      <c r="A1416" s="1">
        <v>1985</v>
      </c>
      <c r="B1416" s="1" t="s">
        <v>24</v>
      </c>
      <c r="C1416" s="1" t="s">
        <v>32</v>
      </c>
      <c r="D1416" s="1" t="s">
        <v>33</v>
      </c>
      <c r="E1416" s="2">
        <v>7712</v>
      </c>
      <c r="F1416" s="2">
        <v>8814</v>
      </c>
      <c r="G1416" s="3">
        <f>+dataMercanciaGeneral[[#This Row],[Mercancía general embarcada en cabotaje]]+dataMercanciaGeneral[[#This Row],[Mercancía general desembarcada en cabotaje]]</f>
        <v>16526</v>
      </c>
      <c r="H1416" s="2">
        <v>530708</v>
      </c>
      <c r="I1416" s="2">
        <v>276851</v>
      </c>
      <c r="J1416" s="3">
        <f>+dataMercanciaGeneral[[#This Row],[Mercancía general embarcada en exterior]]+dataMercanciaGeneral[[#This Row],[Mercancía general desembarcada en exterior]]</f>
        <v>807559</v>
      </c>
      <c r="K1416" s="3">
        <f>+dataMercanciaGeneral[[#This Row],[Mercancía general embarcada en cabotaje]]+dataMercanciaGeneral[[#This Row],[Mercancía general embarcada en exterior]]</f>
        <v>538420</v>
      </c>
      <c r="L1416" s="3">
        <f>+dataMercanciaGeneral[[#This Row],[Mercancía general desembarcada en cabotaje]]+dataMercanciaGeneral[[#This Row],[Mercancía general desembarcada en exterior]]</f>
        <v>285665</v>
      </c>
      <c r="M1416" s="3">
        <f>+dataMercanciaGeneral[[#This Row],[TOTAL mercancía general embarcada en cabotaje y exterior]]+dataMercanciaGeneral[[#This Row],[TOTAL mercancía general desembarcada en cabotaje y exterior]]</f>
        <v>824085</v>
      </c>
    </row>
    <row r="1417" spans="1:13" hidden="1" x14ac:dyDescent="0.25">
      <c r="A1417" s="1">
        <v>1985</v>
      </c>
      <c r="B1417" s="1" t="s">
        <v>24</v>
      </c>
      <c r="C1417" s="1" t="s">
        <v>32</v>
      </c>
      <c r="D1417" s="1" t="s">
        <v>42</v>
      </c>
      <c r="E1417" s="2">
        <v>2430</v>
      </c>
      <c r="F1417" s="2">
        <v>213</v>
      </c>
      <c r="G1417" s="3">
        <f>+dataMercanciaGeneral[[#This Row],[Mercancía general embarcada en cabotaje]]+dataMercanciaGeneral[[#This Row],[Mercancía general desembarcada en cabotaje]]</f>
        <v>2643</v>
      </c>
      <c r="H1417" s="2">
        <v>2045</v>
      </c>
      <c r="I1417" s="2">
        <v>10950</v>
      </c>
      <c r="J1417" s="3">
        <f>+dataMercanciaGeneral[[#This Row],[Mercancía general embarcada en exterior]]+dataMercanciaGeneral[[#This Row],[Mercancía general desembarcada en exterior]]</f>
        <v>12995</v>
      </c>
      <c r="K1417" s="3">
        <f>+dataMercanciaGeneral[[#This Row],[Mercancía general embarcada en cabotaje]]+dataMercanciaGeneral[[#This Row],[Mercancía general embarcada en exterior]]</f>
        <v>4475</v>
      </c>
      <c r="L1417" s="3">
        <f>+dataMercanciaGeneral[[#This Row],[Mercancía general desembarcada en cabotaje]]+dataMercanciaGeneral[[#This Row],[Mercancía general desembarcada en exterior]]</f>
        <v>11163</v>
      </c>
      <c r="M1417" s="3">
        <f>+dataMercanciaGeneral[[#This Row],[TOTAL mercancía general embarcada en cabotaje y exterior]]+dataMercanciaGeneral[[#This Row],[TOTAL mercancía general desembarcada en cabotaje y exterior]]</f>
        <v>15638</v>
      </c>
    </row>
    <row r="1418" spans="1:13" hidden="1" x14ac:dyDescent="0.25">
      <c r="A1418" s="1">
        <v>1985</v>
      </c>
      <c r="B1418" s="1" t="s">
        <v>25</v>
      </c>
      <c r="C1418" s="1" t="s">
        <v>32</v>
      </c>
      <c r="D1418" s="1" t="s">
        <v>33</v>
      </c>
      <c r="E1418" s="2">
        <v>18355</v>
      </c>
      <c r="F1418" s="2">
        <v>37813</v>
      </c>
      <c r="G1418" s="3">
        <f>+dataMercanciaGeneral[[#This Row],[Mercancía general embarcada en cabotaje]]+dataMercanciaGeneral[[#This Row],[Mercancía general desembarcada en cabotaje]]</f>
        <v>56168</v>
      </c>
      <c r="H1418" s="2">
        <v>463825</v>
      </c>
      <c r="I1418" s="2">
        <v>39873</v>
      </c>
      <c r="J1418" s="3">
        <f>+dataMercanciaGeneral[[#This Row],[Mercancía general embarcada en exterior]]+dataMercanciaGeneral[[#This Row],[Mercancía general desembarcada en exterior]]</f>
        <v>503698</v>
      </c>
      <c r="K1418" s="3">
        <f>+dataMercanciaGeneral[[#This Row],[Mercancía general embarcada en cabotaje]]+dataMercanciaGeneral[[#This Row],[Mercancía general embarcada en exterior]]</f>
        <v>482180</v>
      </c>
      <c r="L1418" s="3">
        <f>+dataMercanciaGeneral[[#This Row],[Mercancía general desembarcada en cabotaje]]+dataMercanciaGeneral[[#This Row],[Mercancía general desembarcada en exterior]]</f>
        <v>77686</v>
      </c>
      <c r="M1418" s="3">
        <f>+dataMercanciaGeneral[[#This Row],[TOTAL mercancía general embarcada en cabotaje y exterior]]+dataMercanciaGeneral[[#This Row],[TOTAL mercancía general desembarcada en cabotaje y exterior]]</f>
        <v>559866</v>
      </c>
    </row>
    <row r="1419" spans="1:13" hidden="1" x14ac:dyDescent="0.25">
      <c r="A1419" s="1">
        <v>1985</v>
      </c>
      <c r="B1419" s="1" t="s">
        <v>25</v>
      </c>
      <c r="C1419" s="1" t="s">
        <v>32</v>
      </c>
      <c r="D1419" s="1" t="s">
        <v>42</v>
      </c>
      <c r="E1419" s="2">
        <v>217322</v>
      </c>
      <c r="F1419" s="2">
        <v>110719</v>
      </c>
      <c r="G1419" s="3">
        <f>+dataMercanciaGeneral[[#This Row],[Mercancía general embarcada en cabotaje]]+dataMercanciaGeneral[[#This Row],[Mercancía general desembarcada en cabotaje]]</f>
        <v>328041</v>
      </c>
      <c r="H1419" s="2">
        <v>0</v>
      </c>
      <c r="I1419" s="2">
        <v>0</v>
      </c>
      <c r="J1419" s="3">
        <f>+dataMercanciaGeneral[[#This Row],[Mercancía general embarcada en exterior]]+dataMercanciaGeneral[[#This Row],[Mercancía general desembarcada en exterior]]</f>
        <v>0</v>
      </c>
      <c r="K1419" s="3">
        <f>+dataMercanciaGeneral[[#This Row],[Mercancía general embarcada en cabotaje]]+dataMercanciaGeneral[[#This Row],[Mercancía general embarcada en exterior]]</f>
        <v>217322</v>
      </c>
      <c r="L1419" s="3">
        <f>+dataMercanciaGeneral[[#This Row],[Mercancía general desembarcada en cabotaje]]+dataMercanciaGeneral[[#This Row],[Mercancía general desembarcada en exterior]]</f>
        <v>110719</v>
      </c>
      <c r="M1419" s="3">
        <f>+dataMercanciaGeneral[[#This Row],[TOTAL mercancía general embarcada en cabotaje y exterior]]+dataMercanciaGeneral[[#This Row],[TOTAL mercancía general desembarcada en cabotaje y exterior]]</f>
        <v>328041</v>
      </c>
    </row>
    <row r="1420" spans="1:13" hidden="1" x14ac:dyDescent="0.25">
      <c r="A1420" s="1">
        <v>1985</v>
      </c>
      <c r="B1420" s="1" t="s">
        <v>26</v>
      </c>
      <c r="C1420" s="1" t="s">
        <v>32</v>
      </c>
      <c r="D1420" s="1" t="s">
        <v>33</v>
      </c>
      <c r="E1420" s="2">
        <v>31976</v>
      </c>
      <c r="F1420" s="2">
        <v>9320</v>
      </c>
      <c r="G1420" s="3">
        <f>+dataMercanciaGeneral[[#This Row],[Mercancía general embarcada en cabotaje]]+dataMercanciaGeneral[[#This Row],[Mercancía general desembarcada en cabotaje]]</f>
        <v>41296</v>
      </c>
      <c r="H1420" s="2">
        <v>456972</v>
      </c>
      <c r="I1420" s="2">
        <v>85856</v>
      </c>
      <c r="J1420" s="3">
        <f>+dataMercanciaGeneral[[#This Row],[Mercancía general embarcada en exterior]]+dataMercanciaGeneral[[#This Row],[Mercancía general desembarcada en exterior]]</f>
        <v>542828</v>
      </c>
      <c r="K1420" s="3">
        <f>+dataMercanciaGeneral[[#This Row],[Mercancía general embarcada en cabotaje]]+dataMercanciaGeneral[[#This Row],[Mercancía general embarcada en exterior]]</f>
        <v>488948</v>
      </c>
      <c r="L1420" s="3">
        <f>+dataMercanciaGeneral[[#This Row],[Mercancía general desembarcada en cabotaje]]+dataMercanciaGeneral[[#This Row],[Mercancía general desembarcada en exterior]]</f>
        <v>95176</v>
      </c>
      <c r="M1420" s="3">
        <f>+dataMercanciaGeneral[[#This Row],[TOTAL mercancía general embarcada en cabotaje y exterior]]+dataMercanciaGeneral[[#This Row],[TOTAL mercancía general desembarcada en cabotaje y exterior]]</f>
        <v>584124</v>
      </c>
    </row>
    <row r="1421" spans="1:13" hidden="1" x14ac:dyDescent="0.25">
      <c r="A1421" s="1">
        <v>1985</v>
      </c>
      <c r="B1421" s="1" t="s">
        <v>26</v>
      </c>
      <c r="C1421" s="1" t="s">
        <v>32</v>
      </c>
      <c r="D1421" s="1" t="s">
        <v>42</v>
      </c>
      <c r="E1421" s="2">
        <v>41042</v>
      </c>
      <c r="F1421" s="2">
        <v>11477</v>
      </c>
      <c r="G1421" s="3">
        <f>+dataMercanciaGeneral[[#This Row],[Mercancía general embarcada en cabotaje]]+dataMercanciaGeneral[[#This Row],[Mercancía general desembarcada en cabotaje]]</f>
        <v>52519</v>
      </c>
      <c r="H1421" s="2">
        <v>86244</v>
      </c>
      <c r="I1421" s="2">
        <v>31889</v>
      </c>
      <c r="J1421" s="3">
        <f>+dataMercanciaGeneral[[#This Row],[Mercancía general embarcada en exterior]]+dataMercanciaGeneral[[#This Row],[Mercancía general desembarcada en exterior]]</f>
        <v>118133</v>
      </c>
      <c r="K1421" s="3">
        <f>+dataMercanciaGeneral[[#This Row],[Mercancía general embarcada en cabotaje]]+dataMercanciaGeneral[[#This Row],[Mercancía general embarcada en exterior]]</f>
        <v>127286</v>
      </c>
      <c r="L1421" s="3">
        <f>+dataMercanciaGeneral[[#This Row],[Mercancía general desembarcada en cabotaje]]+dataMercanciaGeneral[[#This Row],[Mercancía general desembarcada en exterior]]</f>
        <v>43366</v>
      </c>
      <c r="M1421" s="3">
        <f>+dataMercanciaGeneral[[#This Row],[TOTAL mercancía general embarcada en cabotaje y exterior]]+dataMercanciaGeneral[[#This Row],[TOTAL mercancía general desembarcada en cabotaje y exterior]]</f>
        <v>170652</v>
      </c>
    </row>
    <row r="1422" spans="1:13" hidden="1" x14ac:dyDescent="0.25">
      <c r="A1422" s="1">
        <v>1985</v>
      </c>
      <c r="B1422" s="1" t="s">
        <v>27</v>
      </c>
      <c r="C1422" s="1" t="s">
        <v>32</v>
      </c>
      <c r="D1422" s="1" t="s">
        <v>33</v>
      </c>
      <c r="E1422" s="2">
        <v>449921</v>
      </c>
      <c r="F1422" s="2">
        <v>177485</v>
      </c>
      <c r="G1422" s="3">
        <f>+dataMercanciaGeneral[[#This Row],[Mercancía general embarcada en cabotaje]]+dataMercanciaGeneral[[#This Row],[Mercancía general desembarcada en cabotaje]]</f>
        <v>627406</v>
      </c>
      <c r="H1422" s="2">
        <v>236339</v>
      </c>
      <c r="I1422" s="2">
        <v>494367</v>
      </c>
      <c r="J1422" s="3">
        <f>+dataMercanciaGeneral[[#This Row],[Mercancía general embarcada en exterior]]+dataMercanciaGeneral[[#This Row],[Mercancía general desembarcada en exterior]]</f>
        <v>730706</v>
      </c>
      <c r="K1422" s="3">
        <f>+dataMercanciaGeneral[[#This Row],[Mercancía general embarcada en cabotaje]]+dataMercanciaGeneral[[#This Row],[Mercancía general embarcada en exterior]]</f>
        <v>686260</v>
      </c>
      <c r="L1422" s="3">
        <f>+dataMercanciaGeneral[[#This Row],[Mercancía general desembarcada en cabotaje]]+dataMercanciaGeneral[[#This Row],[Mercancía general desembarcada en exterior]]</f>
        <v>671852</v>
      </c>
      <c r="M1422" s="3">
        <f>+dataMercanciaGeneral[[#This Row],[TOTAL mercancía general embarcada en cabotaje y exterior]]+dataMercanciaGeneral[[#This Row],[TOTAL mercancía general desembarcada en cabotaje y exterior]]</f>
        <v>1358112</v>
      </c>
    </row>
    <row r="1423" spans="1:13" hidden="1" x14ac:dyDescent="0.25">
      <c r="A1423" s="1">
        <v>1985</v>
      </c>
      <c r="B1423" s="1" t="s">
        <v>27</v>
      </c>
      <c r="C1423" s="1" t="s">
        <v>32</v>
      </c>
      <c r="D1423" s="1" t="s">
        <v>42</v>
      </c>
      <c r="E1423" s="2">
        <v>447925</v>
      </c>
      <c r="F1423" s="2">
        <v>117960</v>
      </c>
      <c r="G1423" s="3">
        <f>+dataMercanciaGeneral[[#This Row],[Mercancía general embarcada en cabotaje]]+dataMercanciaGeneral[[#This Row],[Mercancía general desembarcada en cabotaje]]</f>
        <v>565885</v>
      </c>
      <c r="H1423" s="2">
        <v>1553937</v>
      </c>
      <c r="I1423" s="2">
        <v>791826</v>
      </c>
      <c r="J1423" s="3">
        <f>+dataMercanciaGeneral[[#This Row],[Mercancía general embarcada en exterior]]+dataMercanciaGeneral[[#This Row],[Mercancía general desembarcada en exterior]]</f>
        <v>2345763</v>
      </c>
      <c r="K1423" s="3">
        <f>+dataMercanciaGeneral[[#This Row],[Mercancía general embarcada en cabotaje]]+dataMercanciaGeneral[[#This Row],[Mercancía general embarcada en exterior]]</f>
        <v>2001862</v>
      </c>
      <c r="L1423" s="3">
        <f>+dataMercanciaGeneral[[#This Row],[Mercancía general desembarcada en cabotaje]]+dataMercanciaGeneral[[#This Row],[Mercancía general desembarcada en exterior]]</f>
        <v>909786</v>
      </c>
      <c r="M1423" s="3">
        <f>+dataMercanciaGeneral[[#This Row],[TOTAL mercancía general embarcada en cabotaje y exterior]]+dataMercanciaGeneral[[#This Row],[TOTAL mercancía general desembarcada en cabotaje y exterior]]</f>
        <v>2911648</v>
      </c>
    </row>
    <row r="1424" spans="1:13" hidden="1" x14ac:dyDescent="0.25">
      <c r="A1424" s="1">
        <v>1985</v>
      </c>
      <c r="B1424" s="1" t="s">
        <v>28</v>
      </c>
      <c r="C1424" s="1" t="s">
        <v>32</v>
      </c>
      <c r="D1424" s="1" t="s">
        <v>33</v>
      </c>
      <c r="E1424" s="2">
        <v>11450</v>
      </c>
      <c r="F1424" s="2">
        <v>65508</v>
      </c>
      <c r="G1424" s="3">
        <f>+dataMercanciaGeneral[[#This Row],[Mercancía general embarcada en cabotaje]]+dataMercanciaGeneral[[#This Row],[Mercancía general desembarcada en cabotaje]]</f>
        <v>76958</v>
      </c>
      <c r="H1424" s="2">
        <v>373456</v>
      </c>
      <c r="I1424" s="2">
        <v>170513</v>
      </c>
      <c r="J1424" s="3">
        <f>+dataMercanciaGeneral[[#This Row],[Mercancía general embarcada en exterior]]+dataMercanciaGeneral[[#This Row],[Mercancía general desembarcada en exterior]]</f>
        <v>543969</v>
      </c>
      <c r="K1424" s="3">
        <f>+dataMercanciaGeneral[[#This Row],[Mercancía general embarcada en cabotaje]]+dataMercanciaGeneral[[#This Row],[Mercancía general embarcada en exterior]]</f>
        <v>384906</v>
      </c>
      <c r="L1424" s="3">
        <f>+dataMercanciaGeneral[[#This Row],[Mercancía general desembarcada en cabotaje]]+dataMercanciaGeneral[[#This Row],[Mercancía general desembarcada en exterior]]</f>
        <v>236021</v>
      </c>
      <c r="M1424" s="3">
        <f>+dataMercanciaGeneral[[#This Row],[TOTAL mercancía general embarcada en cabotaje y exterior]]+dataMercanciaGeneral[[#This Row],[TOTAL mercancía general desembarcada en cabotaje y exterior]]</f>
        <v>620927</v>
      </c>
    </row>
    <row r="1425" spans="1:13" hidden="1" x14ac:dyDescent="0.25">
      <c r="A1425" s="1">
        <v>1985</v>
      </c>
      <c r="B1425" s="1" t="s">
        <v>28</v>
      </c>
      <c r="C1425" s="1" t="s">
        <v>32</v>
      </c>
      <c r="D1425" s="1" t="s">
        <v>42</v>
      </c>
      <c r="E1425" s="2">
        <v>45874</v>
      </c>
      <c r="F1425" s="2">
        <v>28244</v>
      </c>
      <c r="G1425" s="3">
        <f>+dataMercanciaGeneral[[#This Row],[Mercancía general embarcada en cabotaje]]+dataMercanciaGeneral[[#This Row],[Mercancía general desembarcada en cabotaje]]</f>
        <v>74118</v>
      </c>
      <c r="H1425" s="2">
        <v>121539</v>
      </c>
      <c r="I1425" s="2">
        <v>132090</v>
      </c>
      <c r="J1425" s="3">
        <f>+dataMercanciaGeneral[[#This Row],[Mercancía general embarcada en exterior]]+dataMercanciaGeneral[[#This Row],[Mercancía general desembarcada en exterior]]</f>
        <v>253629</v>
      </c>
      <c r="K1425" s="3">
        <f>+dataMercanciaGeneral[[#This Row],[Mercancía general embarcada en cabotaje]]+dataMercanciaGeneral[[#This Row],[Mercancía general embarcada en exterior]]</f>
        <v>167413</v>
      </c>
      <c r="L1425" s="3">
        <f>+dataMercanciaGeneral[[#This Row],[Mercancía general desembarcada en cabotaje]]+dataMercanciaGeneral[[#This Row],[Mercancía general desembarcada en exterior]]</f>
        <v>160334</v>
      </c>
      <c r="M1425" s="3">
        <f>+dataMercanciaGeneral[[#This Row],[TOTAL mercancía general embarcada en cabotaje y exterior]]+dataMercanciaGeneral[[#This Row],[TOTAL mercancía general desembarcada en cabotaje y exterior]]</f>
        <v>327747</v>
      </c>
    </row>
    <row r="1426" spans="1:13" hidden="1" x14ac:dyDescent="0.25">
      <c r="A1426" s="1">
        <v>1985</v>
      </c>
      <c r="B1426" s="1" t="s">
        <v>29</v>
      </c>
      <c r="C1426" s="1" t="s">
        <v>32</v>
      </c>
      <c r="D1426" s="1" t="s">
        <v>33</v>
      </c>
      <c r="E1426" s="2">
        <v>29400</v>
      </c>
      <c r="F1426" s="2">
        <v>0</v>
      </c>
      <c r="G1426" s="3">
        <f>+dataMercanciaGeneral[[#This Row],[Mercancía general embarcada en cabotaje]]+dataMercanciaGeneral[[#This Row],[Mercancía general desembarcada en cabotaje]]</f>
        <v>29400</v>
      </c>
      <c r="H1426" s="2">
        <v>80368</v>
      </c>
      <c r="I1426" s="2">
        <v>20122</v>
      </c>
      <c r="J1426" s="3">
        <f>+dataMercanciaGeneral[[#This Row],[Mercancía general embarcada en exterior]]+dataMercanciaGeneral[[#This Row],[Mercancía general desembarcada en exterior]]</f>
        <v>100490</v>
      </c>
      <c r="K1426" s="3">
        <f>+dataMercanciaGeneral[[#This Row],[Mercancía general embarcada en cabotaje]]+dataMercanciaGeneral[[#This Row],[Mercancía general embarcada en exterior]]</f>
        <v>109768</v>
      </c>
      <c r="L1426" s="3">
        <f>+dataMercanciaGeneral[[#This Row],[Mercancía general desembarcada en cabotaje]]+dataMercanciaGeneral[[#This Row],[Mercancía general desembarcada en exterior]]</f>
        <v>20122</v>
      </c>
      <c r="M1426" s="3">
        <f>+dataMercanciaGeneral[[#This Row],[TOTAL mercancía general embarcada en cabotaje y exterior]]+dataMercanciaGeneral[[#This Row],[TOTAL mercancía general desembarcada en cabotaje y exterior]]</f>
        <v>129890</v>
      </c>
    </row>
    <row r="1427" spans="1:13" hidden="1" x14ac:dyDescent="0.25">
      <c r="A1427" s="1">
        <v>1985</v>
      </c>
      <c r="B1427" s="1" t="s">
        <v>29</v>
      </c>
      <c r="C1427" s="1" t="s">
        <v>32</v>
      </c>
      <c r="D1427" s="1" t="s">
        <v>42</v>
      </c>
      <c r="E1427" s="2">
        <v>0</v>
      </c>
      <c r="F1427" s="2">
        <v>0</v>
      </c>
      <c r="G1427" s="3">
        <f>+dataMercanciaGeneral[[#This Row],[Mercancía general embarcada en cabotaje]]+dataMercanciaGeneral[[#This Row],[Mercancía general desembarcada en cabotaje]]</f>
        <v>0</v>
      </c>
      <c r="H1427" s="2">
        <v>0</v>
      </c>
      <c r="I1427" s="2">
        <v>0</v>
      </c>
      <c r="J1427" s="3">
        <f>+dataMercanciaGeneral[[#This Row],[Mercancía general embarcada en exterior]]+dataMercanciaGeneral[[#This Row],[Mercancía general desembarcada en exterior]]</f>
        <v>0</v>
      </c>
      <c r="K1427" s="3">
        <f>+dataMercanciaGeneral[[#This Row],[Mercancía general embarcada en cabotaje]]+dataMercanciaGeneral[[#This Row],[Mercancía general embarcada en exterior]]</f>
        <v>0</v>
      </c>
      <c r="L1427" s="3">
        <f>+dataMercanciaGeneral[[#This Row],[Mercancía general desembarcada en cabotaje]]+dataMercanciaGeneral[[#This Row],[Mercancía general desembarcada en exterior]]</f>
        <v>0</v>
      </c>
      <c r="M1427" s="3">
        <f>+dataMercanciaGeneral[[#This Row],[TOTAL mercancía general embarcada en cabotaje y exterior]]+dataMercanciaGeneral[[#This Row],[TOTAL mercancía general desembarcada en cabotaje y exterior]]</f>
        <v>0</v>
      </c>
    </row>
    <row r="1428" spans="1:13" hidden="1" x14ac:dyDescent="0.25">
      <c r="A1428" s="1">
        <v>1986</v>
      </c>
      <c r="B1428" s="1" t="s">
        <v>0</v>
      </c>
      <c r="C1428" s="1" t="s">
        <v>32</v>
      </c>
      <c r="D1428" s="1" t="s">
        <v>33</v>
      </c>
      <c r="E1428" s="2">
        <v>2311</v>
      </c>
      <c r="F1428" s="2">
        <v>2873</v>
      </c>
      <c r="G1428" s="3">
        <f>+dataMercanciaGeneral[[#This Row],[Mercancía general embarcada en cabotaje]]+dataMercanciaGeneral[[#This Row],[Mercancía general desembarcada en cabotaje]]</f>
        <v>5184</v>
      </c>
      <c r="H1428" s="2">
        <v>252158</v>
      </c>
      <c r="I1428" s="2">
        <v>279621</v>
      </c>
      <c r="J1428" s="3">
        <f>+dataMercanciaGeneral[[#This Row],[Mercancía general embarcada en exterior]]+dataMercanciaGeneral[[#This Row],[Mercancía general desembarcada en exterior]]</f>
        <v>531779</v>
      </c>
      <c r="K1428" s="3">
        <f>+dataMercanciaGeneral[[#This Row],[Mercancía general embarcada en cabotaje]]+dataMercanciaGeneral[[#This Row],[Mercancía general embarcada en exterior]]</f>
        <v>254469</v>
      </c>
      <c r="L1428" s="3">
        <f>+dataMercanciaGeneral[[#This Row],[Mercancía general desembarcada en cabotaje]]+dataMercanciaGeneral[[#This Row],[Mercancía general desembarcada en exterior]]</f>
        <v>282494</v>
      </c>
      <c r="M1428" s="3">
        <f>+dataMercanciaGeneral[[#This Row],[TOTAL mercancía general embarcada en cabotaje y exterior]]+dataMercanciaGeneral[[#This Row],[TOTAL mercancía general desembarcada en cabotaje y exterior]]</f>
        <v>536963</v>
      </c>
    </row>
    <row r="1429" spans="1:13" hidden="1" x14ac:dyDescent="0.25">
      <c r="A1429" s="1">
        <v>1986</v>
      </c>
      <c r="B1429" s="1" t="s">
        <v>0</v>
      </c>
      <c r="C1429" s="1" t="s">
        <v>32</v>
      </c>
      <c r="D1429" s="1" t="s">
        <v>42</v>
      </c>
      <c r="E1429" s="2">
        <v>0</v>
      </c>
      <c r="F1429" s="2">
        <v>249</v>
      </c>
      <c r="G1429" s="3">
        <f>+dataMercanciaGeneral[[#This Row],[Mercancía general embarcada en cabotaje]]+dataMercanciaGeneral[[#This Row],[Mercancía general desembarcada en cabotaje]]</f>
        <v>249</v>
      </c>
      <c r="H1429" s="2">
        <v>7850</v>
      </c>
      <c r="I1429" s="2">
        <v>95</v>
      </c>
      <c r="J1429" s="3">
        <f>+dataMercanciaGeneral[[#This Row],[Mercancía general embarcada en exterior]]+dataMercanciaGeneral[[#This Row],[Mercancía general desembarcada en exterior]]</f>
        <v>7945</v>
      </c>
      <c r="K1429" s="3">
        <f>+dataMercanciaGeneral[[#This Row],[Mercancía general embarcada en cabotaje]]+dataMercanciaGeneral[[#This Row],[Mercancía general embarcada en exterior]]</f>
        <v>7850</v>
      </c>
      <c r="L1429" s="3">
        <f>+dataMercanciaGeneral[[#This Row],[Mercancía general desembarcada en cabotaje]]+dataMercanciaGeneral[[#This Row],[Mercancía general desembarcada en exterior]]</f>
        <v>344</v>
      </c>
      <c r="M1429" s="3">
        <f>+dataMercanciaGeneral[[#This Row],[TOTAL mercancía general embarcada en cabotaje y exterior]]+dataMercanciaGeneral[[#This Row],[TOTAL mercancía general desembarcada en cabotaje y exterior]]</f>
        <v>8194</v>
      </c>
    </row>
    <row r="1430" spans="1:13" hidden="1" x14ac:dyDescent="0.25">
      <c r="A1430" s="1">
        <v>1986</v>
      </c>
      <c r="B1430" s="1" t="s">
        <v>1</v>
      </c>
      <c r="C1430" s="1" t="s">
        <v>32</v>
      </c>
      <c r="D1430" s="1" t="s">
        <v>33</v>
      </c>
      <c r="E1430" s="2">
        <v>113189</v>
      </c>
      <c r="F1430" s="2">
        <v>138734</v>
      </c>
      <c r="G1430" s="3">
        <f>+dataMercanciaGeneral[[#This Row],[Mercancía general embarcada en cabotaje]]+dataMercanciaGeneral[[#This Row],[Mercancía general desembarcada en cabotaje]]</f>
        <v>251923</v>
      </c>
      <c r="H1430" s="2">
        <v>17701</v>
      </c>
      <c r="I1430" s="2">
        <v>46670</v>
      </c>
      <c r="J1430" s="3">
        <f>+dataMercanciaGeneral[[#This Row],[Mercancía general embarcada en exterior]]+dataMercanciaGeneral[[#This Row],[Mercancía general desembarcada en exterior]]</f>
        <v>64371</v>
      </c>
      <c r="K1430" s="3">
        <f>+dataMercanciaGeneral[[#This Row],[Mercancía general embarcada en cabotaje]]+dataMercanciaGeneral[[#This Row],[Mercancía general embarcada en exterior]]</f>
        <v>130890</v>
      </c>
      <c r="L1430" s="3">
        <f>+dataMercanciaGeneral[[#This Row],[Mercancía general desembarcada en cabotaje]]+dataMercanciaGeneral[[#This Row],[Mercancía general desembarcada en exterior]]</f>
        <v>185404</v>
      </c>
      <c r="M1430" s="3">
        <f>+dataMercanciaGeneral[[#This Row],[TOTAL mercancía general embarcada en cabotaje y exterior]]+dataMercanciaGeneral[[#This Row],[TOTAL mercancía general desembarcada en cabotaje y exterior]]</f>
        <v>316294</v>
      </c>
    </row>
    <row r="1431" spans="1:13" hidden="1" x14ac:dyDescent="0.25">
      <c r="A1431" s="1">
        <v>1986</v>
      </c>
      <c r="B1431" s="1" t="s">
        <v>1</v>
      </c>
      <c r="C1431" s="1" t="s">
        <v>32</v>
      </c>
      <c r="D1431" s="1" t="s">
        <v>42</v>
      </c>
      <c r="E1431" s="2">
        <v>186210</v>
      </c>
      <c r="F1431" s="2">
        <v>56442</v>
      </c>
      <c r="G1431" s="3">
        <f>+dataMercanciaGeneral[[#This Row],[Mercancía general embarcada en cabotaje]]+dataMercanciaGeneral[[#This Row],[Mercancía general desembarcada en cabotaje]]</f>
        <v>242652</v>
      </c>
      <c r="H1431" s="2">
        <v>29791</v>
      </c>
      <c r="I1431" s="2">
        <v>26664</v>
      </c>
      <c r="J1431" s="3">
        <f>+dataMercanciaGeneral[[#This Row],[Mercancía general embarcada en exterior]]+dataMercanciaGeneral[[#This Row],[Mercancía general desembarcada en exterior]]</f>
        <v>56455</v>
      </c>
      <c r="K1431" s="3">
        <f>+dataMercanciaGeneral[[#This Row],[Mercancía general embarcada en cabotaje]]+dataMercanciaGeneral[[#This Row],[Mercancía general embarcada en exterior]]</f>
        <v>216001</v>
      </c>
      <c r="L1431" s="3">
        <f>+dataMercanciaGeneral[[#This Row],[Mercancía general desembarcada en cabotaje]]+dataMercanciaGeneral[[#This Row],[Mercancía general desembarcada en exterior]]</f>
        <v>83106</v>
      </c>
      <c r="M1431" s="3">
        <f>+dataMercanciaGeneral[[#This Row],[TOTAL mercancía general embarcada en cabotaje y exterior]]+dataMercanciaGeneral[[#This Row],[TOTAL mercancía general desembarcada en cabotaje y exterior]]</f>
        <v>299107</v>
      </c>
    </row>
    <row r="1432" spans="1:13" hidden="1" x14ac:dyDescent="0.25">
      <c r="A1432" s="1">
        <v>1986</v>
      </c>
      <c r="B1432" s="1" t="s">
        <v>2</v>
      </c>
      <c r="C1432" s="1" t="s">
        <v>32</v>
      </c>
      <c r="D1432" s="1" t="s">
        <v>33</v>
      </c>
      <c r="E1432" s="2">
        <v>55673</v>
      </c>
      <c r="F1432" s="2">
        <v>29937</v>
      </c>
      <c r="G1432" s="3">
        <f>+dataMercanciaGeneral[[#This Row],[Mercancía general embarcada en cabotaje]]+dataMercanciaGeneral[[#This Row],[Mercancía general desembarcada en cabotaje]]</f>
        <v>85610</v>
      </c>
      <c r="H1432" s="2">
        <v>152826</v>
      </c>
      <c r="I1432" s="2">
        <v>10142</v>
      </c>
      <c r="J1432" s="3">
        <f>+dataMercanciaGeneral[[#This Row],[Mercancía general embarcada en exterior]]+dataMercanciaGeneral[[#This Row],[Mercancía general desembarcada en exterior]]</f>
        <v>162968</v>
      </c>
      <c r="K1432" s="3">
        <f>+dataMercanciaGeneral[[#This Row],[Mercancía general embarcada en cabotaje]]+dataMercanciaGeneral[[#This Row],[Mercancía general embarcada en exterior]]</f>
        <v>208499</v>
      </c>
      <c r="L1432" s="3">
        <f>+dataMercanciaGeneral[[#This Row],[Mercancía general desembarcada en cabotaje]]+dataMercanciaGeneral[[#This Row],[Mercancía general desembarcada en exterior]]</f>
        <v>40079</v>
      </c>
      <c r="M1432" s="3">
        <f>+dataMercanciaGeneral[[#This Row],[TOTAL mercancía general embarcada en cabotaje y exterior]]+dataMercanciaGeneral[[#This Row],[TOTAL mercancía general desembarcada en cabotaje y exterior]]</f>
        <v>248578</v>
      </c>
    </row>
    <row r="1433" spans="1:13" hidden="1" x14ac:dyDescent="0.25">
      <c r="A1433" s="1">
        <v>1986</v>
      </c>
      <c r="B1433" s="1" t="s">
        <v>2</v>
      </c>
      <c r="C1433" s="1" t="s">
        <v>32</v>
      </c>
      <c r="D1433" s="1" t="s">
        <v>42</v>
      </c>
      <c r="E1433" s="2">
        <v>1925</v>
      </c>
      <c r="F1433" s="2">
        <v>628</v>
      </c>
      <c r="G1433" s="3">
        <f>+dataMercanciaGeneral[[#This Row],[Mercancía general embarcada en cabotaje]]+dataMercanciaGeneral[[#This Row],[Mercancía general desembarcada en cabotaje]]</f>
        <v>2553</v>
      </c>
      <c r="H1433" s="2">
        <v>0</v>
      </c>
      <c r="I1433" s="2">
        <v>0</v>
      </c>
      <c r="J1433" s="3">
        <f>+dataMercanciaGeneral[[#This Row],[Mercancía general embarcada en exterior]]+dataMercanciaGeneral[[#This Row],[Mercancía general desembarcada en exterior]]</f>
        <v>0</v>
      </c>
      <c r="K1433" s="3">
        <f>+dataMercanciaGeneral[[#This Row],[Mercancía general embarcada en cabotaje]]+dataMercanciaGeneral[[#This Row],[Mercancía general embarcada en exterior]]</f>
        <v>1925</v>
      </c>
      <c r="L1433" s="3">
        <f>+dataMercanciaGeneral[[#This Row],[Mercancía general desembarcada en cabotaje]]+dataMercanciaGeneral[[#This Row],[Mercancía general desembarcada en exterior]]</f>
        <v>628</v>
      </c>
      <c r="M1433" s="3">
        <f>+dataMercanciaGeneral[[#This Row],[TOTAL mercancía general embarcada en cabotaje y exterior]]+dataMercanciaGeneral[[#This Row],[TOTAL mercancía general desembarcada en cabotaje y exterior]]</f>
        <v>2553</v>
      </c>
    </row>
    <row r="1434" spans="1:13" hidden="1" x14ac:dyDescent="0.25">
      <c r="A1434" s="1">
        <v>1986</v>
      </c>
      <c r="B1434" s="1" t="s">
        <v>3</v>
      </c>
      <c r="C1434" s="1" t="s">
        <v>32</v>
      </c>
      <c r="D1434" s="1" t="s">
        <v>33</v>
      </c>
      <c r="E1434" s="2">
        <v>217665</v>
      </c>
      <c r="F1434" s="2">
        <v>13165</v>
      </c>
      <c r="G1434" s="3">
        <f>+dataMercanciaGeneral[[#This Row],[Mercancía general embarcada en cabotaje]]+dataMercanciaGeneral[[#This Row],[Mercancía general desembarcada en cabotaje]]</f>
        <v>230830</v>
      </c>
      <c r="H1434" s="2">
        <v>1056886</v>
      </c>
      <c r="I1434" s="2">
        <v>19623</v>
      </c>
      <c r="J1434" s="3">
        <f>+dataMercanciaGeneral[[#This Row],[Mercancía general embarcada en exterior]]+dataMercanciaGeneral[[#This Row],[Mercancía general desembarcada en exterior]]</f>
        <v>1076509</v>
      </c>
      <c r="K1434" s="3">
        <f>+dataMercanciaGeneral[[#This Row],[Mercancía general embarcada en cabotaje]]+dataMercanciaGeneral[[#This Row],[Mercancía general embarcada en exterior]]</f>
        <v>1274551</v>
      </c>
      <c r="L1434" s="3">
        <f>+dataMercanciaGeneral[[#This Row],[Mercancía general desembarcada en cabotaje]]+dataMercanciaGeneral[[#This Row],[Mercancía general desembarcada en exterior]]</f>
        <v>32788</v>
      </c>
      <c r="M1434" s="3">
        <f>+dataMercanciaGeneral[[#This Row],[TOTAL mercancía general embarcada en cabotaje y exterior]]+dataMercanciaGeneral[[#This Row],[TOTAL mercancía general desembarcada en cabotaje y exterior]]</f>
        <v>1307339</v>
      </c>
    </row>
    <row r="1435" spans="1:13" hidden="1" x14ac:dyDescent="0.25">
      <c r="A1435" s="1">
        <v>1986</v>
      </c>
      <c r="B1435" s="1" t="s">
        <v>3</v>
      </c>
      <c r="C1435" s="1" t="s">
        <v>32</v>
      </c>
      <c r="D1435" s="1" t="s">
        <v>42</v>
      </c>
      <c r="E1435" s="2">
        <v>0</v>
      </c>
      <c r="F1435" s="2">
        <v>0</v>
      </c>
      <c r="G1435" s="3">
        <f>+dataMercanciaGeneral[[#This Row],[Mercancía general embarcada en cabotaje]]+dataMercanciaGeneral[[#This Row],[Mercancía general desembarcada en cabotaje]]</f>
        <v>0</v>
      </c>
      <c r="H1435" s="2">
        <v>0</v>
      </c>
      <c r="I1435" s="2">
        <v>0</v>
      </c>
      <c r="J1435" s="3">
        <f>+dataMercanciaGeneral[[#This Row],[Mercancía general embarcada en exterior]]+dataMercanciaGeneral[[#This Row],[Mercancía general desembarcada en exterior]]</f>
        <v>0</v>
      </c>
      <c r="K1435" s="3">
        <f>+dataMercanciaGeneral[[#This Row],[Mercancía general embarcada en cabotaje]]+dataMercanciaGeneral[[#This Row],[Mercancía general embarcada en exterior]]</f>
        <v>0</v>
      </c>
      <c r="L1435" s="3">
        <f>+dataMercanciaGeneral[[#This Row],[Mercancía general desembarcada en cabotaje]]+dataMercanciaGeneral[[#This Row],[Mercancía general desembarcada en exterior]]</f>
        <v>0</v>
      </c>
      <c r="M1435" s="3">
        <f>+dataMercanciaGeneral[[#This Row],[TOTAL mercancía general embarcada en cabotaje y exterior]]+dataMercanciaGeneral[[#This Row],[TOTAL mercancía general desembarcada en cabotaje y exterior]]</f>
        <v>0</v>
      </c>
    </row>
    <row r="1436" spans="1:13" hidden="1" x14ac:dyDescent="0.25">
      <c r="A1436" s="1">
        <v>1986</v>
      </c>
      <c r="B1436" s="1" t="s">
        <v>4</v>
      </c>
      <c r="C1436" s="1" t="s">
        <v>32</v>
      </c>
      <c r="D1436" s="1" t="s">
        <v>33</v>
      </c>
      <c r="E1436" s="2">
        <v>374142</v>
      </c>
      <c r="F1436" s="2">
        <v>254061</v>
      </c>
      <c r="G1436" s="3">
        <f>+dataMercanciaGeneral[[#This Row],[Mercancía general embarcada en cabotaje]]+dataMercanciaGeneral[[#This Row],[Mercancía general desembarcada en cabotaje]]</f>
        <v>628203</v>
      </c>
      <c r="H1436" s="2">
        <v>290999</v>
      </c>
      <c r="I1436" s="2">
        <v>260588</v>
      </c>
      <c r="J1436" s="3">
        <f>+dataMercanciaGeneral[[#This Row],[Mercancía general embarcada en exterior]]+dataMercanciaGeneral[[#This Row],[Mercancía general desembarcada en exterior]]</f>
        <v>551587</v>
      </c>
      <c r="K1436" s="3">
        <f>+dataMercanciaGeneral[[#This Row],[Mercancía general embarcada en cabotaje]]+dataMercanciaGeneral[[#This Row],[Mercancía general embarcada en exterior]]</f>
        <v>665141</v>
      </c>
      <c r="L1436" s="3">
        <f>+dataMercanciaGeneral[[#This Row],[Mercancía general desembarcada en cabotaje]]+dataMercanciaGeneral[[#This Row],[Mercancía general desembarcada en exterior]]</f>
        <v>514649</v>
      </c>
      <c r="M1436" s="3">
        <f>+dataMercanciaGeneral[[#This Row],[TOTAL mercancía general embarcada en cabotaje y exterior]]+dataMercanciaGeneral[[#This Row],[TOTAL mercancía general desembarcada en cabotaje y exterior]]</f>
        <v>1179790</v>
      </c>
    </row>
    <row r="1437" spans="1:13" hidden="1" x14ac:dyDescent="0.25">
      <c r="A1437" s="1">
        <v>1986</v>
      </c>
      <c r="B1437" s="1" t="s">
        <v>4</v>
      </c>
      <c r="C1437" s="1" t="s">
        <v>32</v>
      </c>
      <c r="D1437" s="1" t="s">
        <v>42</v>
      </c>
      <c r="E1437" s="2">
        <v>12863</v>
      </c>
      <c r="F1437" s="2">
        <v>9570</v>
      </c>
      <c r="G1437" s="3">
        <f>+dataMercanciaGeneral[[#This Row],[Mercancía general embarcada en cabotaje]]+dataMercanciaGeneral[[#This Row],[Mercancía general desembarcada en cabotaje]]</f>
        <v>22433</v>
      </c>
      <c r="H1437" s="2">
        <v>1890544</v>
      </c>
      <c r="I1437" s="2">
        <v>1747358</v>
      </c>
      <c r="J1437" s="3">
        <f>+dataMercanciaGeneral[[#This Row],[Mercancía general embarcada en exterior]]+dataMercanciaGeneral[[#This Row],[Mercancía general desembarcada en exterior]]</f>
        <v>3637902</v>
      </c>
      <c r="K1437" s="3">
        <f>+dataMercanciaGeneral[[#This Row],[Mercancía general embarcada en cabotaje]]+dataMercanciaGeneral[[#This Row],[Mercancía general embarcada en exterior]]</f>
        <v>1903407</v>
      </c>
      <c r="L1437" s="3">
        <f>+dataMercanciaGeneral[[#This Row],[Mercancía general desembarcada en cabotaje]]+dataMercanciaGeneral[[#This Row],[Mercancía general desembarcada en exterior]]</f>
        <v>1756928</v>
      </c>
      <c r="M1437" s="3">
        <f>+dataMercanciaGeneral[[#This Row],[TOTAL mercancía general embarcada en cabotaje y exterior]]+dataMercanciaGeneral[[#This Row],[TOTAL mercancía general desembarcada en cabotaje y exterior]]</f>
        <v>3660335</v>
      </c>
    </row>
    <row r="1438" spans="1:13" hidden="1" x14ac:dyDescent="0.25">
      <c r="A1438" s="1">
        <v>1986</v>
      </c>
      <c r="B1438" s="1" t="s">
        <v>5</v>
      </c>
      <c r="C1438" s="1" t="s">
        <v>32</v>
      </c>
      <c r="D1438" s="1" t="s">
        <v>33</v>
      </c>
      <c r="E1438" s="2">
        <v>130391</v>
      </c>
      <c r="F1438" s="2">
        <v>128912</v>
      </c>
      <c r="G1438" s="3">
        <f>+dataMercanciaGeneral[[#This Row],[Mercancía general embarcada en cabotaje]]+dataMercanciaGeneral[[#This Row],[Mercancía general desembarcada en cabotaje]]</f>
        <v>259303</v>
      </c>
      <c r="H1438" s="2">
        <v>113779</v>
      </c>
      <c r="I1438" s="2">
        <v>34873</v>
      </c>
      <c r="J1438" s="3">
        <f>+dataMercanciaGeneral[[#This Row],[Mercancía general embarcada en exterior]]+dataMercanciaGeneral[[#This Row],[Mercancía general desembarcada en exterior]]</f>
        <v>148652</v>
      </c>
      <c r="K1438" s="3">
        <f>+dataMercanciaGeneral[[#This Row],[Mercancía general embarcada en cabotaje]]+dataMercanciaGeneral[[#This Row],[Mercancía general embarcada en exterior]]</f>
        <v>244170</v>
      </c>
      <c r="L1438" s="3">
        <f>+dataMercanciaGeneral[[#This Row],[Mercancía general desembarcada en cabotaje]]+dataMercanciaGeneral[[#This Row],[Mercancía general desembarcada en exterior]]</f>
        <v>163785</v>
      </c>
      <c r="M1438" s="3">
        <f>+dataMercanciaGeneral[[#This Row],[TOTAL mercancía general embarcada en cabotaje y exterior]]+dataMercanciaGeneral[[#This Row],[TOTAL mercancía general desembarcada en cabotaje y exterior]]</f>
        <v>407955</v>
      </c>
    </row>
    <row r="1439" spans="1:13" hidden="1" x14ac:dyDescent="0.25">
      <c r="A1439" s="1">
        <v>1986</v>
      </c>
      <c r="B1439" s="1" t="s">
        <v>5</v>
      </c>
      <c r="C1439" s="1" t="s">
        <v>32</v>
      </c>
      <c r="D1439" s="1" t="s">
        <v>42</v>
      </c>
      <c r="E1439" s="2">
        <v>87450</v>
      </c>
      <c r="F1439" s="2">
        <v>56556</v>
      </c>
      <c r="G1439" s="3">
        <f>+dataMercanciaGeneral[[#This Row],[Mercancía general embarcada en cabotaje]]+dataMercanciaGeneral[[#This Row],[Mercancía general desembarcada en cabotaje]]</f>
        <v>144006</v>
      </c>
      <c r="H1439" s="2">
        <v>420564</v>
      </c>
      <c r="I1439" s="2">
        <v>185228</v>
      </c>
      <c r="J1439" s="3">
        <f>+dataMercanciaGeneral[[#This Row],[Mercancía general embarcada en exterior]]+dataMercanciaGeneral[[#This Row],[Mercancía general desembarcada en exterior]]</f>
        <v>605792</v>
      </c>
      <c r="K1439" s="3">
        <f>+dataMercanciaGeneral[[#This Row],[Mercancía general embarcada en cabotaje]]+dataMercanciaGeneral[[#This Row],[Mercancía general embarcada en exterior]]</f>
        <v>508014</v>
      </c>
      <c r="L1439" s="3">
        <f>+dataMercanciaGeneral[[#This Row],[Mercancía general desembarcada en cabotaje]]+dataMercanciaGeneral[[#This Row],[Mercancía general desembarcada en exterior]]</f>
        <v>241784</v>
      </c>
      <c r="M1439" s="3">
        <f>+dataMercanciaGeneral[[#This Row],[TOTAL mercancía general embarcada en cabotaje y exterior]]+dataMercanciaGeneral[[#This Row],[TOTAL mercancía general desembarcada en cabotaje y exterior]]</f>
        <v>749798</v>
      </c>
    </row>
    <row r="1440" spans="1:13" hidden="1" x14ac:dyDescent="0.25">
      <c r="A1440" s="1">
        <v>1986</v>
      </c>
      <c r="B1440" s="1" t="s">
        <v>10</v>
      </c>
      <c r="C1440" s="1" t="s">
        <v>32</v>
      </c>
      <c r="D1440" s="1" t="s">
        <v>33</v>
      </c>
      <c r="E1440" s="2">
        <v>421490</v>
      </c>
      <c r="F1440" s="2">
        <v>800098</v>
      </c>
      <c r="G1440" s="3">
        <f>+dataMercanciaGeneral[[#This Row],[Mercancía general embarcada en cabotaje]]+dataMercanciaGeneral[[#This Row],[Mercancía general desembarcada en cabotaje]]</f>
        <v>1221588</v>
      </c>
      <c r="H1440" s="2">
        <v>4440</v>
      </c>
      <c r="I1440" s="2">
        <v>36115</v>
      </c>
      <c r="J1440" s="3">
        <f>+dataMercanciaGeneral[[#This Row],[Mercancía general embarcada en exterior]]+dataMercanciaGeneral[[#This Row],[Mercancía general desembarcada en exterior]]</f>
        <v>40555</v>
      </c>
      <c r="K1440" s="3">
        <f>+dataMercanciaGeneral[[#This Row],[Mercancía general embarcada en cabotaje]]+dataMercanciaGeneral[[#This Row],[Mercancía general embarcada en exterior]]</f>
        <v>425930</v>
      </c>
      <c r="L1440" s="3">
        <f>+dataMercanciaGeneral[[#This Row],[Mercancía general desembarcada en cabotaje]]+dataMercanciaGeneral[[#This Row],[Mercancía general desembarcada en exterior]]</f>
        <v>836213</v>
      </c>
      <c r="M1440" s="3">
        <f>+dataMercanciaGeneral[[#This Row],[TOTAL mercancía general embarcada en cabotaje y exterior]]+dataMercanciaGeneral[[#This Row],[TOTAL mercancía general desembarcada en cabotaje y exterior]]</f>
        <v>1262143</v>
      </c>
    </row>
    <row r="1441" spans="1:13" hidden="1" x14ac:dyDescent="0.25">
      <c r="A1441" s="1">
        <v>1986</v>
      </c>
      <c r="B1441" s="1" t="s">
        <v>10</v>
      </c>
      <c r="C1441" s="1" t="s">
        <v>32</v>
      </c>
      <c r="D1441" s="1" t="s">
        <v>42</v>
      </c>
      <c r="E1441" s="2">
        <v>186114</v>
      </c>
      <c r="F1441" s="2">
        <v>594713</v>
      </c>
      <c r="G1441" s="3">
        <f>+dataMercanciaGeneral[[#This Row],[Mercancía general embarcada en cabotaje]]+dataMercanciaGeneral[[#This Row],[Mercancía general desembarcada en cabotaje]]</f>
        <v>780827</v>
      </c>
      <c r="H1441" s="2">
        <v>466</v>
      </c>
      <c r="I1441" s="2">
        <v>6558</v>
      </c>
      <c r="J1441" s="3">
        <f>+dataMercanciaGeneral[[#This Row],[Mercancía general embarcada en exterior]]+dataMercanciaGeneral[[#This Row],[Mercancía general desembarcada en exterior]]</f>
        <v>7024</v>
      </c>
      <c r="K1441" s="3">
        <f>+dataMercanciaGeneral[[#This Row],[Mercancía general embarcada en cabotaje]]+dataMercanciaGeneral[[#This Row],[Mercancía general embarcada en exterior]]</f>
        <v>186580</v>
      </c>
      <c r="L1441" s="3">
        <f>+dataMercanciaGeneral[[#This Row],[Mercancía general desembarcada en cabotaje]]+dataMercanciaGeneral[[#This Row],[Mercancía general desembarcada en exterior]]</f>
        <v>601271</v>
      </c>
      <c r="M1441" s="3">
        <f>+dataMercanciaGeneral[[#This Row],[TOTAL mercancía general embarcada en cabotaje y exterior]]+dataMercanciaGeneral[[#This Row],[TOTAL mercancía general desembarcada en cabotaje y exterior]]</f>
        <v>787851</v>
      </c>
    </row>
    <row r="1442" spans="1:13" hidden="1" x14ac:dyDescent="0.25">
      <c r="A1442" s="1">
        <v>1986</v>
      </c>
      <c r="B1442" s="1" t="s">
        <v>11</v>
      </c>
      <c r="C1442" s="1" t="s">
        <v>32</v>
      </c>
      <c r="D1442" s="1" t="s">
        <v>33</v>
      </c>
      <c r="E1442" s="2">
        <v>728809</v>
      </c>
      <c r="F1442" s="2">
        <v>251443</v>
      </c>
      <c r="G1442" s="3">
        <f>+dataMercanciaGeneral[[#This Row],[Mercancía general embarcada en cabotaje]]+dataMercanciaGeneral[[#This Row],[Mercancía general desembarcada en cabotaje]]</f>
        <v>980252</v>
      </c>
      <c r="H1442" s="2">
        <v>714300</v>
      </c>
      <c r="I1442" s="2">
        <v>318651</v>
      </c>
      <c r="J1442" s="3">
        <f>+dataMercanciaGeneral[[#This Row],[Mercancía general embarcada en exterior]]+dataMercanciaGeneral[[#This Row],[Mercancía general desembarcada en exterior]]</f>
        <v>1032951</v>
      </c>
      <c r="K1442" s="3">
        <f>+dataMercanciaGeneral[[#This Row],[Mercancía general embarcada en cabotaje]]+dataMercanciaGeneral[[#This Row],[Mercancía general embarcada en exterior]]</f>
        <v>1443109</v>
      </c>
      <c r="L1442" s="3">
        <f>+dataMercanciaGeneral[[#This Row],[Mercancía general desembarcada en cabotaje]]+dataMercanciaGeneral[[#This Row],[Mercancía general desembarcada en exterior]]</f>
        <v>570094</v>
      </c>
      <c r="M1442" s="3">
        <f>+dataMercanciaGeneral[[#This Row],[TOTAL mercancía general embarcada en cabotaje y exterior]]+dataMercanciaGeneral[[#This Row],[TOTAL mercancía general desembarcada en cabotaje y exterior]]</f>
        <v>2013203</v>
      </c>
    </row>
    <row r="1443" spans="1:13" hidden="1" x14ac:dyDescent="0.25">
      <c r="A1443" s="1">
        <v>1986</v>
      </c>
      <c r="B1443" s="1" t="s">
        <v>11</v>
      </c>
      <c r="C1443" s="1" t="s">
        <v>32</v>
      </c>
      <c r="D1443" s="1" t="s">
        <v>42</v>
      </c>
      <c r="E1443" s="2">
        <v>758268</v>
      </c>
      <c r="F1443" s="2">
        <v>313378</v>
      </c>
      <c r="G1443" s="3">
        <f>+dataMercanciaGeneral[[#This Row],[Mercancía general embarcada en cabotaje]]+dataMercanciaGeneral[[#This Row],[Mercancía general desembarcada en cabotaje]]</f>
        <v>1071646</v>
      </c>
      <c r="H1443" s="2">
        <v>1273151</v>
      </c>
      <c r="I1443" s="2">
        <v>1213073</v>
      </c>
      <c r="J1443" s="3">
        <f>+dataMercanciaGeneral[[#This Row],[Mercancía general embarcada en exterior]]+dataMercanciaGeneral[[#This Row],[Mercancía general desembarcada en exterior]]</f>
        <v>2486224</v>
      </c>
      <c r="K1443" s="3">
        <f>+dataMercanciaGeneral[[#This Row],[Mercancía general embarcada en cabotaje]]+dataMercanciaGeneral[[#This Row],[Mercancía general embarcada en exterior]]</f>
        <v>2031419</v>
      </c>
      <c r="L1443" s="3">
        <f>+dataMercanciaGeneral[[#This Row],[Mercancía general desembarcada en cabotaje]]+dataMercanciaGeneral[[#This Row],[Mercancía general desembarcada en exterior]]</f>
        <v>1526451</v>
      </c>
      <c r="M1443" s="3">
        <f>+dataMercanciaGeneral[[#This Row],[TOTAL mercancía general embarcada en cabotaje y exterior]]+dataMercanciaGeneral[[#This Row],[TOTAL mercancía general desembarcada en cabotaje y exterior]]</f>
        <v>3557870</v>
      </c>
    </row>
    <row r="1444" spans="1:13" hidden="1" x14ac:dyDescent="0.25">
      <c r="A1444" s="1">
        <v>1986</v>
      </c>
      <c r="B1444" s="1" t="s">
        <v>12</v>
      </c>
      <c r="C1444" s="1" t="s">
        <v>32</v>
      </c>
      <c r="D1444" s="1" t="s">
        <v>33</v>
      </c>
      <c r="E1444" s="2">
        <v>24962</v>
      </c>
      <c r="F1444" s="2">
        <v>165295</v>
      </c>
      <c r="G1444" s="3">
        <f>+dataMercanciaGeneral[[#This Row],[Mercancía general embarcada en cabotaje]]+dataMercanciaGeneral[[#This Row],[Mercancía general desembarcada en cabotaje]]</f>
        <v>190257</v>
      </c>
      <c r="H1444" s="2">
        <v>1207821</v>
      </c>
      <c r="I1444" s="2">
        <v>1145021</v>
      </c>
      <c r="J1444" s="3">
        <f>+dataMercanciaGeneral[[#This Row],[Mercancía general embarcada en exterior]]+dataMercanciaGeneral[[#This Row],[Mercancía general desembarcada en exterior]]</f>
        <v>2352842</v>
      </c>
      <c r="K1444" s="3">
        <f>+dataMercanciaGeneral[[#This Row],[Mercancía general embarcada en cabotaje]]+dataMercanciaGeneral[[#This Row],[Mercancía general embarcada en exterior]]</f>
        <v>1232783</v>
      </c>
      <c r="L1444" s="3">
        <f>+dataMercanciaGeneral[[#This Row],[Mercancía general desembarcada en cabotaje]]+dataMercanciaGeneral[[#This Row],[Mercancía general desembarcada en exterior]]</f>
        <v>1310316</v>
      </c>
      <c r="M1444" s="3">
        <f>+dataMercanciaGeneral[[#This Row],[TOTAL mercancía general embarcada en cabotaje y exterior]]+dataMercanciaGeneral[[#This Row],[TOTAL mercancía general desembarcada en cabotaje y exterior]]</f>
        <v>2543099</v>
      </c>
    </row>
    <row r="1445" spans="1:13" hidden="1" x14ac:dyDescent="0.25">
      <c r="A1445" s="1">
        <v>1986</v>
      </c>
      <c r="B1445" s="1" t="s">
        <v>12</v>
      </c>
      <c r="C1445" s="1" t="s">
        <v>32</v>
      </c>
      <c r="D1445" s="1" t="s">
        <v>42</v>
      </c>
      <c r="E1445" s="2">
        <v>127117</v>
      </c>
      <c r="F1445" s="2">
        <v>39044</v>
      </c>
      <c r="G1445" s="3">
        <f>+dataMercanciaGeneral[[#This Row],[Mercancía general embarcada en cabotaje]]+dataMercanciaGeneral[[#This Row],[Mercancía general desembarcada en cabotaje]]</f>
        <v>166161</v>
      </c>
      <c r="H1445" s="2">
        <v>698095</v>
      </c>
      <c r="I1445" s="2">
        <v>429237</v>
      </c>
      <c r="J1445" s="3">
        <f>+dataMercanciaGeneral[[#This Row],[Mercancía general embarcada en exterior]]+dataMercanciaGeneral[[#This Row],[Mercancía general desembarcada en exterior]]</f>
        <v>1127332</v>
      </c>
      <c r="K1445" s="3">
        <f>+dataMercanciaGeneral[[#This Row],[Mercancía general embarcada en cabotaje]]+dataMercanciaGeneral[[#This Row],[Mercancía general embarcada en exterior]]</f>
        <v>825212</v>
      </c>
      <c r="L1445" s="3">
        <f>+dataMercanciaGeneral[[#This Row],[Mercancía general desembarcada en cabotaje]]+dataMercanciaGeneral[[#This Row],[Mercancía general desembarcada en exterior]]</f>
        <v>468281</v>
      </c>
      <c r="M1445" s="3">
        <f>+dataMercanciaGeneral[[#This Row],[TOTAL mercancía general embarcada en cabotaje y exterior]]+dataMercanciaGeneral[[#This Row],[TOTAL mercancía general desembarcada en cabotaje y exterior]]</f>
        <v>1293493</v>
      </c>
    </row>
    <row r="1446" spans="1:13" hidden="1" x14ac:dyDescent="0.25">
      <c r="A1446" s="1">
        <v>1986</v>
      </c>
      <c r="B1446" s="1" t="s">
        <v>34</v>
      </c>
      <c r="C1446" s="1" t="s">
        <v>32</v>
      </c>
      <c r="D1446" s="1" t="s">
        <v>33</v>
      </c>
      <c r="E1446" s="2">
        <v>452402</v>
      </c>
      <c r="F1446" s="2">
        <v>556837</v>
      </c>
      <c r="G1446" s="3">
        <f>+dataMercanciaGeneral[[#This Row],[Mercancía general embarcada en cabotaje]]+dataMercanciaGeneral[[#This Row],[Mercancía general desembarcada en cabotaje]]</f>
        <v>1009239</v>
      </c>
      <c r="H1446" s="2">
        <v>193696</v>
      </c>
      <c r="I1446" s="2">
        <v>144623</v>
      </c>
      <c r="J1446" s="3">
        <f>+dataMercanciaGeneral[[#This Row],[Mercancía general embarcada en exterior]]+dataMercanciaGeneral[[#This Row],[Mercancía general desembarcada en exterior]]</f>
        <v>338319</v>
      </c>
      <c r="K1446" s="3">
        <f>+dataMercanciaGeneral[[#This Row],[Mercancía general embarcada en cabotaje]]+dataMercanciaGeneral[[#This Row],[Mercancía general embarcada en exterior]]</f>
        <v>646098</v>
      </c>
      <c r="L1446" s="3">
        <f>+dataMercanciaGeneral[[#This Row],[Mercancía general desembarcada en cabotaje]]+dataMercanciaGeneral[[#This Row],[Mercancía general desembarcada en exterior]]</f>
        <v>701460</v>
      </c>
      <c r="M1446" s="3">
        <f>+dataMercanciaGeneral[[#This Row],[TOTAL mercancía general embarcada en cabotaje y exterior]]+dataMercanciaGeneral[[#This Row],[TOTAL mercancía general desembarcada en cabotaje y exterior]]</f>
        <v>1347558</v>
      </c>
    </row>
    <row r="1447" spans="1:13" hidden="1" x14ac:dyDescent="0.25">
      <c r="A1447" s="1">
        <v>1986</v>
      </c>
      <c r="B1447" s="1" t="s">
        <v>34</v>
      </c>
      <c r="C1447" s="1" t="s">
        <v>32</v>
      </c>
      <c r="D1447" s="1" t="s">
        <v>42</v>
      </c>
      <c r="E1447" s="2">
        <v>236396</v>
      </c>
      <c r="F1447" s="2">
        <v>695612</v>
      </c>
      <c r="G1447" s="3">
        <f>+dataMercanciaGeneral[[#This Row],[Mercancía general embarcada en cabotaje]]+dataMercanciaGeneral[[#This Row],[Mercancía general desembarcada en cabotaje]]</f>
        <v>932008</v>
      </c>
      <c r="H1447" s="2">
        <v>0</v>
      </c>
      <c r="I1447" s="2">
        <v>0</v>
      </c>
      <c r="J1447" s="3">
        <f>+dataMercanciaGeneral[[#This Row],[Mercancía general embarcada en exterior]]+dataMercanciaGeneral[[#This Row],[Mercancía general desembarcada en exterior]]</f>
        <v>0</v>
      </c>
      <c r="K1447" s="3">
        <f>+dataMercanciaGeneral[[#This Row],[Mercancía general embarcada en cabotaje]]+dataMercanciaGeneral[[#This Row],[Mercancía general embarcada en exterior]]</f>
        <v>236396</v>
      </c>
      <c r="L1447" s="3">
        <f>+dataMercanciaGeneral[[#This Row],[Mercancía general desembarcada en cabotaje]]+dataMercanciaGeneral[[#This Row],[Mercancía general desembarcada en exterior]]</f>
        <v>695612</v>
      </c>
      <c r="M1447" s="3">
        <f>+dataMercanciaGeneral[[#This Row],[TOTAL mercancía general embarcada en cabotaje y exterior]]+dataMercanciaGeneral[[#This Row],[TOTAL mercancía general desembarcada en cabotaje y exterior]]</f>
        <v>932008</v>
      </c>
    </row>
    <row r="1448" spans="1:13" hidden="1" x14ac:dyDescent="0.25">
      <c r="A1448" s="1">
        <v>1986</v>
      </c>
      <c r="B1448" s="1" t="s">
        <v>13</v>
      </c>
      <c r="C1448" s="1" t="s">
        <v>32</v>
      </c>
      <c r="D1448" s="1" t="s">
        <v>33</v>
      </c>
      <c r="E1448" s="2">
        <v>3018</v>
      </c>
      <c r="F1448" s="2">
        <v>1229</v>
      </c>
      <c r="G1448" s="3">
        <f>+dataMercanciaGeneral[[#This Row],[Mercancía general embarcada en cabotaje]]+dataMercanciaGeneral[[#This Row],[Mercancía general desembarcada en cabotaje]]</f>
        <v>4247</v>
      </c>
      <c r="H1448" s="2">
        <v>165373</v>
      </c>
      <c r="I1448" s="2">
        <v>197264</v>
      </c>
      <c r="J1448" s="3">
        <f>+dataMercanciaGeneral[[#This Row],[Mercancía general embarcada en exterior]]+dataMercanciaGeneral[[#This Row],[Mercancía general desembarcada en exterior]]</f>
        <v>362637</v>
      </c>
      <c r="K1448" s="3">
        <f>+dataMercanciaGeneral[[#This Row],[Mercancía general embarcada en cabotaje]]+dataMercanciaGeneral[[#This Row],[Mercancía general embarcada en exterior]]</f>
        <v>168391</v>
      </c>
      <c r="L1448" s="3">
        <f>+dataMercanciaGeneral[[#This Row],[Mercancía general desembarcada en cabotaje]]+dataMercanciaGeneral[[#This Row],[Mercancía general desembarcada en exterior]]</f>
        <v>198493</v>
      </c>
      <c r="M1448" s="3">
        <f>+dataMercanciaGeneral[[#This Row],[TOTAL mercancía general embarcada en cabotaje y exterior]]+dataMercanciaGeneral[[#This Row],[TOTAL mercancía general desembarcada en cabotaje y exterior]]</f>
        <v>366884</v>
      </c>
    </row>
    <row r="1449" spans="1:13" hidden="1" x14ac:dyDescent="0.25">
      <c r="A1449" s="1">
        <v>1986</v>
      </c>
      <c r="B1449" s="1" t="s">
        <v>13</v>
      </c>
      <c r="C1449" s="1" t="s">
        <v>32</v>
      </c>
      <c r="D1449" s="1" t="s">
        <v>42</v>
      </c>
      <c r="E1449" s="2">
        <v>0</v>
      </c>
      <c r="F1449" s="2">
        <v>5598</v>
      </c>
      <c r="G1449" s="3">
        <f>+dataMercanciaGeneral[[#This Row],[Mercancía general embarcada en cabotaje]]+dataMercanciaGeneral[[#This Row],[Mercancía general desembarcada en cabotaje]]</f>
        <v>5598</v>
      </c>
      <c r="H1449" s="2">
        <v>215404</v>
      </c>
      <c r="I1449" s="2">
        <v>32616</v>
      </c>
      <c r="J1449" s="3">
        <f>+dataMercanciaGeneral[[#This Row],[Mercancía general embarcada en exterior]]+dataMercanciaGeneral[[#This Row],[Mercancía general desembarcada en exterior]]</f>
        <v>248020</v>
      </c>
      <c r="K1449" s="3">
        <f>+dataMercanciaGeneral[[#This Row],[Mercancía general embarcada en cabotaje]]+dataMercanciaGeneral[[#This Row],[Mercancía general embarcada en exterior]]</f>
        <v>215404</v>
      </c>
      <c r="L1449" s="3">
        <f>+dataMercanciaGeneral[[#This Row],[Mercancía general desembarcada en cabotaje]]+dataMercanciaGeneral[[#This Row],[Mercancía general desembarcada en exterior]]</f>
        <v>38214</v>
      </c>
      <c r="M1449" s="3">
        <f>+dataMercanciaGeneral[[#This Row],[TOTAL mercancía general embarcada en cabotaje y exterior]]+dataMercanciaGeneral[[#This Row],[TOTAL mercancía general desembarcada en cabotaje y exterior]]</f>
        <v>253618</v>
      </c>
    </row>
    <row r="1450" spans="1:13" hidden="1" x14ac:dyDescent="0.25">
      <c r="A1450" s="1">
        <v>1986</v>
      </c>
      <c r="B1450" s="1" t="s">
        <v>14</v>
      </c>
      <c r="C1450" s="1" t="s">
        <v>32</v>
      </c>
      <c r="D1450" s="1" t="s">
        <v>33</v>
      </c>
      <c r="E1450" s="2">
        <v>13032</v>
      </c>
      <c r="F1450" s="2">
        <v>8858</v>
      </c>
      <c r="G1450" s="3">
        <f>+dataMercanciaGeneral[[#This Row],[Mercancía general embarcada en cabotaje]]+dataMercanciaGeneral[[#This Row],[Mercancía general desembarcada en cabotaje]]</f>
        <v>21890</v>
      </c>
      <c r="H1450" s="2">
        <v>281090</v>
      </c>
      <c r="I1450" s="2">
        <v>58002</v>
      </c>
      <c r="J1450" s="3">
        <f>+dataMercanciaGeneral[[#This Row],[Mercancía general embarcada en exterior]]+dataMercanciaGeneral[[#This Row],[Mercancía general desembarcada en exterior]]</f>
        <v>339092</v>
      </c>
      <c r="K1450" s="3">
        <f>+dataMercanciaGeneral[[#This Row],[Mercancía general embarcada en cabotaje]]+dataMercanciaGeneral[[#This Row],[Mercancía general embarcada en exterior]]</f>
        <v>294122</v>
      </c>
      <c r="L1450" s="3">
        <f>+dataMercanciaGeneral[[#This Row],[Mercancía general desembarcada en cabotaje]]+dataMercanciaGeneral[[#This Row],[Mercancía general desembarcada en exterior]]</f>
        <v>66860</v>
      </c>
      <c r="M1450" s="3">
        <f>+dataMercanciaGeneral[[#This Row],[TOTAL mercancía general embarcada en cabotaje y exterior]]+dataMercanciaGeneral[[#This Row],[TOTAL mercancía general desembarcada en cabotaje y exterior]]</f>
        <v>360982</v>
      </c>
    </row>
    <row r="1451" spans="1:13" hidden="1" x14ac:dyDescent="0.25">
      <c r="A1451" s="1">
        <v>1986</v>
      </c>
      <c r="B1451" s="1" t="s">
        <v>14</v>
      </c>
      <c r="C1451" s="1" t="s">
        <v>32</v>
      </c>
      <c r="D1451" s="1" t="s">
        <v>42</v>
      </c>
      <c r="E1451" s="2">
        <v>0</v>
      </c>
      <c r="F1451" s="2">
        <v>0</v>
      </c>
      <c r="G1451" s="3">
        <f>+dataMercanciaGeneral[[#This Row],[Mercancía general embarcada en cabotaje]]+dataMercanciaGeneral[[#This Row],[Mercancía general desembarcada en cabotaje]]</f>
        <v>0</v>
      </c>
      <c r="H1451" s="2">
        <v>2211</v>
      </c>
      <c r="I1451" s="2">
        <v>95</v>
      </c>
      <c r="J1451" s="3">
        <f>+dataMercanciaGeneral[[#This Row],[Mercancía general embarcada en exterior]]+dataMercanciaGeneral[[#This Row],[Mercancía general desembarcada en exterior]]</f>
        <v>2306</v>
      </c>
      <c r="K1451" s="3">
        <f>+dataMercanciaGeneral[[#This Row],[Mercancía general embarcada en cabotaje]]+dataMercanciaGeneral[[#This Row],[Mercancía general embarcada en exterior]]</f>
        <v>2211</v>
      </c>
      <c r="L1451" s="3">
        <f>+dataMercanciaGeneral[[#This Row],[Mercancía general desembarcada en cabotaje]]+dataMercanciaGeneral[[#This Row],[Mercancía general desembarcada en exterior]]</f>
        <v>95</v>
      </c>
      <c r="M1451" s="3">
        <f>+dataMercanciaGeneral[[#This Row],[TOTAL mercancía general embarcada en cabotaje y exterior]]+dataMercanciaGeneral[[#This Row],[TOTAL mercancía general desembarcada en cabotaje y exterior]]</f>
        <v>2306</v>
      </c>
    </row>
    <row r="1452" spans="1:13" hidden="1" x14ac:dyDescent="0.25">
      <c r="A1452" s="1">
        <v>1986</v>
      </c>
      <c r="B1452" s="1" t="s">
        <v>15</v>
      </c>
      <c r="C1452" s="1" t="s">
        <v>32</v>
      </c>
      <c r="D1452" s="1" t="s">
        <v>33</v>
      </c>
      <c r="E1452" s="2">
        <v>230550</v>
      </c>
      <c r="F1452" s="2">
        <v>332579</v>
      </c>
      <c r="G1452" s="3">
        <f>+dataMercanciaGeneral[[#This Row],[Mercancía general embarcada en cabotaje]]+dataMercanciaGeneral[[#This Row],[Mercancía general desembarcada en cabotaje]]</f>
        <v>563129</v>
      </c>
      <c r="H1452" s="2">
        <v>797</v>
      </c>
      <c r="I1452" s="2">
        <v>6066</v>
      </c>
      <c r="J1452" s="3">
        <f>+dataMercanciaGeneral[[#This Row],[Mercancía general embarcada en exterior]]+dataMercanciaGeneral[[#This Row],[Mercancía general desembarcada en exterior]]</f>
        <v>6863</v>
      </c>
      <c r="K1452" s="3">
        <f>+dataMercanciaGeneral[[#This Row],[Mercancía general embarcada en cabotaje]]+dataMercanciaGeneral[[#This Row],[Mercancía general embarcada en exterior]]</f>
        <v>231347</v>
      </c>
      <c r="L1452" s="3">
        <f>+dataMercanciaGeneral[[#This Row],[Mercancía general desembarcada en cabotaje]]+dataMercanciaGeneral[[#This Row],[Mercancía general desembarcada en exterior]]</f>
        <v>338645</v>
      </c>
      <c r="M1452" s="3">
        <f>+dataMercanciaGeneral[[#This Row],[TOTAL mercancía general embarcada en cabotaje y exterior]]+dataMercanciaGeneral[[#This Row],[TOTAL mercancía general desembarcada en cabotaje y exterior]]</f>
        <v>569992</v>
      </c>
    </row>
    <row r="1453" spans="1:13" hidden="1" x14ac:dyDescent="0.25">
      <c r="A1453" s="1">
        <v>1986</v>
      </c>
      <c r="B1453" s="1" t="s">
        <v>15</v>
      </c>
      <c r="C1453" s="1" t="s">
        <v>32</v>
      </c>
      <c r="D1453" s="1" t="s">
        <v>42</v>
      </c>
      <c r="E1453" s="2">
        <v>113</v>
      </c>
      <c r="F1453" s="2">
        <v>113</v>
      </c>
      <c r="G1453" s="3">
        <f>+dataMercanciaGeneral[[#This Row],[Mercancía general embarcada en cabotaje]]+dataMercanciaGeneral[[#This Row],[Mercancía general desembarcada en cabotaje]]</f>
        <v>226</v>
      </c>
      <c r="H1453" s="2">
        <v>4017</v>
      </c>
      <c r="I1453" s="2">
        <v>19435</v>
      </c>
      <c r="J1453" s="3">
        <f>+dataMercanciaGeneral[[#This Row],[Mercancía general embarcada en exterior]]+dataMercanciaGeneral[[#This Row],[Mercancía general desembarcada en exterior]]</f>
        <v>23452</v>
      </c>
      <c r="K1453" s="3">
        <f>+dataMercanciaGeneral[[#This Row],[Mercancía general embarcada en cabotaje]]+dataMercanciaGeneral[[#This Row],[Mercancía general embarcada en exterior]]</f>
        <v>4130</v>
      </c>
      <c r="L1453" s="3">
        <f>+dataMercanciaGeneral[[#This Row],[Mercancía general desembarcada en cabotaje]]+dataMercanciaGeneral[[#This Row],[Mercancía general desembarcada en exterior]]</f>
        <v>19548</v>
      </c>
      <c r="M1453" s="3">
        <f>+dataMercanciaGeneral[[#This Row],[TOTAL mercancía general embarcada en cabotaje y exterior]]+dataMercanciaGeneral[[#This Row],[TOTAL mercancía general desembarcada en cabotaje y exterior]]</f>
        <v>23678</v>
      </c>
    </row>
    <row r="1454" spans="1:13" hidden="1" x14ac:dyDescent="0.25">
      <c r="A1454" s="1">
        <v>1986</v>
      </c>
      <c r="B1454" s="1" t="s">
        <v>35</v>
      </c>
      <c r="C1454" s="1" t="s">
        <v>32</v>
      </c>
      <c r="D1454" s="1" t="s">
        <v>33</v>
      </c>
      <c r="E1454" s="2">
        <v>16038</v>
      </c>
      <c r="F1454" s="2">
        <v>19065</v>
      </c>
      <c r="G1454" s="3">
        <f>+dataMercanciaGeneral[[#This Row],[Mercancía general embarcada en cabotaje]]+dataMercanciaGeneral[[#This Row],[Mercancía general desembarcada en cabotaje]]</f>
        <v>35103</v>
      </c>
      <c r="H1454" s="2">
        <v>125090</v>
      </c>
      <c r="I1454" s="2">
        <v>18285</v>
      </c>
      <c r="J1454" s="3">
        <f>+dataMercanciaGeneral[[#This Row],[Mercancía general embarcada en exterior]]+dataMercanciaGeneral[[#This Row],[Mercancía general desembarcada en exterior]]</f>
        <v>143375</v>
      </c>
      <c r="K1454" s="3">
        <f>+dataMercanciaGeneral[[#This Row],[Mercancía general embarcada en cabotaje]]+dataMercanciaGeneral[[#This Row],[Mercancía general embarcada en exterior]]</f>
        <v>141128</v>
      </c>
      <c r="L1454" s="3">
        <f>+dataMercanciaGeneral[[#This Row],[Mercancía general desembarcada en cabotaje]]+dataMercanciaGeneral[[#This Row],[Mercancía general desembarcada en exterior]]</f>
        <v>37350</v>
      </c>
      <c r="M1454" s="3">
        <f>+dataMercanciaGeneral[[#This Row],[TOTAL mercancía general embarcada en cabotaje y exterior]]+dataMercanciaGeneral[[#This Row],[TOTAL mercancía general desembarcada en cabotaje y exterior]]</f>
        <v>178478</v>
      </c>
    </row>
    <row r="1455" spans="1:13" hidden="1" x14ac:dyDescent="0.25">
      <c r="A1455" s="1">
        <v>1986</v>
      </c>
      <c r="B1455" s="1" t="s">
        <v>35</v>
      </c>
      <c r="C1455" s="1" t="s">
        <v>32</v>
      </c>
      <c r="D1455" s="1" t="s">
        <v>42</v>
      </c>
      <c r="E1455" s="2">
        <v>0</v>
      </c>
      <c r="F1455" s="2">
        <v>0</v>
      </c>
      <c r="G1455" s="3">
        <f>+dataMercanciaGeneral[[#This Row],[Mercancía general embarcada en cabotaje]]+dataMercanciaGeneral[[#This Row],[Mercancía general desembarcada en cabotaje]]</f>
        <v>0</v>
      </c>
      <c r="H1455" s="2">
        <v>0</v>
      </c>
      <c r="I1455" s="2">
        <v>0</v>
      </c>
      <c r="J1455" s="3">
        <f>+dataMercanciaGeneral[[#This Row],[Mercancía general embarcada en exterior]]+dataMercanciaGeneral[[#This Row],[Mercancía general desembarcada en exterior]]</f>
        <v>0</v>
      </c>
      <c r="K1455" s="3">
        <f>+dataMercanciaGeneral[[#This Row],[Mercancía general embarcada en cabotaje]]+dataMercanciaGeneral[[#This Row],[Mercancía general embarcada en exterior]]</f>
        <v>0</v>
      </c>
      <c r="L1455" s="3">
        <f>+dataMercanciaGeneral[[#This Row],[Mercancía general desembarcada en cabotaje]]+dataMercanciaGeneral[[#This Row],[Mercancía general desembarcada en exterior]]</f>
        <v>0</v>
      </c>
      <c r="M1455" s="3">
        <f>+dataMercanciaGeneral[[#This Row],[TOTAL mercancía general embarcada en cabotaje y exterior]]+dataMercanciaGeneral[[#This Row],[TOTAL mercancía general desembarcada en cabotaje y exterior]]</f>
        <v>0</v>
      </c>
    </row>
    <row r="1456" spans="1:13" hidden="1" x14ac:dyDescent="0.25">
      <c r="A1456" s="1">
        <v>1986</v>
      </c>
      <c r="B1456" s="1" t="s">
        <v>17</v>
      </c>
      <c r="C1456" s="1" t="s">
        <v>32</v>
      </c>
      <c r="D1456" s="1" t="s">
        <v>33</v>
      </c>
      <c r="E1456" s="2">
        <v>56279</v>
      </c>
      <c r="F1456" s="2">
        <v>11200</v>
      </c>
      <c r="G1456" s="3">
        <f>+dataMercanciaGeneral[[#This Row],[Mercancía general embarcada en cabotaje]]+dataMercanciaGeneral[[#This Row],[Mercancía general desembarcada en cabotaje]]</f>
        <v>67479</v>
      </c>
      <c r="H1456" s="2">
        <v>444166</v>
      </c>
      <c r="I1456" s="2">
        <v>71295</v>
      </c>
      <c r="J1456" s="3">
        <f>+dataMercanciaGeneral[[#This Row],[Mercancía general embarcada en exterior]]+dataMercanciaGeneral[[#This Row],[Mercancía general desembarcada en exterior]]</f>
        <v>515461</v>
      </c>
      <c r="K1456" s="3">
        <f>+dataMercanciaGeneral[[#This Row],[Mercancía general embarcada en cabotaje]]+dataMercanciaGeneral[[#This Row],[Mercancía general embarcada en exterior]]</f>
        <v>500445</v>
      </c>
      <c r="L1456" s="3">
        <f>+dataMercanciaGeneral[[#This Row],[Mercancía general desembarcada en cabotaje]]+dataMercanciaGeneral[[#This Row],[Mercancía general desembarcada en exterior]]</f>
        <v>82495</v>
      </c>
      <c r="M1456" s="3">
        <f>+dataMercanciaGeneral[[#This Row],[TOTAL mercancía general embarcada en cabotaje y exterior]]+dataMercanciaGeneral[[#This Row],[TOTAL mercancía general desembarcada en cabotaje y exterior]]</f>
        <v>582940</v>
      </c>
    </row>
    <row r="1457" spans="1:13" hidden="1" x14ac:dyDescent="0.25">
      <c r="A1457" s="1">
        <v>1986</v>
      </c>
      <c r="B1457" s="1" t="s">
        <v>17</v>
      </c>
      <c r="C1457" s="1" t="s">
        <v>32</v>
      </c>
      <c r="D1457" s="1" t="s">
        <v>42</v>
      </c>
      <c r="E1457" s="2">
        <v>8188</v>
      </c>
      <c r="F1457" s="2">
        <v>586</v>
      </c>
      <c r="G1457" s="3">
        <f>+dataMercanciaGeneral[[#This Row],[Mercancía general embarcada en cabotaje]]+dataMercanciaGeneral[[#This Row],[Mercancía general desembarcada en cabotaje]]</f>
        <v>8774</v>
      </c>
      <c r="H1457" s="2">
        <v>544</v>
      </c>
      <c r="I1457" s="2">
        <v>1940</v>
      </c>
      <c r="J1457" s="3">
        <f>+dataMercanciaGeneral[[#This Row],[Mercancía general embarcada en exterior]]+dataMercanciaGeneral[[#This Row],[Mercancía general desembarcada en exterior]]</f>
        <v>2484</v>
      </c>
      <c r="K1457" s="3">
        <f>+dataMercanciaGeneral[[#This Row],[Mercancía general embarcada en cabotaje]]+dataMercanciaGeneral[[#This Row],[Mercancía general embarcada en exterior]]</f>
        <v>8732</v>
      </c>
      <c r="L1457" s="3">
        <f>+dataMercanciaGeneral[[#This Row],[Mercancía general desembarcada en cabotaje]]+dataMercanciaGeneral[[#This Row],[Mercancía general desembarcada en exterior]]</f>
        <v>2526</v>
      </c>
      <c r="M1457" s="3">
        <f>+dataMercanciaGeneral[[#This Row],[TOTAL mercancía general embarcada en cabotaje y exterior]]+dataMercanciaGeneral[[#This Row],[TOTAL mercancía general desembarcada en cabotaje y exterior]]</f>
        <v>11258</v>
      </c>
    </row>
    <row r="1458" spans="1:13" hidden="1" x14ac:dyDescent="0.25">
      <c r="A1458" s="1">
        <v>1986</v>
      </c>
      <c r="B1458" s="1" t="s">
        <v>18</v>
      </c>
      <c r="C1458" s="1" t="s">
        <v>32</v>
      </c>
      <c r="D1458" s="1" t="s">
        <v>33</v>
      </c>
      <c r="E1458" s="2">
        <v>0</v>
      </c>
      <c r="F1458" s="2">
        <v>0</v>
      </c>
      <c r="G1458" s="3">
        <f>+dataMercanciaGeneral[[#This Row],[Mercancía general embarcada en cabotaje]]+dataMercanciaGeneral[[#This Row],[Mercancía general desembarcada en cabotaje]]</f>
        <v>0</v>
      </c>
      <c r="H1458" s="2">
        <v>381654</v>
      </c>
      <c r="I1458" s="2">
        <v>52259</v>
      </c>
      <c r="J1458" s="3">
        <f>+dataMercanciaGeneral[[#This Row],[Mercancía general embarcada en exterior]]+dataMercanciaGeneral[[#This Row],[Mercancía general desembarcada en exterior]]</f>
        <v>433913</v>
      </c>
      <c r="K1458" s="3">
        <f>+dataMercanciaGeneral[[#This Row],[Mercancía general embarcada en cabotaje]]+dataMercanciaGeneral[[#This Row],[Mercancía general embarcada en exterior]]</f>
        <v>381654</v>
      </c>
      <c r="L1458" s="3">
        <f>+dataMercanciaGeneral[[#This Row],[Mercancía general desembarcada en cabotaje]]+dataMercanciaGeneral[[#This Row],[Mercancía general desembarcada en exterior]]</f>
        <v>52259</v>
      </c>
      <c r="M1458" s="3">
        <f>+dataMercanciaGeneral[[#This Row],[TOTAL mercancía general embarcada en cabotaje y exterior]]+dataMercanciaGeneral[[#This Row],[TOTAL mercancía general desembarcada en cabotaje y exterior]]</f>
        <v>433913</v>
      </c>
    </row>
    <row r="1459" spans="1:13" hidden="1" x14ac:dyDescent="0.25">
      <c r="A1459" s="1">
        <v>1986</v>
      </c>
      <c r="B1459" s="1" t="s">
        <v>18</v>
      </c>
      <c r="C1459" s="1" t="s">
        <v>32</v>
      </c>
      <c r="D1459" s="1" t="s">
        <v>42</v>
      </c>
      <c r="E1459" s="2">
        <v>0</v>
      </c>
      <c r="F1459" s="2">
        <v>0</v>
      </c>
      <c r="G1459" s="3">
        <f>+dataMercanciaGeneral[[#This Row],[Mercancía general embarcada en cabotaje]]+dataMercanciaGeneral[[#This Row],[Mercancía general desembarcada en cabotaje]]</f>
        <v>0</v>
      </c>
      <c r="H1459" s="2">
        <v>12</v>
      </c>
      <c r="I1459" s="2">
        <v>212</v>
      </c>
      <c r="J1459" s="3">
        <f>+dataMercanciaGeneral[[#This Row],[Mercancía general embarcada en exterior]]+dataMercanciaGeneral[[#This Row],[Mercancía general desembarcada en exterior]]</f>
        <v>224</v>
      </c>
      <c r="K1459" s="3">
        <f>+dataMercanciaGeneral[[#This Row],[Mercancía general embarcada en cabotaje]]+dataMercanciaGeneral[[#This Row],[Mercancía general embarcada en exterior]]</f>
        <v>12</v>
      </c>
      <c r="L1459" s="3">
        <f>+dataMercanciaGeneral[[#This Row],[Mercancía general desembarcada en cabotaje]]+dataMercanciaGeneral[[#This Row],[Mercancía general desembarcada en exterior]]</f>
        <v>212</v>
      </c>
      <c r="M1459" s="3">
        <f>+dataMercanciaGeneral[[#This Row],[TOTAL mercancía general embarcada en cabotaje y exterior]]+dataMercanciaGeneral[[#This Row],[TOTAL mercancía general desembarcada en cabotaje y exterior]]</f>
        <v>224</v>
      </c>
    </row>
    <row r="1460" spans="1:13" hidden="1" x14ac:dyDescent="0.25">
      <c r="A1460" s="1">
        <v>1986</v>
      </c>
      <c r="B1460" s="1" t="s">
        <v>19</v>
      </c>
      <c r="C1460" s="1" t="s">
        <v>32</v>
      </c>
      <c r="D1460" s="1" t="s">
        <v>33</v>
      </c>
      <c r="E1460" s="2">
        <v>293511</v>
      </c>
      <c r="F1460" s="2">
        <v>543573</v>
      </c>
      <c r="G1460" s="3">
        <f>+dataMercanciaGeneral[[#This Row],[Mercancía general embarcada en cabotaje]]+dataMercanciaGeneral[[#This Row],[Mercancía general desembarcada en cabotaje]]</f>
        <v>837084</v>
      </c>
      <c r="H1460" s="2">
        <v>213888</v>
      </c>
      <c r="I1460" s="2">
        <v>298453</v>
      </c>
      <c r="J1460" s="3">
        <f>+dataMercanciaGeneral[[#This Row],[Mercancía general embarcada en exterior]]+dataMercanciaGeneral[[#This Row],[Mercancía general desembarcada en exterior]]</f>
        <v>512341</v>
      </c>
      <c r="K1460" s="3">
        <f>+dataMercanciaGeneral[[#This Row],[Mercancía general embarcada en cabotaje]]+dataMercanciaGeneral[[#This Row],[Mercancía general embarcada en exterior]]</f>
        <v>507399</v>
      </c>
      <c r="L1460" s="3">
        <f>+dataMercanciaGeneral[[#This Row],[Mercancía general desembarcada en cabotaje]]+dataMercanciaGeneral[[#This Row],[Mercancía general desembarcada en exterior]]</f>
        <v>842026</v>
      </c>
      <c r="M1460" s="3">
        <f>+dataMercanciaGeneral[[#This Row],[TOTAL mercancía general embarcada en cabotaje y exterior]]+dataMercanciaGeneral[[#This Row],[TOTAL mercancía general desembarcada en cabotaje y exterior]]</f>
        <v>1349425</v>
      </c>
    </row>
    <row r="1461" spans="1:13" hidden="1" x14ac:dyDescent="0.25">
      <c r="A1461" s="1">
        <v>1986</v>
      </c>
      <c r="B1461" s="1" t="s">
        <v>19</v>
      </c>
      <c r="C1461" s="1" t="s">
        <v>32</v>
      </c>
      <c r="D1461" s="1" t="s">
        <v>42</v>
      </c>
      <c r="E1461" s="2">
        <v>374774</v>
      </c>
      <c r="F1461" s="2">
        <v>610461</v>
      </c>
      <c r="G1461" s="3">
        <f>+dataMercanciaGeneral[[#This Row],[Mercancía general embarcada en cabotaje]]+dataMercanciaGeneral[[#This Row],[Mercancía general desembarcada en cabotaje]]</f>
        <v>985235</v>
      </c>
      <c r="H1461" s="2">
        <v>131293</v>
      </c>
      <c r="I1461" s="2">
        <v>292020</v>
      </c>
      <c r="J1461" s="3">
        <f>+dataMercanciaGeneral[[#This Row],[Mercancía general embarcada en exterior]]+dataMercanciaGeneral[[#This Row],[Mercancía general desembarcada en exterior]]</f>
        <v>423313</v>
      </c>
      <c r="K1461" s="3">
        <f>+dataMercanciaGeneral[[#This Row],[Mercancía general embarcada en cabotaje]]+dataMercanciaGeneral[[#This Row],[Mercancía general embarcada en exterior]]</f>
        <v>506067</v>
      </c>
      <c r="L1461" s="3">
        <f>+dataMercanciaGeneral[[#This Row],[Mercancía general desembarcada en cabotaje]]+dataMercanciaGeneral[[#This Row],[Mercancía general desembarcada en exterior]]</f>
        <v>902481</v>
      </c>
      <c r="M1461" s="3">
        <f>+dataMercanciaGeneral[[#This Row],[TOTAL mercancía general embarcada en cabotaje y exterior]]+dataMercanciaGeneral[[#This Row],[TOTAL mercancía general desembarcada en cabotaje y exterior]]</f>
        <v>1408548</v>
      </c>
    </row>
    <row r="1462" spans="1:13" hidden="1" x14ac:dyDescent="0.25">
      <c r="A1462" s="1">
        <v>1986</v>
      </c>
      <c r="B1462" s="1" t="s">
        <v>20</v>
      </c>
      <c r="C1462" s="1" t="s">
        <v>32</v>
      </c>
      <c r="D1462" s="1" t="s">
        <v>33</v>
      </c>
      <c r="E1462" s="2">
        <v>150008</v>
      </c>
      <c r="F1462" s="2">
        <v>93991</v>
      </c>
      <c r="G1462" s="3">
        <f>+dataMercanciaGeneral[[#This Row],[Mercancía general embarcada en cabotaje]]+dataMercanciaGeneral[[#This Row],[Mercancía general desembarcada en cabotaje]]</f>
        <v>243999</v>
      </c>
      <c r="H1462" s="2">
        <v>92104</v>
      </c>
      <c r="I1462" s="2">
        <v>14481</v>
      </c>
      <c r="J1462" s="3">
        <f>+dataMercanciaGeneral[[#This Row],[Mercancía general embarcada en exterior]]+dataMercanciaGeneral[[#This Row],[Mercancía general desembarcada en exterior]]</f>
        <v>106585</v>
      </c>
      <c r="K1462" s="3">
        <f>+dataMercanciaGeneral[[#This Row],[Mercancía general embarcada en cabotaje]]+dataMercanciaGeneral[[#This Row],[Mercancía general embarcada en exterior]]</f>
        <v>242112</v>
      </c>
      <c r="L1462" s="3">
        <f>+dataMercanciaGeneral[[#This Row],[Mercancía general desembarcada en cabotaje]]+dataMercanciaGeneral[[#This Row],[Mercancía general desembarcada en exterior]]</f>
        <v>108472</v>
      </c>
      <c r="M1462" s="3">
        <f>+dataMercanciaGeneral[[#This Row],[TOTAL mercancía general embarcada en cabotaje y exterior]]+dataMercanciaGeneral[[#This Row],[TOTAL mercancía general desembarcada en cabotaje y exterior]]</f>
        <v>350584</v>
      </c>
    </row>
    <row r="1463" spans="1:13" hidden="1" x14ac:dyDescent="0.25">
      <c r="A1463" s="1">
        <v>1986</v>
      </c>
      <c r="B1463" s="1" t="s">
        <v>20</v>
      </c>
      <c r="C1463" s="1" t="s">
        <v>32</v>
      </c>
      <c r="D1463" s="1" t="s">
        <v>42</v>
      </c>
      <c r="E1463" s="2">
        <v>18312</v>
      </c>
      <c r="F1463" s="2">
        <v>13223</v>
      </c>
      <c r="G1463" s="3">
        <f>+dataMercanciaGeneral[[#This Row],[Mercancía general embarcada en cabotaje]]+dataMercanciaGeneral[[#This Row],[Mercancía general desembarcada en cabotaje]]</f>
        <v>31535</v>
      </c>
      <c r="H1463" s="2">
        <v>3759</v>
      </c>
      <c r="I1463" s="2">
        <v>4925</v>
      </c>
      <c r="J1463" s="3">
        <f>+dataMercanciaGeneral[[#This Row],[Mercancía general embarcada en exterior]]+dataMercanciaGeneral[[#This Row],[Mercancía general desembarcada en exterior]]</f>
        <v>8684</v>
      </c>
      <c r="K1463" s="3">
        <f>+dataMercanciaGeneral[[#This Row],[Mercancía general embarcada en cabotaje]]+dataMercanciaGeneral[[#This Row],[Mercancía general embarcada en exterior]]</f>
        <v>22071</v>
      </c>
      <c r="L1463" s="3">
        <f>+dataMercanciaGeneral[[#This Row],[Mercancía general desembarcada en cabotaje]]+dataMercanciaGeneral[[#This Row],[Mercancía general desembarcada en exterior]]</f>
        <v>18148</v>
      </c>
      <c r="M1463" s="3">
        <f>+dataMercanciaGeneral[[#This Row],[TOTAL mercancía general embarcada en cabotaje y exterior]]+dataMercanciaGeneral[[#This Row],[TOTAL mercancía general desembarcada en cabotaje y exterior]]</f>
        <v>40219</v>
      </c>
    </row>
    <row r="1464" spans="1:13" hidden="1" x14ac:dyDescent="0.25">
      <c r="A1464" s="1">
        <v>1986</v>
      </c>
      <c r="B1464" s="1" t="s">
        <v>21</v>
      </c>
      <c r="C1464" s="1" t="s">
        <v>32</v>
      </c>
      <c r="D1464" s="1" t="s">
        <v>33</v>
      </c>
      <c r="E1464" s="2">
        <v>32991</v>
      </c>
      <c r="F1464" s="2">
        <v>30</v>
      </c>
      <c r="G1464" s="3">
        <f>+dataMercanciaGeneral[[#This Row],[Mercancía general embarcada en cabotaje]]+dataMercanciaGeneral[[#This Row],[Mercancía general desembarcada en cabotaje]]</f>
        <v>33021</v>
      </c>
      <c r="H1464" s="2">
        <v>155739</v>
      </c>
      <c r="I1464" s="2">
        <v>6700</v>
      </c>
      <c r="J1464" s="3">
        <f>+dataMercanciaGeneral[[#This Row],[Mercancía general embarcada en exterior]]+dataMercanciaGeneral[[#This Row],[Mercancía general desembarcada en exterior]]</f>
        <v>162439</v>
      </c>
      <c r="K1464" s="3">
        <f>+dataMercanciaGeneral[[#This Row],[Mercancía general embarcada en cabotaje]]+dataMercanciaGeneral[[#This Row],[Mercancía general embarcada en exterior]]</f>
        <v>188730</v>
      </c>
      <c r="L1464" s="3">
        <f>+dataMercanciaGeneral[[#This Row],[Mercancía general desembarcada en cabotaje]]+dataMercanciaGeneral[[#This Row],[Mercancía general desembarcada en exterior]]</f>
        <v>6730</v>
      </c>
      <c r="M1464" s="3">
        <f>+dataMercanciaGeneral[[#This Row],[TOTAL mercancía general embarcada en cabotaje y exterior]]+dataMercanciaGeneral[[#This Row],[TOTAL mercancía general desembarcada en cabotaje y exterior]]</f>
        <v>195460</v>
      </c>
    </row>
    <row r="1465" spans="1:13" hidden="1" x14ac:dyDescent="0.25">
      <c r="A1465" s="1">
        <v>1986</v>
      </c>
      <c r="B1465" s="1" t="s">
        <v>21</v>
      </c>
      <c r="C1465" s="1" t="s">
        <v>32</v>
      </c>
      <c r="D1465" s="1" t="s">
        <v>42</v>
      </c>
      <c r="E1465" s="2">
        <v>3614</v>
      </c>
      <c r="F1465" s="2">
        <v>3472</v>
      </c>
      <c r="G1465" s="3">
        <f>+dataMercanciaGeneral[[#This Row],[Mercancía general embarcada en cabotaje]]+dataMercanciaGeneral[[#This Row],[Mercancía general desembarcada en cabotaje]]</f>
        <v>7086</v>
      </c>
      <c r="H1465" s="2">
        <v>0</v>
      </c>
      <c r="I1465" s="2">
        <v>0</v>
      </c>
      <c r="J1465" s="3">
        <f>+dataMercanciaGeneral[[#This Row],[Mercancía general embarcada en exterior]]+dataMercanciaGeneral[[#This Row],[Mercancía general desembarcada en exterior]]</f>
        <v>0</v>
      </c>
      <c r="K1465" s="3">
        <f>+dataMercanciaGeneral[[#This Row],[Mercancía general embarcada en cabotaje]]+dataMercanciaGeneral[[#This Row],[Mercancía general embarcada en exterior]]</f>
        <v>3614</v>
      </c>
      <c r="L1465" s="3">
        <f>+dataMercanciaGeneral[[#This Row],[Mercancía general desembarcada en cabotaje]]+dataMercanciaGeneral[[#This Row],[Mercancía general desembarcada en exterior]]</f>
        <v>3472</v>
      </c>
      <c r="M1465" s="3">
        <f>+dataMercanciaGeneral[[#This Row],[TOTAL mercancía general embarcada en cabotaje y exterior]]+dataMercanciaGeneral[[#This Row],[TOTAL mercancía general desembarcada en cabotaje y exterior]]</f>
        <v>7086</v>
      </c>
    </row>
    <row r="1466" spans="1:13" hidden="1" x14ac:dyDescent="0.25">
      <c r="A1466" s="1">
        <v>1986</v>
      </c>
      <c r="B1466" s="1" t="s">
        <v>22</v>
      </c>
      <c r="C1466" s="1" t="s">
        <v>32</v>
      </c>
      <c r="D1466" s="1" t="s">
        <v>33</v>
      </c>
      <c r="E1466" s="2">
        <v>91938</v>
      </c>
      <c r="F1466" s="2">
        <v>172752</v>
      </c>
      <c r="G1466" s="3">
        <f>+dataMercanciaGeneral[[#This Row],[Mercancía general embarcada en cabotaje]]+dataMercanciaGeneral[[#This Row],[Mercancía general desembarcada en cabotaje]]</f>
        <v>264690</v>
      </c>
      <c r="H1466" s="2">
        <v>0</v>
      </c>
      <c r="I1466" s="2">
        <v>671</v>
      </c>
      <c r="J1466" s="3">
        <f>+dataMercanciaGeneral[[#This Row],[Mercancía general embarcada en exterior]]+dataMercanciaGeneral[[#This Row],[Mercancía general desembarcada en exterior]]</f>
        <v>671</v>
      </c>
      <c r="K1466" s="3">
        <f>+dataMercanciaGeneral[[#This Row],[Mercancía general embarcada en cabotaje]]+dataMercanciaGeneral[[#This Row],[Mercancía general embarcada en exterior]]</f>
        <v>91938</v>
      </c>
      <c r="L1466" s="3">
        <f>+dataMercanciaGeneral[[#This Row],[Mercancía general desembarcada en cabotaje]]+dataMercanciaGeneral[[#This Row],[Mercancía general desembarcada en exterior]]</f>
        <v>173423</v>
      </c>
      <c r="M1466" s="3">
        <f>+dataMercanciaGeneral[[#This Row],[TOTAL mercancía general embarcada en cabotaje y exterior]]+dataMercanciaGeneral[[#This Row],[TOTAL mercancía general desembarcada en cabotaje y exterior]]</f>
        <v>265361</v>
      </c>
    </row>
    <row r="1467" spans="1:13" hidden="1" x14ac:dyDescent="0.25">
      <c r="A1467" s="1">
        <v>1986</v>
      </c>
      <c r="B1467" s="1" t="s">
        <v>22</v>
      </c>
      <c r="C1467" s="1" t="s">
        <v>32</v>
      </c>
      <c r="D1467" s="1" t="s">
        <v>42</v>
      </c>
      <c r="E1467" s="2">
        <v>682</v>
      </c>
      <c r="F1467" s="2">
        <v>2836</v>
      </c>
      <c r="G1467" s="3">
        <f>+dataMercanciaGeneral[[#This Row],[Mercancía general embarcada en cabotaje]]+dataMercanciaGeneral[[#This Row],[Mercancía general desembarcada en cabotaje]]</f>
        <v>3518</v>
      </c>
      <c r="H1467" s="2">
        <v>2286</v>
      </c>
      <c r="I1467" s="2">
        <v>11298</v>
      </c>
      <c r="J1467" s="3">
        <f>+dataMercanciaGeneral[[#This Row],[Mercancía general embarcada en exterior]]+dataMercanciaGeneral[[#This Row],[Mercancía general desembarcada en exterior]]</f>
        <v>13584</v>
      </c>
      <c r="K1467" s="3">
        <f>+dataMercanciaGeneral[[#This Row],[Mercancía general embarcada en cabotaje]]+dataMercanciaGeneral[[#This Row],[Mercancía general embarcada en exterior]]</f>
        <v>2968</v>
      </c>
      <c r="L1467" s="3">
        <f>+dataMercanciaGeneral[[#This Row],[Mercancía general desembarcada en cabotaje]]+dataMercanciaGeneral[[#This Row],[Mercancía general desembarcada en exterior]]</f>
        <v>14134</v>
      </c>
      <c r="M1467" s="3">
        <f>+dataMercanciaGeneral[[#This Row],[TOTAL mercancía general embarcada en cabotaje y exterior]]+dataMercanciaGeneral[[#This Row],[TOTAL mercancía general desembarcada en cabotaje y exterior]]</f>
        <v>17102</v>
      </c>
    </row>
    <row r="1468" spans="1:13" hidden="1" x14ac:dyDescent="0.25">
      <c r="A1468" s="1">
        <v>1986</v>
      </c>
      <c r="B1468" s="1" t="s">
        <v>23</v>
      </c>
      <c r="C1468" s="1" t="s">
        <v>32</v>
      </c>
      <c r="D1468" s="1" t="s">
        <v>33</v>
      </c>
      <c r="E1468" s="2">
        <v>5031</v>
      </c>
      <c r="F1468" s="2">
        <v>12032</v>
      </c>
      <c r="G1468" s="3">
        <f>+dataMercanciaGeneral[[#This Row],[Mercancía general embarcada en cabotaje]]+dataMercanciaGeneral[[#This Row],[Mercancía general desembarcada en cabotaje]]</f>
        <v>17063</v>
      </c>
      <c r="H1468" s="2">
        <v>900389</v>
      </c>
      <c r="I1468" s="2">
        <v>1663316</v>
      </c>
      <c r="J1468" s="3">
        <f>+dataMercanciaGeneral[[#This Row],[Mercancía general embarcada en exterior]]+dataMercanciaGeneral[[#This Row],[Mercancía general desembarcada en exterior]]</f>
        <v>2563705</v>
      </c>
      <c r="K1468" s="3">
        <f>+dataMercanciaGeneral[[#This Row],[Mercancía general embarcada en cabotaje]]+dataMercanciaGeneral[[#This Row],[Mercancía general embarcada en exterior]]</f>
        <v>905420</v>
      </c>
      <c r="L1468" s="3">
        <f>+dataMercanciaGeneral[[#This Row],[Mercancía general desembarcada en cabotaje]]+dataMercanciaGeneral[[#This Row],[Mercancía general desembarcada en exterior]]</f>
        <v>1675348</v>
      </c>
      <c r="M1468" s="3">
        <f>+dataMercanciaGeneral[[#This Row],[TOTAL mercancía general embarcada en cabotaje y exterior]]+dataMercanciaGeneral[[#This Row],[TOTAL mercancía general desembarcada en cabotaje y exterior]]</f>
        <v>2580768</v>
      </c>
    </row>
    <row r="1469" spans="1:13" hidden="1" x14ac:dyDescent="0.25">
      <c r="A1469" s="1">
        <v>1986</v>
      </c>
      <c r="B1469" s="1" t="s">
        <v>23</v>
      </c>
      <c r="C1469" s="1" t="s">
        <v>32</v>
      </c>
      <c r="D1469" s="1" t="s">
        <v>42</v>
      </c>
      <c r="E1469" s="2">
        <v>0</v>
      </c>
      <c r="F1469" s="2">
        <v>0</v>
      </c>
      <c r="G1469" s="3">
        <f>+dataMercanciaGeneral[[#This Row],[Mercancía general embarcada en cabotaje]]+dataMercanciaGeneral[[#This Row],[Mercancía general desembarcada en cabotaje]]</f>
        <v>0</v>
      </c>
      <c r="H1469" s="2">
        <v>140910</v>
      </c>
      <c r="I1469" s="2">
        <v>102584</v>
      </c>
      <c r="J1469" s="3">
        <f>+dataMercanciaGeneral[[#This Row],[Mercancía general embarcada en exterior]]+dataMercanciaGeneral[[#This Row],[Mercancía general desembarcada en exterior]]</f>
        <v>243494</v>
      </c>
      <c r="K1469" s="3">
        <f>+dataMercanciaGeneral[[#This Row],[Mercancía general embarcada en cabotaje]]+dataMercanciaGeneral[[#This Row],[Mercancía general embarcada en exterior]]</f>
        <v>140910</v>
      </c>
      <c r="L1469" s="3">
        <f>+dataMercanciaGeneral[[#This Row],[Mercancía general desembarcada en cabotaje]]+dataMercanciaGeneral[[#This Row],[Mercancía general desembarcada en exterior]]</f>
        <v>102584</v>
      </c>
      <c r="M1469" s="3">
        <f>+dataMercanciaGeneral[[#This Row],[TOTAL mercancía general embarcada en cabotaje y exterior]]+dataMercanciaGeneral[[#This Row],[TOTAL mercancía general desembarcada en cabotaje y exterior]]</f>
        <v>243494</v>
      </c>
    </row>
    <row r="1470" spans="1:13" hidden="1" x14ac:dyDescent="0.25">
      <c r="A1470" s="1">
        <v>1986</v>
      </c>
      <c r="B1470" s="1" t="s">
        <v>7</v>
      </c>
      <c r="C1470" s="1" t="s">
        <v>32</v>
      </c>
      <c r="D1470" s="1" t="s">
        <v>33</v>
      </c>
      <c r="E1470" s="2">
        <v>286434</v>
      </c>
      <c r="F1470" s="2">
        <v>330939</v>
      </c>
      <c r="G1470" s="3">
        <f>+dataMercanciaGeneral[[#This Row],[Mercancía general embarcada en cabotaje]]+dataMercanciaGeneral[[#This Row],[Mercancía general desembarcada en cabotaje]]</f>
        <v>617373</v>
      </c>
      <c r="H1470" s="2">
        <v>102239</v>
      </c>
      <c r="I1470" s="2">
        <v>131527</v>
      </c>
      <c r="J1470" s="3">
        <f>+dataMercanciaGeneral[[#This Row],[Mercancía general embarcada en exterior]]+dataMercanciaGeneral[[#This Row],[Mercancía general desembarcada en exterior]]</f>
        <v>233766</v>
      </c>
      <c r="K1470" s="3">
        <f>+dataMercanciaGeneral[[#This Row],[Mercancía general embarcada en cabotaje]]+dataMercanciaGeneral[[#This Row],[Mercancía general embarcada en exterior]]</f>
        <v>388673</v>
      </c>
      <c r="L1470" s="3">
        <f>+dataMercanciaGeneral[[#This Row],[Mercancía general desembarcada en cabotaje]]+dataMercanciaGeneral[[#This Row],[Mercancía general desembarcada en exterior]]</f>
        <v>462466</v>
      </c>
      <c r="M1470" s="3">
        <f>+dataMercanciaGeneral[[#This Row],[TOTAL mercancía general embarcada en cabotaje y exterior]]+dataMercanciaGeneral[[#This Row],[TOTAL mercancía general desembarcada en cabotaje y exterior]]</f>
        <v>851139</v>
      </c>
    </row>
    <row r="1471" spans="1:13" hidden="1" x14ac:dyDescent="0.25">
      <c r="A1471" s="1">
        <v>1986</v>
      </c>
      <c r="B1471" s="1" t="s">
        <v>7</v>
      </c>
      <c r="C1471" s="1" t="s">
        <v>32</v>
      </c>
      <c r="D1471" s="1" t="s">
        <v>42</v>
      </c>
      <c r="E1471" s="2">
        <v>294671</v>
      </c>
      <c r="F1471" s="2">
        <v>617234</v>
      </c>
      <c r="G1471" s="3">
        <f>+dataMercanciaGeneral[[#This Row],[Mercancía general embarcada en cabotaje]]+dataMercanciaGeneral[[#This Row],[Mercancía general desembarcada en cabotaje]]</f>
        <v>911905</v>
      </c>
      <c r="H1471" s="2">
        <v>24804</v>
      </c>
      <c r="I1471" s="2">
        <v>157137</v>
      </c>
      <c r="J1471" s="3">
        <f>+dataMercanciaGeneral[[#This Row],[Mercancía general embarcada en exterior]]+dataMercanciaGeneral[[#This Row],[Mercancía general desembarcada en exterior]]</f>
        <v>181941</v>
      </c>
      <c r="K1471" s="3">
        <f>+dataMercanciaGeneral[[#This Row],[Mercancía general embarcada en cabotaje]]+dataMercanciaGeneral[[#This Row],[Mercancía general embarcada en exterior]]</f>
        <v>319475</v>
      </c>
      <c r="L1471" s="3">
        <f>+dataMercanciaGeneral[[#This Row],[Mercancía general desembarcada en cabotaje]]+dataMercanciaGeneral[[#This Row],[Mercancía general desembarcada en exterior]]</f>
        <v>774371</v>
      </c>
      <c r="M1471" s="3">
        <f>+dataMercanciaGeneral[[#This Row],[TOTAL mercancía general embarcada en cabotaje y exterior]]+dataMercanciaGeneral[[#This Row],[TOTAL mercancía general desembarcada en cabotaje y exterior]]</f>
        <v>1093846</v>
      </c>
    </row>
    <row r="1472" spans="1:13" hidden="1" x14ac:dyDescent="0.25">
      <c r="A1472" s="1">
        <v>1986</v>
      </c>
      <c r="B1472" s="1" t="s">
        <v>24</v>
      </c>
      <c r="C1472" s="1" t="s">
        <v>32</v>
      </c>
      <c r="D1472" s="1" t="s">
        <v>33</v>
      </c>
      <c r="E1472" s="2">
        <v>3995</v>
      </c>
      <c r="F1472" s="2">
        <v>24</v>
      </c>
      <c r="G1472" s="3">
        <f>+dataMercanciaGeneral[[#This Row],[Mercancía general embarcada en cabotaje]]+dataMercanciaGeneral[[#This Row],[Mercancía general desembarcada en cabotaje]]</f>
        <v>4019</v>
      </c>
      <c r="H1472" s="2">
        <v>466729</v>
      </c>
      <c r="I1472" s="2">
        <v>375795</v>
      </c>
      <c r="J1472" s="3">
        <f>+dataMercanciaGeneral[[#This Row],[Mercancía general embarcada en exterior]]+dataMercanciaGeneral[[#This Row],[Mercancía general desembarcada en exterior]]</f>
        <v>842524</v>
      </c>
      <c r="K1472" s="3">
        <f>+dataMercanciaGeneral[[#This Row],[Mercancía general embarcada en cabotaje]]+dataMercanciaGeneral[[#This Row],[Mercancía general embarcada en exterior]]</f>
        <v>470724</v>
      </c>
      <c r="L1472" s="3">
        <f>+dataMercanciaGeneral[[#This Row],[Mercancía general desembarcada en cabotaje]]+dataMercanciaGeneral[[#This Row],[Mercancía general desembarcada en exterior]]</f>
        <v>375819</v>
      </c>
      <c r="M1472" s="3">
        <f>+dataMercanciaGeneral[[#This Row],[TOTAL mercancía general embarcada en cabotaje y exterior]]+dataMercanciaGeneral[[#This Row],[TOTAL mercancía general desembarcada en cabotaje y exterior]]</f>
        <v>846543</v>
      </c>
    </row>
    <row r="1473" spans="1:13" hidden="1" x14ac:dyDescent="0.25">
      <c r="A1473" s="1">
        <v>1986</v>
      </c>
      <c r="B1473" s="1" t="s">
        <v>24</v>
      </c>
      <c r="C1473" s="1" t="s">
        <v>32</v>
      </c>
      <c r="D1473" s="1" t="s">
        <v>42</v>
      </c>
      <c r="E1473" s="2">
        <v>8033</v>
      </c>
      <c r="F1473" s="2">
        <v>2080</v>
      </c>
      <c r="G1473" s="3">
        <f>+dataMercanciaGeneral[[#This Row],[Mercancía general embarcada en cabotaje]]+dataMercanciaGeneral[[#This Row],[Mercancía general desembarcada en cabotaje]]</f>
        <v>10113</v>
      </c>
      <c r="H1473" s="2">
        <v>21174</v>
      </c>
      <c r="I1473" s="2">
        <v>8023</v>
      </c>
      <c r="J1473" s="3">
        <f>+dataMercanciaGeneral[[#This Row],[Mercancía general embarcada en exterior]]+dataMercanciaGeneral[[#This Row],[Mercancía general desembarcada en exterior]]</f>
        <v>29197</v>
      </c>
      <c r="K1473" s="3">
        <f>+dataMercanciaGeneral[[#This Row],[Mercancía general embarcada en cabotaje]]+dataMercanciaGeneral[[#This Row],[Mercancía general embarcada en exterior]]</f>
        <v>29207</v>
      </c>
      <c r="L1473" s="3">
        <f>+dataMercanciaGeneral[[#This Row],[Mercancía general desembarcada en cabotaje]]+dataMercanciaGeneral[[#This Row],[Mercancía general desembarcada en exterior]]</f>
        <v>10103</v>
      </c>
      <c r="M1473" s="3">
        <f>+dataMercanciaGeneral[[#This Row],[TOTAL mercancía general embarcada en cabotaje y exterior]]+dataMercanciaGeneral[[#This Row],[TOTAL mercancía general desembarcada en cabotaje y exterior]]</f>
        <v>39310</v>
      </c>
    </row>
    <row r="1474" spans="1:13" hidden="1" x14ac:dyDescent="0.25">
      <c r="A1474" s="1">
        <v>1986</v>
      </c>
      <c r="B1474" s="1" t="s">
        <v>25</v>
      </c>
      <c r="C1474" s="1" t="s">
        <v>32</v>
      </c>
      <c r="D1474" s="1" t="s">
        <v>33</v>
      </c>
      <c r="E1474" s="2">
        <v>31892</v>
      </c>
      <c r="F1474" s="2">
        <v>64996</v>
      </c>
      <c r="G1474" s="3">
        <f>+dataMercanciaGeneral[[#This Row],[Mercancía general embarcada en cabotaje]]+dataMercanciaGeneral[[#This Row],[Mercancía general desembarcada en cabotaje]]</f>
        <v>96888</v>
      </c>
      <c r="H1474" s="2">
        <v>181517</v>
      </c>
      <c r="I1474" s="2">
        <v>68604</v>
      </c>
      <c r="J1474" s="3">
        <f>+dataMercanciaGeneral[[#This Row],[Mercancía general embarcada en exterior]]+dataMercanciaGeneral[[#This Row],[Mercancía general desembarcada en exterior]]</f>
        <v>250121</v>
      </c>
      <c r="K1474" s="3">
        <f>+dataMercanciaGeneral[[#This Row],[Mercancía general embarcada en cabotaje]]+dataMercanciaGeneral[[#This Row],[Mercancía general embarcada en exterior]]</f>
        <v>213409</v>
      </c>
      <c r="L1474" s="3">
        <f>+dataMercanciaGeneral[[#This Row],[Mercancía general desembarcada en cabotaje]]+dataMercanciaGeneral[[#This Row],[Mercancía general desembarcada en exterior]]</f>
        <v>133600</v>
      </c>
      <c r="M1474" s="3">
        <f>+dataMercanciaGeneral[[#This Row],[TOTAL mercancía general embarcada en cabotaje y exterior]]+dataMercanciaGeneral[[#This Row],[TOTAL mercancía general desembarcada en cabotaje y exterior]]</f>
        <v>347009</v>
      </c>
    </row>
    <row r="1475" spans="1:13" hidden="1" x14ac:dyDescent="0.25">
      <c r="A1475" s="1">
        <v>1986</v>
      </c>
      <c r="B1475" s="1" t="s">
        <v>25</v>
      </c>
      <c r="C1475" s="1" t="s">
        <v>32</v>
      </c>
      <c r="D1475" s="1" t="s">
        <v>42</v>
      </c>
      <c r="E1475" s="2">
        <v>260325</v>
      </c>
      <c r="F1475" s="2">
        <v>78440</v>
      </c>
      <c r="G1475" s="3">
        <f>+dataMercanciaGeneral[[#This Row],[Mercancía general embarcada en cabotaje]]+dataMercanciaGeneral[[#This Row],[Mercancía general desembarcada en cabotaje]]</f>
        <v>338765</v>
      </c>
      <c r="H1475" s="2">
        <v>0</v>
      </c>
      <c r="I1475" s="2">
        <v>130</v>
      </c>
      <c r="J1475" s="3">
        <f>+dataMercanciaGeneral[[#This Row],[Mercancía general embarcada en exterior]]+dataMercanciaGeneral[[#This Row],[Mercancía general desembarcada en exterior]]</f>
        <v>130</v>
      </c>
      <c r="K1475" s="3">
        <f>+dataMercanciaGeneral[[#This Row],[Mercancía general embarcada en cabotaje]]+dataMercanciaGeneral[[#This Row],[Mercancía general embarcada en exterior]]</f>
        <v>260325</v>
      </c>
      <c r="L1475" s="3">
        <f>+dataMercanciaGeneral[[#This Row],[Mercancía general desembarcada en cabotaje]]+dataMercanciaGeneral[[#This Row],[Mercancía general desembarcada en exterior]]</f>
        <v>78570</v>
      </c>
      <c r="M1475" s="3">
        <f>+dataMercanciaGeneral[[#This Row],[TOTAL mercancía general embarcada en cabotaje y exterior]]+dataMercanciaGeneral[[#This Row],[TOTAL mercancía general desembarcada en cabotaje y exterior]]</f>
        <v>338895</v>
      </c>
    </row>
    <row r="1476" spans="1:13" hidden="1" x14ac:dyDescent="0.25">
      <c r="A1476" s="1">
        <v>1986</v>
      </c>
      <c r="B1476" s="1" t="s">
        <v>26</v>
      </c>
      <c r="C1476" s="1" t="s">
        <v>32</v>
      </c>
      <c r="D1476" s="1" t="s">
        <v>33</v>
      </c>
      <c r="E1476" s="2">
        <v>25242</v>
      </c>
      <c r="F1476" s="2">
        <v>4334</v>
      </c>
      <c r="G1476" s="3">
        <f>+dataMercanciaGeneral[[#This Row],[Mercancía general embarcada en cabotaje]]+dataMercanciaGeneral[[#This Row],[Mercancía general desembarcada en cabotaje]]</f>
        <v>29576</v>
      </c>
      <c r="H1476" s="2">
        <v>484659</v>
      </c>
      <c r="I1476" s="2">
        <v>99818</v>
      </c>
      <c r="J1476" s="3">
        <f>+dataMercanciaGeneral[[#This Row],[Mercancía general embarcada en exterior]]+dataMercanciaGeneral[[#This Row],[Mercancía general desembarcada en exterior]]</f>
        <v>584477</v>
      </c>
      <c r="K1476" s="3">
        <f>+dataMercanciaGeneral[[#This Row],[Mercancía general embarcada en cabotaje]]+dataMercanciaGeneral[[#This Row],[Mercancía general embarcada en exterior]]</f>
        <v>509901</v>
      </c>
      <c r="L1476" s="3">
        <f>+dataMercanciaGeneral[[#This Row],[Mercancía general desembarcada en cabotaje]]+dataMercanciaGeneral[[#This Row],[Mercancía general desembarcada en exterior]]</f>
        <v>104152</v>
      </c>
      <c r="M1476" s="3">
        <f>+dataMercanciaGeneral[[#This Row],[TOTAL mercancía general embarcada en cabotaje y exterior]]+dataMercanciaGeneral[[#This Row],[TOTAL mercancía general desembarcada en cabotaje y exterior]]</f>
        <v>614053</v>
      </c>
    </row>
    <row r="1477" spans="1:13" hidden="1" x14ac:dyDescent="0.25">
      <c r="A1477" s="1">
        <v>1986</v>
      </c>
      <c r="B1477" s="1" t="s">
        <v>26</v>
      </c>
      <c r="C1477" s="1" t="s">
        <v>32</v>
      </c>
      <c r="D1477" s="1" t="s">
        <v>42</v>
      </c>
      <c r="E1477" s="2">
        <v>68465</v>
      </c>
      <c r="F1477" s="2">
        <v>18394</v>
      </c>
      <c r="G1477" s="3">
        <f>+dataMercanciaGeneral[[#This Row],[Mercancía general embarcada en cabotaje]]+dataMercanciaGeneral[[#This Row],[Mercancía general desembarcada en cabotaje]]</f>
        <v>86859</v>
      </c>
      <c r="H1477" s="2">
        <v>42656</v>
      </c>
      <c r="I1477" s="2">
        <v>5082</v>
      </c>
      <c r="J1477" s="3">
        <f>+dataMercanciaGeneral[[#This Row],[Mercancía general embarcada en exterior]]+dataMercanciaGeneral[[#This Row],[Mercancía general desembarcada en exterior]]</f>
        <v>47738</v>
      </c>
      <c r="K1477" s="3">
        <f>+dataMercanciaGeneral[[#This Row],[Mercancía general embarcada en cabotaje]]+dataMercanciaGeneral[[#This Row],[Mercancía general embarcada en exterior]]</f>
        <v>111121</v>
      </c>
      <c r="L1477" s="3">
        <f>+dataMercanciaGeneral[[#This Row],[Mercancía general desembarcada en cabotaje]]+dataMercanciaGeneral[[#This Row],[Mercancía general desembarcada en exterior]]</f>
        <v>23476</v>
      </c>
      <c r="M1477" s="3">
        <f>+dataMercanciaGeneral[[#This Row],[TOTAL mercancía general embarcada en cabotaje y exterior]]+dataMercanciaGeneral[[#This Row],[TOTAL mercancía general desembarcada en cabotaje y exterior]]</f>
        <v>134597</v>
      </c>
    </row>
    <row r="1478" spans="1:13" hidden="1" x14ac:dyDescent="0.25">
      <c r="A1478" s="1">
        <v>1986</v>
      </c>
      <c r="B1478" s="1" t="s">
        <v>27</v>
      </c>
      <c r="C1478" s="1" t="s">
        <v>32</v>
      </c>
      <c r="D1478" s="1" t="s">
        <v>33</v>
      </c>
      <c r="E1478" s="2">
        <v>460878</v>
      </c>
      <c r="F1478" s="2">
        <v>231931</v>
      </c>
      <c r="G1478" s="3">
        <f>+dataMercanciaGeneral[[#This Row],[Mercancía general embarcada en cabotaje]]+dataMercanciaGeneral[[#This Row],[Mercancía general desembarcada en cabotaje]]</f>
        <v>692809</v>
      </c>
      <c r="H1478" s="2">
        <v>448425</v>
      </c>
      <c r="I1478" s="2">
        <v>971923</v>
      </c>
      <c r="J1478" s="3">
        <f>+dataMercanciaGeneral[[#This Row],[Mercancía general embarcada en exterior]]+dataMercanciaGeneral[[#This Row],[Mercancía general desembarcada en exterior]]</f>
        <v>1420348</v>
      </c>
      <c r="K1478" s="3">
        <f>+dataMercanciaGeneral[[#This Row],[Mercancía general embarcada en cabotaje]]+dataMercanciaGeneral[[#This Row],[Mercancía general embarcada en exterior]]</f>
        <v>909303</v>
      </c>
      <c r="L1478" s="3">
        <f>+dataMercanciaGeneral[[#This Row],[Mercancía general desembarcada en cabotaje]]+dataMercanciaGeneral[[#This Row],[Mercancía general desembarcada en exterior]]</f>
        <v>1203854</v>
      </c>
      <c r="M1478" s="3">
        <f>+dataMercanciaGeneral[[#This Row],[TOTAL mercancía general embarcada en cabotaje y exterior]]+dataMercanciaGeneral[[#This Row],[TOTAL mercancía general desembarcada en cabotaje y exterior]]</f>
        <v>2113157</v>
      </c>
    </row>
    <row r="1479" spans="1:13" hidden="1" x14ac:dyDescent="0.25">
      <c r="A1479" s="1">
        <v>1986</v>
      </c>
      <c r="B1479" s="1" t="s">
        <v>27</v>
      </c>
      <c r="C1479" s="1" t="s">
        <v>32</v>
      </c>
      <c r="D1479" s="1" t="s">
        <v>42</v>
      </c>
      <c r="E1479" s="2">
        <v>501950</v>
      </c>
      <c r="F1479" s="2">
        <v>128417</v>
      </c>
      <c r="G1479" s="3">
        <f>+dataMercanciaGeneral[[#This Row],[Mercancía general embarcada en cabotaje]]+dataMercanciaGeneral[[#This Row],[Mercancía general desembarcada en cabotaje]]</f>
        <v>630367</v>
      </c>
      <c r="H1479" s="2">
        <v>1254219</v>
      </c>
      <c r="I1479" s="2">
        <v>711449</v>
      </c>
      <c r="J1479" s="3">
        <f>+dataMercanciaGeneral[[#This Row],[Mercancía general embarcada en exterior]]+dataMercanciaGeneral[[#This Row],[Mercancía general desembarcada en exterior]]</f>
        <v>1965668</v>
      </c>
      <c r="K1479" s="3">
        <f>+dataMercanciaGeneral[[#This Row],[Mercancía general embarcada en cabotaje]]+dataMercanciaGeneral[[#This Row],[Mercancía general embarcada en exterior]]</f>
        <v>1756169</v>
      </c>
      <c r="L1479" s="3">
        <f>+dataMercanciaGeneral[[#This Row],[Mercancía general desembarcada en cabotaje]]+dataMercanciaGeneral[[#This Row],[Mercancía general desembarcada en exterior]]</f>
        <v>839866</v>
      </c>
      <c r="M1479" s="3">
        <f>+dataMercanciaGeneral[[#This Row],[TOTAL mercancía general embarcada en cabotaje y exterior]]+dataMercanciaGeneral[[#This Row],[TOTAL mercancía general desembarcada en cabotaje y exterior]]</f>
        <v>2596035</v>
      </c>
    </row>
    <row r="1480" spans="1:13" hidden="1" x14ac:dyDescent="0.25">
      <c r="A1480" s="1">
        <v>1986</v>
      </c>
      <c r="B1480" s="1" t="s">
        <v>28</v>
      </c>
      <c r="C1480" s="1" t="s">
        <v>32</v>
      </c>
      <c r="D1480" s="1" t="s">
        <v>33</v>
      </c>
      <c r="E1480" s="2">
        <v>10750</v>
      </c>
      <c r="F1480" s="2">
        <v>64153</v>
      </c>
      <c r="G1480" s="3">
        <f>+dataMercanciaGeneral[[#This Row],[Mercancía general embarcada en cabotaje]]+dataMercanciaGeneral[[#This Row],[Mercancía general desembarcada en cabotaje]]</f>
        <v>74903</v>
      </c>
      <c r="H1480" s="2">
        <v>358849</v>
      </c>
      <c r="I1480" s="2">
        <v>213169</v>
      </c>
      <c r="J1480" s="3">
        <f>+dataMercanciaGeneral[[#This Row],[Mercancía general embarcada en exterior]]+dataMercanciaGeneral[[#This Row],[Mercancía general desembarcada en exterior]]</f>
        <v>572018</v>
      </c>
      <c r="K1480" s="3">
        <f>+dataMercanciaGeneral[[#This Row],[Mercancía general embarcada en cabotaje]]+dataMercanciaGeneral[[#This Row],[Mercancía general embarcada en exterior]]</f>
        <v>369599</v>
      </c>
      <c r="L1480" s="3">
        <f>+dataMercanciaGeneral[[#This Row],[Mercancía general desembarcada en cabotaje]]+dataMercanciaGeneral[[#This Row],[Mercancía general desembarcada en exterior]]</f>
        <v>277322</v>
      </c>
      <c r="M1480" s="3">
        <f>+dataMercanciaGeneral[[#This Row],[TOTAL mercancía general embarcada en cabotaje y exterior]]+dataMercanciaGeneral[[#This Row],[TOTAL mercancía general desembarcada en cabotaje y exterior]]</f>
        <v>646921</v>
      </c>
    </row>
    <row r="1481" spans="1:13" hidden="1" x14ac:dyDescent="0.25">
      <c r="A1481" s="1">
        <v>1986</v>
      </c>
      <c r="B1481" s="1" t="s">
        <v>28</v>
      </c>
      <c r="C1481" s="1" t="s">
        <v>32</v>
      </c>
      <c r="D1481" s="1" t="s">
        <v>42</v>
      </c>
      <c r="E1481" s="2">
        <v>63895</v>
      </c>
      <c r="F1481" s="2">
        <v>28225</v>
      </c>
      <c r="G1481" s="3">
        <f>+dataMercanciaGeneral[[#This Row],[Mercancía general embarcada en cabotaje]]+dataMercanciaGeneral[[#This Row],[Mercancía general desembarcada en cabotaje]]</f>
        <v>92120</v>
      </c>
      <c r="H1481" s="2">
        <v>124783</v>
      </c>
      <c r="I1481" s="2">
        <v>160666</v>
      </c>
      <c r="J1481" s="3">
        <f>+dataMercanciaGeneral[[#This Row],[Mercancía general embarcada en exterior]]+dataMercanciaGeneral[[#This Row],[Mercancía general desembarcada en exterior]]</f>
        <v>285449</v>
      </c>
      <c r="K1481" s="3">
        <f>+dataMercanciaGeneral[[#This Row],[Mercancía general embarcada en cabotaje]]+dataMercanciaGeneral[[#This Row],[Mercancía general embarcada en exterior]]</f>
        <v>188678</v>
      </c>
      <c r="L1481" s="3">
        <f>+dataMercanciaGeneral[[#This Row],[Mercancía general desembarcada en cabotaje]]+dataMercanciaGeneral[[#This Row],[Mercancía general desembarcada en exterior]]</f>
        <v>188891</v>
      </c>
      <c r="M1481" s="3">
        <f>+dataMercanciaGeneral[[#This Row],[TOTAL mercancía general embarcada en cabotaje y exterior]]+dataMercanciaGeneral[[#This Row],[TOTAL mercancía general desembarcada en cabotaje y exterior]]</f>
        <v>377569</v>
      </c>
    </row>
    <row r="1482" spans="1:13" hidden="1" x14ac:dyDescent="0.25">
      <c r="A1482" s="1">
        <v>1986</v>
      </c>
      <c r="B1482" s="1" t="s">
        <v>29</v>
      </c>
      <c r="C1482" s="1" t="s">
        <v>32</v>
      </c>
      <c r="D1482" s="1" t="s">
        <v>33</v>
      </c>
      <c r="E1482" s="2">
        <v>29442</v>
      </c>
      <c r="F1482" s="2">
        <v>0</v>
      </c>
      <c r="G1482" s="3">
        <f>+dataMercanciaGeneral[[#This Row],[Mercancía general embarcada en cabotaje]]+dataMercanciaGeneral[[#This Row],[Mercancía general desembarcada en cabotaje]]</f>
        <v>29442</v>
      </c>
      <c r="H1482" s="2">
        <v>66713</v>
      </c>
      <c r="I1482" s="2">
        <v>21383</v>
      </c>
      <c r="J1482" s="3">
        <f>+dataMercanciaGeneral[[#This Row],[Mercancía general embarcada en exterior]]+dataMercanciaGeneral[[#This Row],[Mercancía general desembarcada en exterior]]</f>
        <v>88096</v>
      </c>
      <c r="K1482" s="3">
        <f>+dataMercanciaGeneral[[#This Row],[Mercancía general embarcada en cabotaje]]+dataMercanciaGeneral[[#This Row],[Mercancía general embarcada en exterior]]</f>
        <v>96155</v>
      </c>
      <c r="L1482" s="3">
        <f>+dataMercanciaGeneral[[#This Row],[Mercancía general desembarcada en cabotaje]]+dataMercanciaGeneral[[#This Row],[Mercancía general desembarcada en exterior]]</f>
        <v>21383</v>
      </c>
      <c r="M1482" s="3">
        <f>+dataMercanciaGeneral[[#This Row],[TOTAL mercancía general embarcada en cabotaje y exterior]]+dataMercanciaGeneral[[#This Row],[TOTAL mercancía general desembarcada en cabotaje y exterior]]</f>
        <v>117538</v>
      </c>
    </row>
    <row r="1483" spans="1:13" hidden="1" x14ac:dyDescent="0.25">
      <c r="A1483" s="1">
        <v>1986</v>
      </c>
      <c r="B1483" s="1" t="s">
        <v>29</v>
      </c>
      <c r="C1483" s="1" t="s">
        <v>32</v>
      </c>
      <c r="D1483" s="1" t="s">
        <v>42</v>
      </c>
      <c r="E1483" s="2">
        <v>0</v>
      </c>
      <c r="F1483" s="2">
        <v>0</v>
      </c>
      <c r="G1483" s="3">
        <f>+dataMercanciaGeneral[[#This Row],[Mercancía general embarcada en cabotaje]]+dataMercanciaGeneral[[#This Row],[Mercancía general desembarcada en cabotaje]]</f>
        <v>0</v>
      </c>
      <c r="H1483" s="2">
        <v>0</v>
      </c>
      <c r="I1483" s="2">
        <v>0</v>
      </c>
      <c r="J1483" s="3">
        <f>+dataMercanciaGeneral[[#This Row],[Mercancía general embarcada en exterior]]+dataMercanciaGeneral[[#This Row],[Mercancía general desembarcada en exterior]]</f>
        <v>0</v>
      </c>
      <c r="K1483" s="3">
        <f>+dataMercanciaGeneral[[#This Row],[Mercancía general embarcada en cabotaje]]+dataMercanciaGeneral[[#This Row],[Mercancía general embarcada en exterior]]</f>
        <v>0</v>
      </c>
      <c r="L1483" s="3">
        <f>+dataMercanciaGeneral[[#This Row],[Mercancía general desembarcada en cabotaje]]+dataMercanciaGeneral[[#This Row],[Mercancía general desembarcada en exterior]]</f>
        <v>0</v>
      </c>
      <c r="M1483" s="3">
        <f>+dataMercanciaGeneral[[#This Row],[TOTAL mercancía general embarcada en cabotaje y exterior]]+dataMercanciaGeneral[[#This Row],[TOTAL mercancía general desembarcada en cabotaje y exterior]]</f>
        <v>0</v>
      </c>
    </row>
    <row r="1484" spans="1:13" hidden="1" x14ac:dyDescent="0.25">
      <c r="A1484" s="1">
        <v>1987</v>
      </c>
      <c r="B1484" s="1" t="s">
        <v>0</v>
      </c>
      <c r="C1484" s="1" t="s">
        <v>32</v>
      </c>
      <c r="D1484" s="1" t="s">
        <v>33</v>
      </c>
      <c r="E1484" s="2">
        <v>3691</v>
      </c>
      <c r="F1484" s="2">
        <v>4814</v>
      </c>
      <c r="G1484" s="3">
        <f>+dataMercanciaGeneral[[#This Row],[Mercancía general embarcada en cabotaje]]+dataMercanciaGeneral[[#This Row],[Mercancía general desembarcada en cabotaje]]</f>
        <v>8505</v>
      </c>
      <c r="H1484" s="2">
        <v>111593</v>
      </c>
      <c r="I1484" s="2">
        <v>187395</v>
      </c>
      <c r="J1484" s="3">
        <f>+dataMercanciaGeneral[[#This Row],[Mercancía general embarcada en exterior]]+dataMercanciaGeneral[[#This Row],[Mercancía general desembarcada en exterior]]</f>
        <v>298988</v>
      </c>
      <c r="K1484" s="3">
        <f>+dataMercanciaGeneral[[#This Row],[Mercancía general embarcada en cabotaje]]+dataMercanciaGeneral[[#This Row],[Mercancía general embarcada en exterior]]</f>
        <v>115284</v>
      </c>
      <c r="L1484" s="3">
        <f>+dataMercanciaGeneral[[#This Row],[Mercancía general desembarcada en cabotaje]]+dataMercanciaGeneral[[#This Row],[Mercancía general desembarcada en exterior]]</f>
        <v>192209</v>
      </c>
      <c r="M1484" s="3">
        <f>+dataMercanciaGeneral[[#This Row],[TOTAL mercancía general embarcada en cabotaje y exterior]]+dataMercanciaGeneral[[#This Row],[TOTAL mercancía general desembarcada en cabotaje y exterior]]</f>
        <v>307493</v>
      </c>
    </row>
    <row r="1485" spans="1:13" hidden="1" x14ac:dyDescent="0.25">
      <c r="A1485" s="1">
        <v>1987</v>
      </c>
      <c r="B1485" s="1" t="s">
        <v>0</v>
      </c>
      <c r="C1485" s="1" t="s">
        <v>32</v>
      </c>
      <c r="D1485" s="1" t="s">
        <v>42</v>
      </c>
      <c r="E1485" s="2">
        <v>0</v>
      </c>
      <c r="F1485" s="2">
        <v>92</v>
      </c>
      <c r="G1485" s="3">
        <f>+dataMercanciaGeneral[[#This Row],[Mercancía general embarcada en cabotaje]]+dataMercanciaGeneral[[#This Row],[Mercancía general desembarcada en cabotaje]]</f>
        <v>92</v>
      </c>
      <c r="H1485" s="2">
        <v>9931</v>
      </c>
      <c r="I1485" s="2">
        <v>12</v>
      </c>
      <c r="J1485" s="3">
        <f>+dataMercanciaGeneral[[#This Row],[Mercancía general embarcada en exterior]]+dataMercanciaGeneral[[#This Row],[Mercancía general desembarcada en exterior]]</f>
        <v>9943</v>
      </c>
      <c r="K1485" s="3">
        <f>+dataMercanciaGeneral[[#This Row],[Mercancía general embarcada en cabotaje]]+dataMercanciaGeneral[[#This Row],[Mercancía general embarcada en exterior]]</f>
        <v>9931</v>
      </c>
      <c r="L1485" s="3">
        <f>+dataMercanciaGeneral[[#This Row],[Mercancía general desembarcada en cabotaje]]+dataMercanciaGeneral[[#This Row],[Mercancía general desembarcada en exterior]]</f>
        <v>104</v>
      </c>
      <c r="M1485" s="3">
        <f>+dataMercanciaGeneral[[#This Row],[TOTAL mercancía general embarcada en cabotaje y exterior]]+dataMercanciaGeneral[[#This Row],[TOTAL mercancía general desembarcada en cabotaje y exterior]]</f>
        <v>10035</v>
      </c>
    </row>
    <row r="1486" spans="1:13" hidden="1" x14ac:dyDescent="0.25">
      <c r="A1486" s="1">
        <v>1987</v>
      </c>
      <c r="B1486" s="1" t="s">
        <v>1</v>
      </c>
      <c r="C1486" s="1" t="s">
        <v>32</v>
      </c>
      <c r="D1486" s="1" t="s">
        <v>33</v>
      </c>
      <c r="E1486" s="2">
        <v>131890</v>
      </c>
      <c r="F1486" s="2">
        <v>131360</v>
      </c>
      <c r="G1486" s="3">
        <f>+dataMercanciaGeneral[[#This Row],[Mercancía general embarcada en cabotaje]]+dataMercanciaGeneral[[#This Row],[Mercancía general desembarcada en cabotaje]]</f>
        <v>263250</v>
      </c>
      <c r="H1486" s="2">
        <v>31099</v>
      </c>
      <c r="I1486" s="2">
        <v>72334</v>
      </c>
      <c r="J1486" s="3">
        <f>+dataMercanciaGeneral[[#This Row],[Mercancía general embarcada en exterior]]+dataMercanciaGeneral[[#This Row],[Mercancía general desembarcada en exterior]]</f>
        <v>103433</v>
      </c>
      <c r="K1486" s="3">
        <f>+dataMercanciaGeneral[[#This Row],[Mercancía general embarcada en cabotaje]]+dataMercanciaGeneral[[#This Row],[Mercancía general embarcada en exterior]]</f>
        <v>162989</v>
      </c>
      <c r="L1486" s="3">
        <f>+dataMercanciaGeneral[[#This Row],[Mercancía general desembarcada en cabotaje]]+dataMercanciaGeneral[[#This Row],[Mercancía general desembarcada en exterior]]</f>
        <v>203694</v>
      </c>
      <c r="M1486" s="3">
        <f>+dataMercanciaGeneral[[#This Row],[TOTAL mercancía general embarcada en cabotaje y exterior]]+dataMercanciaGeneral[[#This Row],[TOTAL mercancía general desembarcada en cabotaje y exterior]]</f>
        <v>366683</v>
      </c>
    </row>
    <row r="1487" spans="1:13" hidden="1" x14ac:dyDescent="0.25">
      <c r="A1487" s="1">
        <v>1987</v>
      </c>
      <c r="B1487" s="1" t="s">
        <v>1</v>
      </c>
      <c r="C1487" s="1" t="s">
        <v>32</v>
      </c>
      <c r="D1487" s="1" t="s">
        <v>42</v>
      </c>
      <c r="E1487" s="2">
        <v>212774</v>
      </c>
      <c r="F1487" s="2">
        <v>60162</v>
      </c>
      <c r="G1487" s="3">
        <f>+dataMercanciaGeneral[[#This Row],[Mercancía general embarcada en cabotaje]]+dataMercanciaGeneral[[#This Row],[Mercancía general desembarcada en cabotaje]]</f>
        <v>272936</v>
      </c>
      <c r="H1487" s="2">
        <v>28869</v>
      </c>
      <c r="I1487" s="2">
        <v>30629</v>
      </c>
      <c r="J1487" s="3">
        <f>+dataMercanciaGeneral[[#This Row],[Mercancía general embarcada en exterior]]+dataMercanciaGeneral[[#This Row],[Mercancía general desembarcada en exterior]]</f>
        <v>59498</v>
      </c>
      <c r="K1487" s="3">
        <f>+dataMercanciaGeneral[[#This Row],[Mercancía general embarcada en cabotaje]]+dataMercanciaGeneral[[#This Row],[Mercancía general embarcada en exterior]]</f>
        <v>241643</v>
      </c>
      <c r="L1487" s="3">
        <f>+dataMercanciaGeneral[[#This Row],[Mercancía general desembarcada en cabotaje]]+dataMercanciaGeneral[[#This Row],[Mercancía general desembarcada en exterior]]</f>
        <v>90791</v>
      </c>
      <c r="M1487" s="3">
        <f>+dataMercanciaGeneral[[#This Row],[TOTAL mercancía general embarcada en cabotaje y exterior]]+dataMercanciaGeneral[[#This Row],[TOTAL mercancía general desembarcada en cabotaje y exterior]]</f>
        <v>332434</v>
      </c>
    </row>
    <row r="1488" spans="1:13" hidden="1" x14ac:dyDescent="0.25">
      <c r="A1488" s="1">
        <v>1987</v>
      </c>
      <c r="B1488" s="1" t="s">
        <v>2</v>
      </c>
      <c r="C1488" s="1" t="s">
        <v>32</v>
      </c>
      <c r="D1488" s="1" t="s">
        <v>33</v>
      </c>
      <c r="E1488" s="2">
        <v>63753</v>
      </c>
      <c r="F1488" s="2">
        <v>33608</v>
      </c>
      <c r="G1488" s="3">
        <f>+dataMercanciaGeneral[[#This Row],[Mercancía general embarcada en cabotaje]]+dataMercanciaGeneral[[#This Row],[Mercancía general desembarcada en cabotaje]]</f>
        <v>97361</v>
      </c>
      <c r="H1488" s="2">
        <v>187761</v>
      </c>
      <c r="I1488" s="2">
        <v>10299</v>
      </c>
      <c r="J1488" s="3">
        <f>+dataMercanciaGeneral[[#This Row],[Mercancía general embarcada en exterior]]+dataMercanciaGeneral[[#This Row],[Mercancía general desembarcada en exterior]]</f>
        <v>198060</v>
      </c>
      <c r="K1488" s="3">
        <f>+dataMercanciaGeneral[[#This Row],[Mercancía general embarcada en cabotaje]]+dataMercanciaGeneral[[#This Row],[Mercancía general embarcada en exterior]]</f>
        <v>251514</v>
      </c>
      <c r="L1488" s="3">
        <f>+dataMercanciaGeneral[[#This Row],[Mercancía general desembarcada en cabotaje]]+dataMercanciaGeneral[[#This Row],[Mercancía general desembarcada en exterior]]</f>
        <v>43907</v>
      </c>
      <c r="M1488" s="3">
        <f>+dataMercanciaGeneral[[#This Row],[TOTAL mercancía general embarcada en cabotaje y exterior]]+dataMercanciaGeneral[[#This Row],[TOTAL mercancía general desembarcada en cabotaje y exterior]]</f>
        <v>295421</v>
      </c>
    </row>
    <row r="1489" spans="1:13" hidden="1" x14ac:dyDescent="0.25">
      <c r="A1489" s="1">
        <v>1987</v>
      </c>
      <c r="B1489" s="1" t="s">
        <v>2</v>
      </c>
      <c r="C1489" s="1" t="s">
        <v>32</v>
      </c>
      <c r="D1489" s="1" t="s">
        <v>42</v>
      </c>
      <c r="E1489" s="2">
        <v>4362</v>
      </c>
      <c r="F1489" s="2">
        <v>1203</v>
      </c>
      <c r="G1489" s="3">
        <f>+dataMercanciaGeneral[[#This Row],[Mercancía general embarcada en cabotaje]]+dataMercanciaGeneral[[#This Row],[Mercancía general desembarcada en cabotaje]]</f>
        <v>5565</v>
      </c>
      <c r="H1489" s="2">
        <v>0</v>
      </c>
      <c r="I1489" s="2">
        <v>27</v>
      </c>
      <c r="J1489" s="3">
        <f>+dataMercanciaGeneral[[#This Row],[Mercancía general embarcada en exterior]]+dataMercanciaGeneral[[#This Row],[Mercancía general desembarcada en exterior]]</f>
        <v>27</v>
      </c>
      <c r="K1489" s="3">
        <f>+dataMercanciaGeneral[[#This Row],[Mercancía general embarcada en cabotaje]]+dataMercanciaGeneral[[#This Row],[Mercancía general embarcada en exterior]]</f>
        <v>4362</v>
      </c>
      <c r="L1489" s="3">
        <f>+dataMercanciaGeneral[[#This Row],[Mercancía general desembarcada en cabotaje]]+dataMercanciaGeneral[[#This Row],[Mercancía general desembarcada en exterior]]</f>
        <v>1230</v>
      </c>
      <c r="M1489" s="3">
        <f>+dataMercanciaGeneral[[#This Row],[TOTAL mercancía general embarcada en cabotaje y exterior]]+dataMercanciaGeneral[[#This Row],[TOTAL mercancía general desembarcada en cabotaje y exterior]]</f>
        <v>5592</v>
      </c>
    </row>
    <row r="1490" spans="1:13" hidden="1" x14ac:dyDescent="0.25">
      <c r="A1490" s="1">
        <v>1987</v>
      </c>
      <c r="B1490" s="1" t="s">
        <v>3</v>
      </c>
      <c r="C1490" s="1" t="s">
        <v>32</v>
      </c>
      <c r="D1490" s="1" t="s">
        <v>33</v>
      </c>
      <c r="E1490" s="2">
        <v>163163</v>
      </c>
      <c r="F1490" s="2">
        <v>1706</v>
      </c>
      <c r="G1490" s="3">
        <f>+dataMercanciaGeneral[[#This Row],[Mercancía general embarcada en cabotaje]]+dataMercanciaGeneral[[#This Row],[Mercancía general desembarcada en cabotaje]]</f>
        <v>164869</v>
      </c>
      <c r="H1490" s="2">
        <v>1095896</v>
      </c>
      <c r="I1490" s="2">
        <v>31008</v>
      </c>
      <c r="J1490" s="3">
        <f>+dataMercanciaGeneral[[#This Row],[Mercancía general embarcada en exterior]]+dataMercanciaGeneral[[#This Row],[Mercancía general desembarcada en exterior]]</f>
        <v>1126904</v>
      </c>
      <c r="K1490" s="3">
        <f>+dataMercanciaGeneral[[#This Row],[Mercancía general embarcada en cabotaje]]+dataMercanciaGeneral[[#This Row],[Mercancía general embarcada en exterior]]</f>
        <v>1259059</v>
      </c>
      <c r="L1490" s="3">
        <f>+dataMercanciaGeneral[[#This Row],[Mercancía general desembarcada en cabotaje]]+dataMercanciaGeneral[[#This Row],[Mercancía general desembarcada en exterior]]</f>
        <v>32714</v>
      </c>
      <c r="M1490" s="3">
        <f>+dataMercanciaGeneral[[#This Row],[TOTAL mercancía general embarcada en cabotaje y exterior]]+dataMercanciaGeneral[[#This Row],[TOTAL mercancía general desembarcada en cabotaje y exterior]]</f>
        <v>1291773</v>
      </c>
    </row>
    <row r="1491" spans="1:13" hidden="1" x14ac:dyDescent="0.25">
      <c r="A1491" s="1">
        <v>1987</v>
      </c>
      <c r="B1491" s="1" t="s">
        <v>3</v>
      </c>
      <c r="C1491" s="1" t="s">
        <v>32</v>
      </c>
      <c r="D1491" s="1" t="s">
        <v>42</v>
      </c>
      <c r="E1491" s="2">
        <v>0</v>
      </c>
      <c r="F1491" s="2">
        <v>0</v>
      </c>
      <c r="G1491" s="3">
        <f>+dataMercanciaGeneral[[#This Row],[Mercancía general embarcada en cabotaje]]+dataMercanciaGeneral[[#This Row],[Mercancía general desembarcada en cabotaje]]</f>
        <v>0</v>
      </c>
      <c r="H1491" s="2">
        <v>0</v>
      </c>
      <c r="I1491" s="2">
        <v>0</v>
      </c>
      <c r="J1491" s="3">
        <f>+dataMercanciaGeneral[[#This Row],[Mercancía general embarcada en exterior]]+dataMercanciaGeneral[[#This Row],[Mercancía general desembarcada en exterior]]</f>
        <v>0</v>
      </c>
      <c r="K1491" s="3">
        <f>+dataMercanciaGeneral[[#This Row],[Mercancía general embarcada en cabotaje]]+dataMercanciaGeneral[[#This Row],[Mercancía general embarcada en exterior]]</f>
        <v>0</v>
      </c>
      <c r="L1491" s="3">
        <f>+dataMercanciaGeneral[[#This Row],[Mercancía general desembarcada en cabotaje]]+dataMercanciaGeneral[[#This Row],[Mercancía general desembarcada en exterior]]</f>
        <v>0</v>
      </c>
      <c r="M1491" s="3">
        <f>+dataMercanciaGeneral[[#This Row],[TOTAL mercancía general embarcada en cabotaje y exterior]]+dataMercanciaGeneral[[#This Row],[TOTAL mercancía general desembarcada en cabotaje y exterior]]</f>
        <v>0</v>
      </c>
    </row>
    <row r="1492" spans="1:13" hidden="1" x14ac:dyDescent="0.25">
      <c r="A1492" s="1">
        <v>1987</v>
      </c>
      <c r="B1492" s="1" t="s">
        <v>4</v>
      </c>
      <c r="C1492" s="1" t="s">
        <v>32</v>
      </c>
      <c r="D1492" s="1" t="s">
        <v>33</v>
      </c>
      <c r="E1492" s="2">
        <v>398179</v>
      </c>
      <c r="F1492" s="2">
        <v>271069</v>
      </c>
      <c r="G1492" s="3">
        <f>+dataMercanciaGeneral[[#This Row],[Mercancía general embarcada en cabotaje]]+dataMercanciaGeneral[[#This Row],[Mercancía general desembarcada en cabotaje]]</f>
        <v>669248</v>
      </c>
      <c r="H1492" s="2">
        <v>276427</v>
      </c>
      <c r="I1492" s="2">
        <v>308599</v>
      </c>
      <c r="J1492" s="3">
        <f>+dataMercanciaGeneral[[#This Row],[Mercancía general embarcada en exterior]]+dataMercanciaGeneral[[#This Row],[Mercancía general desembarcada en exterior]]</f>
        <v>585026</v>
      </c>
      <c r="K1492" s="3">
        <f>+dataMercanciaGeneral[[#This Row],[Mercancía general embarcada en cabotaje]]+dataMercanciaGeneral[[#This Row],[Mercancía general embarcada en exterior]]</f>
        <v>674606</v>
      </c>
      <c r="L1492" s="3">
        <f>+dataMercanciaGeneral[[#This Row],[Mercancía general desembarcada en cabotaje]]+dataMercanciaGeneral[[#This Row],[Mercancía general desembarcada en exterior]]</f>
        <v>579668</v>
      </c>
      <c r="M1492" s="3">
        <f>+dataMercanciaGeneral[[#This Row],[TOTAL mercancía general embarcada en cabotaje y exterior]]+dataMercanciaGeneral[[#This Row],[TOTAL mercancía general desembarcada en cabotaje y exterior]]</f>
        <v>1254274</v>
      </c>
    </row>
    <row r="1493" spans="1:13" hidden="1" x14ac:dyDescent="0.25">
      <c r="A1493" s="1">
        <v>1987</v>
      </c>
      <c r="B1493" s="1" t="s">
        <v>4</v>
      </c>
      <c r="C1493" s="1" t="s">
        <v>32</v>
      </c>
      <c r="D1493" s="1" t="s">
        <v>42</v>
      </c>
      <c r="E1493" s="2">
        <v>17341</v>
      </c>
      <c r="F1493" s="2">
        <v>14376</v>
      </c>
      <c r="G1493" s="3">
        <f>+dataMercanciaGeneral[[#This Row],[Mercancía general embarcada en cabotaje]]+dataMercanciaGeneral[[#This Row],[Mercancía general desembarcada en cabotaje]]</f>
        <v>31717</v>
      </c>
      <c r="H1493" s="2">
        <v>2133068</v>
      </c>
      <c r="I1493" s="2">
        <v>2184212</v>
      </c>
      <c r="J1493" s="3">
        <f>+dataMercanciaGeneral[[#This Row],[Mercancía general embarcada en exterior]]+dataMercanciaGeneral[[#This Row],[Mercancía general desembarcada en exterior]]</f>
        <v>4317280</v>
      </c>
      <c r="K1493" s="3">
        <f>+dataMercanciaGeneral[[#This Row],[Mercancía general embarcada en cabotaje]]+dataMercanciaGeneral[[#This Row],[Mercancía general embarcada en exterior]]</f>
        <v>2150409</v>
      </c>
      <c r="L1493" s="3">
        <f>+dataMercanciaGeneral[[#This Row],[Mercancía general desembarcada en cabotaje]]+dataMercanciaGeneral[[#This Row],[Mercancía general desembarcada en exterior]]</f>
        <v>2198588</v>
      </c>
      <c r="M1493" s="3">
        <f>+dataMercanciaGeneral[[#This Row],[TOTAL mercancía general embarcada en cabotaje y exterior]]+dataMercanciaGeneral[[#This Row],[TOTAL mercancía general desembarcada en cabotaje y exterior]]</f>
        <v>4348997</v>
      </c>
    </row>
    <row r="1494" spans="1:13" hidden="1" x14ac:dyDescent="0.25">
      <c r="A1494" s="1">
        <v>1987</v>
      </c>
      <c r="B1494" s="1" t="s">
        <v>5</v>
      </c>
      <c r="C1494" s="1" t="s">
        <v>32</v>
      </c>
      <c r="D1494" s="1" t="s">
        <v>33</v>
      </c>
      <c r="E1494" s="2">
        <v>156525</v>
      </c>
      <c r="F1494" s="2">
        <v>147918</v>
      </c>
      <c r="G1494" s="3">
        <f>+dataMercanciaGeneral[[#This Row],[Mercancía general embarcada en cabotaje]]+dataMercanciaGeneral[[#This Row],[Mercancía general desembarcada en cabotaje]]</f>
        <v>304443</v>
      </c>
      <c r="H1494" s="2">
        <v>119050</v>
      </c>
      <c r="I1494" s="2">
        <v>34604</v>
      </c>
      <c r="J1494" s="3">
        <f>+dataMercanciaGeneral[[#This Row],[Mercancía general embarcada en exterior]]+dataMercanciaGeneral[[#This Row],[Mercancía general desembarcada en exterior]]</f>
        <v>153654</v>
      </c>
      <c r="K1494" s="3">
        <f>+dataMercanciaGeneral[[#This Row],[Mercancía general embarcada en cabotaje]]+dataMercanciaGeneral[[#This Row],[Mercancía general embarcada en exterior]]</f>
        <v>275575</v>
      </c>
      <c r="L1494" s="3">
        <f>+dataMercanciaGeneral[[#This Row],[Mercancía general desembarcada en cabotaje]]+dataMercanciaGeneral[[#This Row],[Mercancía general desembarcada en exterior]]</f>
        <v>182522</v>
      </c>
      <c r="M1494" s="3">
        <f>+dataMercanciaGeneral[[#This Row],[TOTAL mercancía general embarcada en cabotaje y exterior]]+dataMercanciaGeneral[[#This Row],[TOTAL mercancía general desembarcada en cabotaje y exterior]]</f>
        <v>458097</v>
      </c>
    </row>
    <row r="1495" spans="1:13" hidden="1" x14ac:dyDescent="0.25">
      <c r="A1495" s="1">
        <v>1987</v>
      </c>
      <c r="B1495" s="1" t="s">
        <v>5</v>
      </c>
      <c r="C1495" s="1" t="s">
        <v>32</v>
      </c>
      <c r="D1495" s="1" t="s">
        <v>42</v>
      </c>
      <c r="E1495" s="2">
        <v>64849</v>
      </c>
      <c r="F1495" s="2">
        <v>49137</v>
      </c>
      <c r="G1495" s="3">
        <f>+dataMercanciaGeneral[[#This Row],[Mercancía general embarcada en cabotaje]]+dataMercanciaGeneral[[#This Row],[Mercancía general desembarcada en cabotaje]]</f>
        <v>113986</v>
      </c>
      <c r="H1495" s="2">
        <v>482827</v>
      </c>
      <c r="I1495" s="2">
        <v>250350</v>
      </c>
      <c r="J1495" s="3">
        <f>+dataMercanciaGeneral[[#This Row],[Mercancía general embarcada en exterior]]+dataMercanciaGeneral[[#This Row],[Mercancía general desembarcada en exterior]]</f>
        <v>733177</v>
      </c>
      <c r="K1495" s="3">
        <f>+dataMercanciaGeneral[[#This Row],[Mercancía general embarcada en cabotaje]]+dataMercanciaGeneral[[#This Row],[Mercancía general embarcada en exterior]]</f>
        <v>547676</v>
      </c>
      <c r="L1495" s="3">
        <f>+dataMercanciaGeneral[[#This Row],[Mercancía general desembarcada en cabotaje]]+dataMercanciaGeneral[[#This Row],[Mercancía general desembarcada en exterior]]</f>
        <v>299487</v>
      </c>
      <c r="M1495" s="3">
        <f>+dataMercanciaGeneral[[#This Row],[TOTAL mercancía general embarcada en cabotaje y exterior]]+dataMercanciaGeneral[[#This Row],[TOTAL mercancía general desembarcada en cabotaje y exterior]]</f>
        <v>847163</v>
      </c>
    </row>
    <row r="1496" spans="1:13" hidden="1" x14ac:dyDescent="0.25">
      <c r="A1496" s="1">
        <v>1987</v>
      </c>
      <c r="B1496" s="1" t="s">
        <v>10</v>
      </c>
      <c r="C1496" s="1" t="s">
        <v>32</v>
      </c>
      <c r="D1496" s="1" t="s">
        <v>33</v>
      </c>
      <c r="E1496" s="2">
        <v>429620</v>
      </c>
      <c r="F1496" s="2">
        <v>840930</v>
      </c>
      <c r="G1496" s="3">
        <f>+dataMercanciaGeneral[[#This Row],[Mercancía general embarcada en cabotaje]]+dataMercanciaGeneral[[#This Row],[Mercancía general desembarcada en cabotaje]]</f>
        <v>1270550</v>
      </c>
      <c r="H1496" s="2">
        <v>21416</v>
      </c>
      <c r="I1496" s="2">
        <v>35809</v>
      </c>
      <c r="J1496" s="3">
        <f>+dataMercanciaGeneral[[#This Row],[Mercancía general embarcada en exterior]]+dataMercanciaGeneral[[#This Row],[Mercancía general desembarcada en exterior]]</f>
        <v>57225</v>
      </c>
      <c r="K1496" s="3">
        <f>+dataMercanciaGeneral[[#This Row],[Mercancía general embarcada en cabotaje]]+dataMercanciaGeneral[[#This Row],[Mercancía general embarcada en exterior]]</f>
        <v>451036</v>
      </c>
      <c r="L1496" s="3">
        <f>+dataMercanciaGeneral[[#This Row],[Mercancía general desembarcada en cabotaje]]+dataMercanciaGeneral[[#This Row],[Mercancía general desembarcada en exterior]]</f>
        <v>876739</v>
      </c>
      <c r="M1496" s="3">
        <f>+dataMercanciaGeneral[[#This Row],[TOTAL mercancía general embarcada en cabotaje y exterior]]+dataMercanciaGeneral[[#This Row],[TOTAL mercancía general desembarcada en cabotaje y exterior]]</f>
        <v>1327775</v>
      </c>
    </row>
    <row r="1497" spans="1:13" hidden="1" x14ac:dyDescent="0.25">
      <c r="A1497" s="1">
        <v>1987</v>
      </c>
      <c r="B1497" s="1" t="s">
        <v>10</v>
      </c>
      <c r="C1497" s="1" t="s">
        <v>32</v>
      </c>
      <c r="D1497" s="1" t="s">
        <v>42</v>
      </c>
      <c r="E1497" s="2">
        <v>207422</v>
      </c>
      <c r="F1497" s="2">
        <v>683541</v>
      </c>
      <c r="G1497" s="3">
        <f>+dataMercanciaGeneral[[#This Row],[Mercancía general embarcada en cabotaje]]+dataMercanciaGeneral[[#This Row],[Mercancía general desembarcada en cabotaje]]</f>
        <v>890963</v>
      </c>
      <c r="H1497" s="2">
        <v>1273</v>
      </c>
      <c r="I1497" s="2">
        <v>1288</v>
      </c>
      <c r="J1497" s="3">
        <f>+dataMercanciaGeneral[[#This Row],[Mercancía general embarcada en exterior]]+dataMercanciaGeneral[[#This Row],[Mercancía general desembarcada en exterior]]</f>
        <v>2561</v>
      </c>
      <c r="K1497" s="3">
        <f>+dataMercanciaGeneral[[#This Row],[Mercancía general embarcada en cabotaje]]+dataMercanciaGeneral[[#This Row],[Mercancía general embarcada en exterior]]</f>
        <v>208695</v>
      </c>
      <c r="L1497" s="3">
        <f>+dataMercanciaGeneral[[#This Row],[Mercancía general desembarcada en cabotaje]]+dataMercanciaGeneral[[#This Row],[Mercancía general desembarcada en exterior]]</f>
        <v>684829</v>
      </c>
      <c r="M1497" s="3">
        <f>+dataMercanciaGeneral[[#This Row],[TOTAL mercancía general embarcada en cabotaje y exterior]]+dataMercanciaGeneral[[#This Row],[TOTAL mercancía general desembarcada en cabotaje y exterior]]</f>
        <v>893524</v>
      </c>
    </row>
    <row r="1498" spans="1:13" hidden="1" x14ac:dyDescent="0.25">
      <c r="A1498" s="1">
        <v>1987</v>
      </c>
      <c r="B1498" s="1" t="s">
        <v>11</v>
      </c>
      <c r="C1498" s="1" t="s">
        <v>32</v>
      </c>
      <c r="D1498" s="1" t="s">
        <v>33</v>
      </c>
      <c r="E1498" s="2">
        <v>818899</v>
      </c>
      <c r="F1498" s="2">
        <v>306892</v>
      </c>
      <c r="G1498" s="3">
        <f>+dataMercanciaGeneral[[#This Row],[Mercancía general embarcada en cabotaje]]+dataMercanciaGeneral[[#This Row],[Mercancía general desembarcada en cabotaje]]</f>
        <v>1125791</v>
      </c>
      <c r="H1498" s="2">
        <v>568527</v>
      </c>
      <c r="I1498" s="2">
        <v>315682</v>
      </c>
      <c r="J1498" s="3">
        <f>+dataMercanciaGeneral[[#This Row],[Mercancía general embarcada en exterior]]+dataMercanciaGeneral[[#This Row],[Mercancía general desembarcada en exterior]]</f>
        <v>884209</v>
      </c>
      <c r="K1498" s="3">
        <f>+dataMercanciaGeneral[[#This Row],[Mercancía general embarcada en cabotaje]]+dataMercanciaGeneral[[#This Row],[Mercancía general embarcada en exterior]]</f>
        <v>1387426</v>
      </c>
      <c r="L1498" s="3">
        <f>+dataMercanciaGeneral[[#This Row],[Mercancía general desembarcada en cabotaje]]+dataMercanciaGeneral[[#This Row],[Mercancía general desembarcada en exterior]]</f>
        <v>622574</v>
      </c>
      <c r="M1498" s="3">
        <f>+dataMercanciaGeneral[[#This Row],[TOTAL mercancía general embarcada en cabotaje y exterior]]+dataMercanciaGeneral[[#This Row],[TOTAL mercancía general desembarcada en cabotaje y exterior]]</f>
        <v>2010000</v>
      </c>
    </row>
    <row r="1499" spans="1:13" hidden="1" x14ac:dyDescent="0.25">
      <c r="A1499" s="1">
        <v>1987</v>
      </c>
      <c r="B1499" s="1" t="s">
        <v>11</v>
      </c>
      <c r="C1499" s="1" t="s">
        <v>32</v>
      </c>
      <c r="D1499" s="1" t="s">
        <v>42</v>
      </c>
      <c r="E1499" s="2">
        <v>878119</v>
      </c>
      <c r="F1499" s="2">
        <v>298735</v>
      </c>
      <c r="G1499" s="3">
        <f>+dataMercanciaGeneral[[#This Row],[Mercancía general embarcada en cabotaje]]+dataMercanciaGeneral[[#This Row],[Mercancía general desembarcada en cabotaje]]</f>
        <v>1176854</v>
      </c>
      <c r="H1499" s="2">
        <v>1379964</v>
      </c>
      <c r="I1499" s="2">
        <v>1421587</v>
      </c>
      <c r="J1499" s="3">
        <f>+dataMercanciaGeneral[[#This Row],[Mercancía general embarcada en exterior]]+dataMercanciaGeneral[[#This Row],[Mercancía general desembarcada en exterior]]</f>
        <v>2801551</v>
      </c>
      <c r="K1499" s="3">
        <f>+dataMercanciaGeneral[[#This Row],[Mercancía general embarcada en cabotaje]]+dataMercanciaGeneral[[#This Row],[Mercancía general embarcada en exterior]]</f>
        <v>2258083</v>
      </c>
      <c r="L1499" s="3">
        <f>+dataMercanciaGeneral[[#This Row],[Mercancía general desembarcada en cabotaje]]+dataMercanciaGeneral[[#This Row],[Mercancía general desembarcada en exterior]]</f>
        <v>1720322</v>
      </c>
      <c r="M1499" s="3">
        <f>+dataMercanciaGeneral[[#This Row],[TOTAL mercancía general embarcada en cabotaje y exterior]]+dataMercanciaGeneral[[#This Row],[TOTAL mercancía general desembarcada en cabotaje y exterior]]</f>
        <v>3978405</v>
      </c>
    </row>
    <row r="1500" spans="1:13" hidden="1" x14ac:dyDescent="0.25">
      <c r="A1500" s="1">
        <v>1987</v>
      </c>
      <c r="B1500" s="1" t="s">
        <v>12</v>
      </c>
      <c r="C1500" s="1" t="s">
        <v>32</v>
      </c>
      <c r="D1500" s="1" t="s">
        <v>33</v>
      </c>
      <c r="E1500" s="2">
        <v>15741</v>
      </c>
      <c r="F1500" s="2">
        <v>168381</v>
      </c>
      <c r="G1500" s="3">
        <f>+dataMercanciaGeneral[[#This Row],[Mercancía general embarcada en cabotaje]]+dataMercanciaGeneral[[#This Row],[Mercancía general desembarcada en cabotaje]]</f>
        <v>184122</v>
      </c>
      <c r="H1500" s="2">
        <v>1169022</v>
      </c>
      <c r="I1500" s="2">
        <v>834190</v>
      </c>
      <c r="J1500" s="3">
        <f>+dataMercanciaGeneral[[#This Row],[Mercancía general embarcada en exterior]]+dataMercanciaGeneral[[#This Row],[Mercancía general desembarcada en exterior]]</f>
        <v>2003212</v>
      </c>
      <c r="K1500" s="3">
        <f>+dataMercanciaGeneral[[#This Row],[Mercancía general embarcada en cabotaje]]+dataMercanciaGeneral[[#This Row],[Mercancía general embarcada en exterior]]</f>
        <v>1184763</v>
      </c>
      <c r="L1500" s="3">
        <f>+dataMercanciaGeneral[[#This Row],[Mercancía general desembarcada en cabotaje]]+dataMercanciaGeneral[[#This Row],[Mercancía general desembarcada en exterior]]</f>
        <v>1002571</v>
      </c>
      <c r="M1500" s="3">
        <f>+dataMercanciaGeneral[[#This Row],[TOTAL mercancía general embarcada en cabotaje y exterior]]+dataMercanciaGeneral[[#This Row],[TOTAL mercancía general desembarcada en cabotaje y exterior]]</f>
        <v>2187334</v>
      </c>
    </row>
    <row r="1501" spans="1:13" hidden="1" x14ac:dyDescent="0.25">
      <c r="A1501" s="1">
        <v>1987</v>
      </c>
      <c r="B1501" s="1" t="s">
        <v>12</v>
      </c>
      <c r="C1501" s="1" t="s">
        <v>32</v>
      </c>
      <c r="D1501" s="1" t="s">
        <v>42</v>
      </c>
      <c r="E1501" s="2">
        <v>152270</v>
      </c>
      <c r="F1501" s="2">
        <v>38621</v>
      </c>
      <c r="G1501" s="3">
        <f>+dataMercanciaGeneral[[#This Row],[Mercancía general embarcada en cabotaje]]+dataMercanciaGeneral[[#This Row],[Mercancía general desembarcada en cabotaje]]</f>
        <v>190891</v>
      </c>
      <c r="H1501" s="2">
        <v>861804</v>
      </c>
      <c r="I1501" s="2">
        <v>622033</v>
      </c>
      <c r="J1501" s="3">
        <f>+dataMercanciaGeneral[[#This Row],[Mercancía general embarcada en exterior]]+dataMercanciaGeneral[[#This Row],[Mercancía general desembarcada en exterior]]</f>
        <v>1483837</v>
      </c>
      <c r="K1501" s="3">
        <f>+dataMercanciaGeneral[[#This Row],[Mercancía general embarcada en cabotaje]]+dataMercanciaGeneral[[#This Row],[Mercancía general embarcada en exterior]]</f>
        <v>1014074</v>
      </c>
      <c r="L1501" s="3">
        <f>+dataMercanciaGeneral[[#This Row],[Mercancía general desembarcada en cabotaje]]+dataMercanciaGeneral[[#This Row],[Mercancía general desembarcada en exterior]]</f>
        <v>660654</v>
      </c>
      <c r="M1501" s="3">
        <f>+dataMercanciaGeneral[[#This Row],[TOTAL mercancía general embarcada en cabotaje y exterior]]+dataMercanciaGeneral[[#This Row],[TOTAL mercancía general desembarcada en cabotaje y exterior]]</f>
        <v>1674728</v>
      </c>
    </row>
    <row r="1502" spans="1:13" hidden="1" x14ac:dyDescent="0.25">
      <c r="A1502" s="1">
        <v>1987</v>
      </c>
      <c r="B1502" s="1" t="s">
        <v>34</v>
      </c>
      <c r="C1502" s="1" t="s">
        <v>32</v>
      </c>
      <c r="D1502" s="1" t="s">
        <v>33</v>
      </c>
      <c r="E1502" s="2">
        <v>603976</v>
      </c>
      <c r="F1502" s="2">
        <v>776341</v>
      </c>
      <c r="G1502" s="3">
        <f>+dataMercanciaGeneral[[#This Row],[Mercancía general embarcada en cabotaje]]+dataMercanciaGeneral[[#This Row],[Mercancía general desembarcada en cabotaje]]</f>
        <v>1380317</v>
      </c>
      <c r="H1502" s="2">
        <v>162760</v>
      </c>
      <c r="I1502" s="2">
        <v>135779</v>
      </c>
      <c r="J1502" s="3">
        <f>+dataMercanciaGeneral[[#This Row],[Mercancía general embarcada en exterior]]+dataMercanciaGeneral[[#This Row],[Mercancía general desembarcada en exterior]]</f>
        <v>298539</v>
      </c>
      <c r="K1502" s="3">
        <f>+dataMercanciaGeneral[[#This Row],[Mercancía general embarcada en cabotaje]]+dataMercanciaGeneral[[#This Row],[Mercancía general embarcada en exterior]]</f>
        <v>766736</v>
      </c>
      <c r="L1502" s="3">
        <f>+dataMercanciaGeneral[[#This Row],[Mercancía general desembarcada en cabotaje]]+dataMercanciaGeneral[[#This Row],[Mercancía general desembarcada en exterior]]</f>
        <v>912120</v>
      </c>
      <c r="M1502" s="3">
        <f>+dataMercanciaGeneral[[#This Row],[TOTAL mercancía general embarcada en cabotaje y exterior]]+dataMercanciaGeneral[[#This Row],[TOTAL mercancía general desembarcada en cabotaje y exterior]]</f>
        <v>1678856</v>
      </c>
    </row>
    <row r="1503" spans="1:13" hidden="1" x14ac:dyDescent="0.25">
      <c r="A1503" s="1">
        <v>1987</v>
      </c>
      <c r="B1503" s="1" t="s">
        <v>34</v>
      </c>
      <c r="C1503" s="1" t="s">
        <v>32</v>
      </c>
      <c r="D1503" s="1" t="s">
        <v>42</v>
      </c>
      <c r="E1503" s="2">
        <v>152274</v>
      </c>
      <c r="F1503" s="2">
        <v>700937</v>
      </c>
      <c r="G1503" s="3">
        <f>+dataMercanciaGeneral[[#This Row],[Mercancía general embarcada en cabotaje]]+dataMercanciaGeneral[[#This Row],[Mercancía general desembarcada en cabotaje]]</f>
        <v>853211</v>
      </c>
      <c r="H1503" s="2">
        <v>4757</v>
      </c>
      <c r="I1503" s="2">
        <v>1001</v>
      </c>
      <c r="J1503" s="3">
        <f>+dataMercanciaGeneral[[#This Row],[Mercancía general embarcada en exterior]]+dataMercanciaGeneral[[#This Row],[Mercancía general desembarcada en exterior]]</f>
        <v>5758</v>
      </c>
      <c r="K1503" s="3">
        <f>+dataMercanciaGeneral[[#This Row],[Mercancía general embarcada en cabotaje]]+dataMercanciaGeneral[[#This Row],[Mercancía general embarcada en exterior]]</f>
        <v>157031</v>
      </c>
      <c r="L1503" s="3">
        <f>+dataMercanciaGeneral[[#This Row],[Mercancía general desembarcada en cabotaje]]+dataMercanciaGeneral[[#This Row],[Mercancía general desembarcada en exterior]]</f>
        <v>701938</v>
      </c>
      <c r="M1503" s="3">
        <f>+dataMercanciaGeneral[[#This Row],[TOTAL mercancía general embarcada en cabotaje y exterior]]+dataMercanciaGeneral[[#This Row],[TOTAL mercancía general desembarcada en cabotaje y exterior]]</f>
        <v>858969</v>
      </c>
    </row>
    <row r="1504" spans="1:13" hidden="1" x14ac:dyDescent="0.25">
      <c r="A1504" s="1">
        <v>1987</v>
      </c>
      <c r="B1504" s="1" t="s">
        <v>13</v>
      </c>
      <c r="C1504" s="1" t="s">
        <v>32</v>
      </c>
      <c r="D1504" s="1" t="s">
        <v>33</v>
      </c>
      <c r="E1504" s="2">
        <v>4226</v>
      </c>
      <c r="F1504" s="2">
        <v>4404</v>
      </c>
      <c r="G1504" s="3">
        <f>+dataMercanciaGeneral[[#This Row],[Mercancía general embarcada en cabotaje]]+dataMercanciaGeneral[[#This Row],[Mercancía general desembarcada en cabotaje]]</f>
        <v>8630</v>
      </c>
      <c r="H1504" s="2">
        <v>225080</v>
      </c>
      <c r="I1504" s="2">
        <v>179078</v>
      </c>
      <c r="J1504" s="3">
        <f>+dataMercanciaGeneral[[#This Row],[Mercancía general embarcada en exterior]]+dataMercanciaGeneral[[#This Row],[Mercancía general desembarcada en exterior]]</f>
        <v>404158</v>
      </c>
      <c r="K1504" s="3">
        <f>+dataMercanciaGeneral[[#This Row],[Mercancía general embarcada en cabotaje]]+dataMercanciaGeneral[[#This Row],[Mercancía general embarcada en exterior]]</f>
        <v>229306</v>
      </c>
      <c r="L1504" s="3">
        <f>+dataMercanciaGeneral[[#This Row],[Mercancía general desembarcada en cabotaje]]+dataMercanciaGeneral[[#This Row],[Mercancía general desembarcada en exterior]]</f>
        <v>183482</v>
      </c>
      <c r="M1504" s="3">
        <f>+dataMercanciaGeneral[[#This Row],[TOTAL mercancía general embarcada en cabotaje y exterior]]+dataMercanciaGeneral[[#This Row],[TOTAL mercancía general desembarcada en cabotaje y exterior]]</f>
        <v>412788</v>
      </c>
    </row>
    <row r="1505" spans="1:13" hidden="1" x14ac:dyDescent="0.25">
      <c r="A1505" s="1">
        <v>1987</v>
      </c>
      <c r="B1505" s="1" t="s">
        <v>13</v>
      </c>
      <c r="C1505" s="1" t="s">
        <v>32</v>
      </c>
      <c r="D1505" s="1" t="s">
        <v>42</v>
      </c>
      <c r="E1505" s="2">
        <v>10</v>
      </c>
      <c r="F1505" s="2">
        <v>7465</v>
      </c>
      <c r="G1505" s="3">
        <f>+dataMercanciaGeneral[[#This Row],[Mercancía general embarcada en cabotaje]]+dataMercanciaGeneral[[#This Row],[Mercancía general desembarcada en cabotaje]]</f>
        <v>7475</v>
      </c>
      <c r="H1505" s="2">
        <v>216078</v>
      </c>
      <c r="I1505" s="2">
        <v>21713</v>
      </c>
      <c r="J1505" s="3">
        <f>+dataMercanciaGeneral[[#This Row],[Mercancía general embarcada en exterior]]+dataMercanciaGeneral[[#This Row],[Mercancía general desembarcada en exterior]]</f>
        <v>237791</v>
      </c>
      <c r="K1505" s="3">
        <f>+dataMercanciaGeneral[[#This Row],[Mercancía general embarcada en cabotaje]]+dataMercanciaGeneral[[#This Row],[Mercancía general embarcada en exterior]]</f>
        <v>216088</v>
      </c>
      <c r="L1505" s="3">
        <f>+dataMercanciaGeneral[[#This Row],[Mercancía general desembarcada en cabotaje]]+dataMercanciaGeneral[[#This Row],[Mercancía general desembarcada en exterior]]</f>
        <v>29178</v>
      </c>
      <c r="M1505" s="3">
        <f>+dataMercanciaGeneral[[#This Row],[TOTAL mercancía general embarcada en cabotaje y exterior]]+dataMercanciaGeneral[[#This Row],[TOTAL mercancía general desembarcada en cabotaje y exterior]]</f>
        <v>245266</v>
      </c>
    </row>
    <row r="1506" spans="1:13" hidden="1" x14ac:dyDescent="0.25">
      <c r="A1506" s="1">
        <v>1987</v>
      </c>
      <c r="B1506" s="1" t="s">
        <v>14</v>
      </c>
      <c r="C1506" s="1" t="s">
        <v>32</v>
      </c>
      <c r="D1506" s="1" t="s">
        <v>33</v>
      </c>
      <c r="E1506" s="2">
        <v>17716</v>
      </c>
      <c r="F1506" s="2">
        <v>528</v>
      </c>
      <c r="G1506" s="3">
        <f>+dataMercanciaGeneral[[#This Row],[Mercancía general embarcada en cabotaje]]+dataMercanciaGeneral[[#This Row],[Mercancía general desembarcada en cabotaje]]</f>
        <v>18244</v>
      </c>
      <c r="H1506" s="2">
        <v>181054</v>
      </c>
      <c r="I1506" s="2">
        <v>96571</v>
      </c>
      <c r="J1506" s="3">
        <f>+dataMercanciaGeneral[[#This Row],[Mercancía general embarcada en exterior]]+dataMercanciaGeneral[[#This Row],[Mercancía general desembarcada en exterior]]</f>
        <v>277625</v>
      </c>
      <c r="K1506" s="3">
        <f>+dataMercanciaGeneral[[#This Row],[Mercancía general embarcada en cabotaje]]+dataMercanciaGeneral[[#This Row],[Mercancía general embarcada en exterior]]</f>
        <v>198770</v>
      </c>
      <c r="L1506" s="3">
        <f>+dataMercanciaGeneral[[#This Row],[Mercancía general desembarcada en cabotaje]]+dataMercanciaGeneral[[#This Row],[Mercancía general desembarcada en exterior]]</f>
        <v>97099</v>
      </c>
      <c r="M1506" s="3">
        <f>+dataMercanciaGeneral[[#This Row],[TOTAL mercancía general embarcada en cabotaje y exterior]]+dataMercanciaGeneral[[#This Row],[TOTAL mercancía general desembarcada en cabotaje y exterior]]</f>
        <v>295869</v>
      </c>
    </row>
    <row r="1507" spans="1:13" hidden="1" x14ac:dyDescent="0.25">
      <c r="A1507" s="1">
        <v>1987</v>
      </c>
      <c r="B1507" s="1" t="s">
        <v>14</v>
      </c>
      <c r="C1507" s="1" t="s">
        <v>32</v>
      </c>
      <c r="D1507" s="1" t="s">
        <v>42</v>
      </c>
      <c r="E1507" s="2">
        <v>0</v>
      </c>
      <c r="F1507" s="2">
        <v>0</v>
      </c>
      <c r="G1507" s="3">
        <f>+dataMercanciaGeneral[[#This Row],[Mercancía general embarcada en cabotaje]]+dataMercanciaGeneral[[#This Row],[Mercancía general desembarcada en cabotaje]]</f>
        <v>0</v>
      </c>
      <c r="H1507" s="2">
        <v>10362</v>
      </c>
      <c r="I1507" s="2">
        <v>731</v>
      </c>
      <c r="J1507" s="3">
        <f>+dataMercanciaGeneral[[#This Row],[Mercancía general embarcada en exterior]]+dataMercanciaGeneral[[#This Row],[Mercancía general desembarcada en exterior]]</f>
        <v>11093</v>
      </c>
      <c r="K1507" s="3">
        <f>+dataMercanciaGeneral[[#This Row],[Mercancía general embarcada en cabotaje]]+dataMercanciaGeneral[[#This Row],[Mercancía general embarcada en exterior]]</f>
        <v>10362</v>
      </c>
      <c r="L1507" s="3">
        <f>+dataMercanciaGeneral[[#This Row],[Mercancía general desembarcada en cabotaje]]+dataMercanciaGeneral[[#This Row],[Mercancía general desembarcada en exterior]]</f>
        <v>731</v>
      </c>
      <c r="M1507" s="3">
        <f>+dataMercanciaGeneral[[#This Row],[TOTAL mercancía general embarcada en cabotaje y exterior]]+dataMercanciaGeneral[[#This Row],[TOTAL mercancía general desembarcada en cabotaje y exterior]]</f>
        <v>11093</v>
      </c>
    </row>
    <row r="1508" spans="1:13" hidden="1" x14ac:dyDescent="0.25">
      <c r="A1508" s="1">
        <v>1987</v>
      </c>
      <c r="B1508" s="1" t="s">
        <v>15</v>
      </c>
      <c r="C1508" s="1" t="s">
        <v>32</v>
      </c>
      <c r="D1508" s="1" t="s">
        <v>33</v>
      </c>
      <c r="E1508" s="2">
        <v>252222</v>
      </c>
      <c r="F1508" s="2">
        <v>394874</v>
      </c>
      <c r="G1508" s="3">
        <f>+dataMercanciaGeneral[[#This Row],[Mercancía general embarcada en cabotaje]]+dataMercanciaGeneral[[#This Row],[Mercancía general desembarcada en cabotaje]]</f>
        <v>647096</v>
      </c>
      <c r="H1508" s="2">
        <v>160</v>
      </c>
      <c r="I1508" s="2">
        <v>11227</v>
      </c>
      <c r="J1508" s="3">
        <f>+dataMercanciaGeneral[[#This Row],[Mercancía general embarcada en exterior]]+dataMercanciaGeneral[[#This Row],[Mercancía general desembarcada en exterior]]</f>
        <v>11387</v>
      </c>
      <c r="K1508" s="3">
        <f>+dataMercanciaGeneral[[#This Row],[Mercancía general embarcada en cabotaje]]+dataMercanciaGeneral[[#This Row],[Mercancía general embarcada en exterior]]</f>
        <v>252382</v>
      </c>
      <c r="L1508" s="3">
        <f>+dataMercanciaGeneral[[#This Row],[Mercancía general desembarcada en cabotaje]]+dataMercanciaGeneral[[#This Row],[Mercancía general desembarcada en exterior]]</f>
        <v>406101</v>
      </c>
      <c r="M1508" s="3">
        <f>+dataMercanciaGeneral[[#This Row],[TOTAL mercancía general embarcada en cabotaje y exterior]]+dataMercanciaGeneral[[#This Row],[TOTAL mercancía general desembarcada en cabotaje y exterior]]</f>
        <v>658483</v>
      </c>
    </row>
    <row r="1509" spans="1:13" hidden="1" x14ac:dyDescent="0.25">
      <c r="A1509" s="1">
        <v>1987</v>
      </c>
      <c r="B1509" s="1" t="s">
        <v>15</v>
      </c>
      <c r="C1509" s="1" t="s">
        <v>32</v>
      </c>
      <c r="D1509" s="1" t="s">
        <v>42</v>
      </c>
      <c r="E1509" s="2">
        <v>0</v>
      </c>
      <c r="F1509" s="2">
        <v>28</v>
      </c>
      <c r="G1509" s="3">
        <f>+dataMercanciaGeneral[[#This Row],[Mercancía general embarcada en cabotaje]]+dataMercanciaGeneral[[#This Row],[Mercancía general desembarcada en cabotaje]]</f>
        <v>28</v>
      </c>
      <c r="H1509" s="2">
        <v>4936</v>
      </c>
      <c r="I1509" s="2">
        <v>19452</v>
      </c>
      <c r="J1509" s="3">
        <f>+dataMercanciaGeneral[[#This Row],[Mercancía general embarcada en exterior]]+dataMercanciaGeneral[[#This Row],[Mercancía general desembarcada en exterior]]</f>
        <v>24388</v>
      </c>
      <c r="K1509" s="3">
        <f>+dataMercanciaGeneral[[#This Row],[Mercancía general embarcada en cabotaje]]+dataMercanciaGeneral[[#This Row],[Mercancía general embarcada en exterior]]</f>
        <v>4936</v>
      </c>
      <c r="L1509" s="3">
        <f>+dataMercanciaGeneral[[#This Row],[Mercancía general desembarcada en cabotaje]]+dataMercanciaGeneral[[#This Row],[Mercancía general desembarcada en exterior]]</f>
        <v>19480</v>
      </c>
      <c r="M1509" s="3">
        <f>+dataMercanciaGeneral[[#This Row],[TOTAL mercancía general embarcada en cabotaje y exterior]]+dataMercanciaGeneral[[#This Row],[TOTAL mercancía general desembarcada en cabotaje y exterior]]</f>
        <v>24416</v>
      </c>
    </row>
    <row r="1510" spans="1:13" hidden="1" x14ac:dyDescent="0.25">
      <c r="A1510" s="1">
        <v>1987</v>
      </c>
      <c r="B1510" s="1" t="s">
        <v>35</v>
      </c>
      <c r="C1510" s="1" t="s">
        <v>32</v>
      </c>
      <c r="D1510" s="1" t="s">
        <v>33</v>
      </c>
      <c r="E1510" s="2">
        <v>22307</v>
      </c>
      <c r="F1510" s="2">
        <v>3927</v>
      </c>
      <c r="G1510" s="3">
        <f>+dataMercanciaGeneral[[#This Row],[Mercancía general embarcada en cabotaje]]+dataMercanciaGeneral[[#This Row],[Mercancía general desembarcada en cabotaje]]</f>
        <v>26234</v>
      </c>
      <c r="H1510" s="2">
        <v>188989</v>
      </c>
      <c r="I1510" s="2">
        <v>20861</v>
      </c>
      <c r="J1510" s="3">
        <f>+dataMercanciaGeneral[[#This Row],[Mercancía general embarcada en exterior]]+dataMercanciaGeneral[[#This Row],[Mercancía general desembarcada en exterior]]</f>
        <v>209850</v>
      </c>
      <c r="K1510" s="3">
        <f>+dataMercanciaGeneral[[#This Row],[Mercancía general embarcada en cabotaje]]+dataMercanciaGeneral[[#This Row],[Mercancía general embarcada en exterior]]</f>
        <v>211296</v>
      </c>
      <c r="L1510" s="3">
        <f>+dataMercanciaGeneral[[#This Row],[Mercancía general desembarcada en cabotaje]]+dataMercanciaGeneral[[#This Row],[Mercancía general desembarcada en exterior]]</f>
        <v>24788</v>
      </c>
      <c r="M1510" s="3">
        <f>+dataMercanciaGeneral[[#This Row],[TOTAL mercancía general embarcada en cabotaje y exterior]]+dataMercanciaGeneral[[#This Row],[TOTAL mercancía general desembarcada en cabotaje y exterior]]</f>
        <v>236084</v>
      </c>
    </row>
    <row r="1511" spans="1:13" hidden="1" x14ac:dyDescent="0.25">
      <c r="A1511" s="1">
        <v>1987</v>
      </c>
      <c r="B1511" s="1" t="s">
        <v>35</v>
      </c>
      <c r="C1511" s="1" t="s">
        <v>32</v>
      </c>
      <c r="D1511" s="1" t="s">
        <v>42</v>
      </c>
      <c r="E1511" s="2">
        <v>0</v>
      </c>
      <c r="F1511" s="2">
        <v>0</v>
      </c>
      <c r="G1511" s="3">
        <f>+dataMercanciaGeneral[[#This Row],[Mercancía general embarcada en cabotaje]]+dataMercanciaGeneral[[#This Row],[Mercancía general desembarcada en cabotaje]]</f>
        <v>0</v>
      </c>
      <c r="H1511" s="2">
        <v>0</v>
      </c>
      <c r="I1511" s="2">
        <v>0</v>
      </c>
      <c r="J1511" s="3">
        <f>+dataMercanciaGeneral[[#This Row],[Mercancía general embarcada en exterior]]+dataMercanciaGeneral[[#This Row],[Mercancía general desembarcada en exterior]]</f>
        <v>0</v>
      </c>
      <c r="K1511" s="3">
        <f>+dataMercanciaGeneral[[#This Row],[Mercancía general embarcada en cabotaje]]+dataMercanciaGeneral[[#This Row],[Mercancía general embarcada en exterior]]</f>
        <v>0</v>
      </c>
      <c r="L1511" s="3">
        <f>+dataMercanciaGeneral[[#This Row],[Mercancía general desembarcada en cabotaje]]+dataMercanciaGeneral[[#This Row],[Mercancía general desembarcada en exterior]]</f>
        <v>0</v>
      </c>
      <c r="M1511" s="3">
        <f>+dataMercanciaGeneral[[#This Row],[TOTAL mercancía general embarcada en cabotaje y exterior]]+dataMercanciaGeneral[[#This Row],[TOTAL mercancía general desembarcada en cabotaje y exterior]]</f>
        <v>0</v>
      </c>
    </row>
    <row r="1512" spans="1:13" hidden="1" x14ac:dyDescent="0.25">
      <c r="A1512" s="1">
        <v>1987</v>
      </c>
      <c r="B1512" s="1" t="s">
        <v>17</v>
      </c>
      <c r="C1512" s="1" t="s">
        <v>32</v>
      </c>
      <c r="D1512" s="1" t="s">
        <v>33</v>
      </c>
      <c r="E1512" s="2">
        <v>45360</v>
      </c>
      <c r="F1512" s="2">
        <v>10329</v>
      </c>
      <c r="G1512" s="3">
        <f>+dataMercanciaGeneral[[#This Row],[Mercancía general embarcada en cabotaje]]+dataMercanciaGeneral[[#This Row],[Mercancía general desembarcada en cabotaje]]</f>
        <v>55689</v>
      </c>
      <c r="H1512" s="2">
        <v>243945</v>
      </c>
      <c r="I1512" s="2">
        <v>40085</v>
      </c>
      <c r="J1512" s="3">
        <f>+dataMercanciaGeneral[[#This Row],[Mercancía general embarcada en exterior]]+dataMercanciaGeneral[[#This Row],[Mercancía general desembarcada en exterior]]</f>
        <v>284030</v>
      </c>
      <c r="K1512" s="3">
        <f>+dataMercanciaGeneral[[#This Row],[Mercancía general embarcada en cabotaje]]+dataMercanciaGeneral[[#This Row],[Mercancía general embarcada en exterior]]</f>
        <v>289305</v>
      </c>
      <c r="L1512" s="3">
        <f>+dataMercanciaGeneral[[#This Row],[Mercancía general desembarcada en cabotaje]]+dataMercanciaGeneral[[#This Row],[Mercancía general desembarcada en exterior]]</f>
        <v>50414</v>
      </c>
      <c r="M1512" s="3">
        <f>+dataMercanciaGeneral[[#This Row],[TOTAL mercancía general embarcada en cabotaje y exterior]]+dataMercanciaGeneral[[#This Row],[TOTAL mercancía general desembarcada en cabotaje y exterior]]</f>
        <v>339719</v>
      </c>
    </row>
    <row r="1513" spans="1:13" hidden="1" x14ac:dyDescent="0.25">
      <c r="A1513" s="1">
        <v>1987</v>
      </c>
      <c r="B1513" s="1" t="s">
        <v>17</v>
      </c>
      <c r="C1513" s="1" t="s">
        <v>32</v>
      </c>
      <c r="D1513" s="1" t="s">
        <v>42</v>
      </c>
      <c r="E1513" s="2">
        <v>10268</v>
      </c>
      <c r="F1513" s="2">
        <v>1132</v>
      </c>
      <c r="G1513" s="3">
        <f>+dataMercanciaGeneral[[#This Row],[Mercancía general embarcada en cabotaje]]+dataMercanciaGeneral[[#This Row],[Mercancía general desembarcada en cabotaje]]</f>
        <v>11400</v>
      </c>
      <c r="H1513" s="2">
        <v>0</v>
      </c>
      <c r="I1513" s="2">
        <v>137</v>
      </c>
      <c r="J1513" s="3">
        <f>+dataMercanciaGeneral[[#This Row],[Mercancía general embarcada en exterior]]+dataMercanciaGeneral[[#This Row],[Mercancía general desembarcada en exterior]]</f>
        <v>137</v>
      </c>
      <c r="K1513" s="3">
        <f>+dataMercanciaGeneral[[#This Row],[Mercancía general embarcada en cabotaje]]+dataMercanciaGeneral[[#This Row],[Mercancía general embarcada en exterior]]</f>
        <v>10268</v>
      </c>
      <c r="L1513" s="3">
        <f>+dataMercanciaGeneral[[#This Row],[Mercancía general desembarcada en cabotaje]]+dataMercanciaGeneral[[#This Row],[Mercancía general desembarcada en exterior]]</f>
        <v>1269</v>
      </c>
      <c r="M1513" s="3">
        <f>+dataMercanciaGeneral[[#This Row],[TOTAL mercancía general embarcada en cabotaje y exterior]]+dataMercanciaGeneral[[#This Row],[TOTAL mercancía general desembarcada en cabotaje y exterior]]</f>
        <v>11537</v>
      </c>
    </row>
    <row r="1514" spans="1:13" hidden="1" x14ac:dyDescent="0.25">
      <c r="A1514" s="1">
        <v>1987</v>
      </c>
      <c r="B1514" s="1" t="s">
        <v>18</v>
      </c>
      <c r="C1514" s="1" t="s">
        <v>32</v>
      </c>
      <c r="D1514" s="1" t="s">
        <v>33</v>
      </c>
      <c r="E1514" s="2">
        <v>6558</v>
      </c>
      <c r="F1514" s="2">
        <v>278</v>
      </c>
      <c r="G1514" s="3">
        <f>+dataMercanciaGeneral[[#This Row],[Mercancía general embarcada en cabotaje]]+dataMercanciaGeneral[[#This Row],[Mercancía general desembarcada en cabotaje]]</f>
        <v>6836</v>
      </c>
      <c r="H1514" s="2">
        <v>403491</v>
      </c>
      <c r="I1514" s="2">
        <v>25521</v>
      </c>
      <c r="J1514" s="3">
        <f>+dataMercanciaGeneral[[#This Row],[Mercancía general embarcada en exterior]]+dataMercanciaGeneral[[#This Row],[Mercancía general desembarcada en exterior]]</f>
        <v>429012</v>
      </c>
      <c r="K1514" s="3">
        <f>+dataMercanciaGeneral[[#This Row],[Mercancía general embarcada en cabotaje]]+dataMercanciaGeneral[[#This Row],[Mercancía general embarcada en exterior]]</f>
        <v>410049</v>
      </c>
      <c r="L1514" s="3">
        <f>+dataMercanciaGeneral[[#This Row],[Mercancía general desembarcada en cabotaje]]+dataMercanciaGeneral[[#This Row],[Mercancía general desembarcada en exterior]]</f>
        <v>25799</v>
      </c>
      <c r="M1514" s="3">
        <f>+dataMercanciaGeneral[[#This Row],[TOTAL mercancía general embarcada en cabotaje y exterior]]+dataMercanciaGeneral[[#This Row],[TOTAL mercancía general desembarcada en cabotaje y exterior]]</f>
        <v>435848</v>
      </c>
    </row>
    <row r="1515" spans="1:13" hidden="1" x14ac:dyDescent="0.25">
      <c r="A1515" s="1">
        <v>1987</v>
      </c>
      <c r="B1515" s="1" t="s">
        <v>18</v>
      </c>
      <c r="C1515" s="1" t="s">
        <v>32</v>
      </c>
      <c r="D1515" s="1" t="s">
        <v>42</v>
      </c>
      <c r="E1515" s="2">
        <v>0</v>
      </c>
      <c r="F1515" s="2">
        <v>0</v>
      </c>
      <c r="G1515" s="3">
        <f>+dataMercanciaGeneral[[#This Row],[Mercancía general embarcada en cabotaje]]+dataMercanciaGeneral[[#This Row],[Mercancía general desembarcada en cabotaje]]</f>
        <v>0</v>
      </c>
      <c r="H1515" s="2">
        <v>0</v>
      </c>
      <c r="I1515" s="2">
        <v>62</v>
      </c>
      <c r="J1515" s="3">
        <f>+dataMercanciaGeneral[[#This Row],[Mercancía general embarcada en exterior]]+dataMercanciaGeneral[[#This Row],[Mercancía general desembarcada en exterior]]</f>
        <v>62</v>
      </c>
      <c r="K1515" s="3">
        <f>+dataMercanciaGeneral[[#This Row],[Mercancía general embarcada en cabotaje]]+dataMercanciaGeneral[[#This Row],[Mercancía general embarcada en exterior]]</f>
        <v>0</v>
      </c>
      <c r="L1515" s="3">
        <f>+dataMercanciaGeneral[[#This Row],[Mercancía general desembarcada en cabotaje]]+dataMercanciaGeneral[[#This Row],[Mercancía general desembarcada en exterior]]</f>
        <v>62</v>
      </c>
      <c r="M1515" s="3">
        <f>+dataMercanciaGeneral[[#This Row],[TOTAL mercancía general embarcada en cabotaje y exterior]]+dataMercanciaGeneral[[#This Row],[TOTAL mercancía general desembarcada en cabotaje y exterior]]</f>
        <v>62</v>
      </c>
    </row>
    <row r="1516" spans="1:13" hidden="1" x14ac:dyDescent="0.25">
      <c r="A1516" s="1">
        <v>1987</v>
      </c>
      <c r="B1516" s="1" t="s">
        <v>19</v>
      </c>
      <c r="C1516" s="1" t="s">
        <v>32</v>
      </c>
      <c r="D1516" s="1" t="s">
        <v>33</v>
      </c>
      <c r="E1516" s="2">
        <v>338586</v>
      </c>
      <c r="F1516" s="2">
        <v>565506</v>
      </c>
      <c r="G1516" s="3">
        <f>+dataMercanciaGeneral[[#This Row],[Mercancía general embarcada en cabotaje]]+dataMercanciaGeneral[[#This Row],[Mercancía general desembarcada en cabotaje]]</f>
        <v>904092</v>
      </c>
      <c r="H1516" s="2">
        <v>271832</v>
      </c>
      <c r="I1516" s="2">
        <v>295270</v>
      </c>
      <c r="J1516" s="3">
        <f>+dataMercanciaGeneral[[#This Row],[Mercancía general embarcada en exterior]]+dataMercanciaGeneral[[#This Row],[Mercancía general desembarcada en exterior]]</f>
        <v>567102</v>
      </c>
      <c r="K1516" s="3">
        <f>+dataMercanciaGeneral[[#This Row],[Mercancía general embarcada en cabotaje]]+dataMercanciaGeneral[[#This Row],[Mercancía general embarcada en exterior]]</f>
        <v>610418</v>
      </c>
      <c r="L1516" s="3">
        <f>+dataMercanciaGeneral[[#This Row],[Mercancía general desembarcada en cabotaje]]+dataMercanciaGeneral[[#This Row],[Mercancía general desembarcada en exterior]]</f>
        <v>860776</v>
      </c>
      <c r="M1516" s="3">
        <f>+dataMercanciaGeneral[[#This Row],[TOTAL mercancía general embarcada en cabotaje y exterior]]+dataMercanciaGeneral[[#This Row],[TOTAL mercancía general desembarcada en cabotaje y exterior]]</f>
        <v>1471194</v>
      </c>
    </row>
    <row r="1517" spans="1:13" hidden="1" x14ac:dyDescent="0.25">
      <c r="A1517" s="1">
        <v>1987</v>
      </c>
      <c r="B1517" s="1" t="s">
        <v>19</v>
      </c>
      <c r="C1517" s="1" t="s">
        <v>32</v>
      </c>
      <c r="D1517" s="1" t="s">
        <v>42</v>
      </c>
      <c r="E1517" s="2">
        <v>462386</v>
      </c>
      <c r="F1517" s="2">
        <v>703418</v>
      </c>
      <c r="G1517" s="3">
        <f>+dataMercanciaGeneral[[#This Row],[Mercancía general embarcada en cabotaje]]+dataMercanciaGeneral[[#This Row],[Mercancía general desembarcada en cabotaje]]</f>
        <v>1165804</v>
      </c>
      <c r="H1517" s="2">
        <v>101431</v>
      </c>
      <c r="I1517" s="2">
        <v>277077</v>
      </c>
      <c r="J1517" s="3">
        <f>+dataMercanciaGeneral[[#This Row],[Mercancía general embarcada en exterior]]+dataMercanciaGeneral[[#This Row],[Mercancía general desembarcada en exterior]]</f>
        <v>378508</v>
      </c>
      <c r="K1517" s="3">
        <f>+dataMercanciaGeneral[[#This Row],[Mercancía general embarcada en cabotaje]]+dataMercanciaGeneral[[#This Row],[Mercancía general embarcada en exterior]]</f>
        <v>563817</v>
      </c>
      <c r="L1517" s="3">
        <f>+dataMercanciaGeneral[[#This Row],[Mercancía general desembarcada en cabotaje]]+dataMercanciaGeneral[[#This Row],[Mercancía general desembarcada en exterior]]</f>
        <v>980495</v>
      </c>
      <c r="M1517" s="3">
        <f>+dataMercanciaGeneral[[#This Row],[TOTAL mercancía general embarcada en cabotaje y exterior]]+dataMercanciaGeneral[[#This Row],[TOTAL mercancía general desembarcada en cabotaje y exterior]]</f>
        <v>1544312</v>
      </c>
    </row>
    <row r="1518" spans="1:13" hidden="1" x14ac:dyDescent="0.25">
      <c r="A1518" s="1">
        <v>1987</v>
      </c>
      <c r="B1518" s="1" t="s">
        <v>20</v>
      </c>
      <c r="C1518" s="1" t="s">
        <v>32</v>
      </c>
      <c r="D1518" s="1" t="s">
        <v>33</v>
      </c>
      <c r="E1518" s="2">
        <v>123784</v>
      </c>
      <c r="F1518" s="2">
        <v>101679</v>
      </c>
      <c r="G1518" s="3">
        <f>+dataMercanciaGeneral[[#This Row],[Mercancía general embarcada en cabotaje]]+dataMercanciaGeneral[[#This Row],[Mercancía general desembarcada en cabotaje]]</f>
        <v>225463</v>
      </c>
      <c r="H1518" s="2">
        <v>118330</v>
      </c>
      <c r="I1518" s="2">
        <v>36174</v>
      </c>
      <c r="J1518" s="3">
        <f>+dataMercanciaGeneral[[#This Row],[Mercancía general embarcada en exterior]]+dataMercanciaGeneral[[#This Row],[Mercancía general desembarcada en exterior]]</f>
        <v>154504</v>
      </c>
      <c r="K1518" s="3">
        <f>+dataMercanciaGeneral[[#This Row],[Mercancía general embarcada en cabotaje]]+dataMercanciaGeneral[[#This Row],[Mercancía general embarcada en exterior]]</f>
        <v>242114</v>
      </c>
      <c r="L1518" s="3">
        <f>+dataMercanciaGeneral[[#This Row],[Mercancía general desembarcada en cabotaje]]+dataMercanciaGeneral[[#This Row],[Mercancía general desembarcada en exterior]]</f>
        <v>137853</v>
      </c>
      <c r="M1518" s="3">
        <f>+dataMercanciaGeneral[[#This Row],[TOTAL mercancía general embarcada en cabotaje y exterior]]+dataMercanciaGeneral[[#This Row],[TOTAL mercancía general desembarcada en cabotaje y exterior]]</f>
        <v>379967</v>
      </c>
    </row>
    <row r="1519" spans="1:13" hidden="1" x14ac:dyDescent="0.25">
      <c r="A1519" s="1">
        <v>1987</v>
      </c>
      <c r="B1519" s="1" t="s">
        <v>20</v>
      </c>
      <c r="C1519" s="1" t="s">
        <v>32</v>
      </c>
      <c r="D1519" s="1" t="s">
        <v>42</v>
      </c>
      <c r="E1519" s="2">
        <v>20670</v>
      </c>
      <c r="F1519" s="2">
        <v>10667</v>
      </c>
      <c r="G1519" s="3">
        <f>+dataMercanciaGeneral[[#This Row],[Mercancía general embarcada en cabotaje]]+dataMercanciaGeneral[[#This Row],[Mercancía general desembarcada en cabotaje]]</f>
        <v>31337</v>
      </c>
      <c r="H1519" s="2">
        <v>2795</v>
      </c>
      <c r="I1519" s="2">
        <v>1846</v>
      </c>
      <c r="J1519" s="3">
        <f>+dataMercanciaGeneral[[#This Row],[Mercancía general embarcada en exterior]]+dataMercanciaGeneral[[#This Row],[Mercancía general desembarcada en exterior]]</f>
        <v>4641</v>
      </c>
      <c r="K1519" s="3">
        <f>+dataMercanciaGeneral[[#This Row],[Mercancía general embarcada en cabotaje]]+dataMercanciaGeneral[[#This Row],[Mercancía general embarcada en exterior]]</f>
        <v>23465</v>
      </c>
      <c r="L1519" s="3">
        <f>+dataMercanciaGeneral[[#This Row],[Mercancía general desembarcada en cabotaje]]+dataMercanciaGeneral[[#This Row],[Mercancía general desembarcada en exterior]]</f>
        <v>12513</v>
      </c>
      <c r="M1519" s="3">
        <f>+dataMercanciaGeneral[[#This Row],[TOTAL mercancía general embarcada en cabotaje y exterior]]+dataMercanciaGeneral[[#This Row],[TOTAL mercancía general desembarcada en cabotaje y exterior]]</f>
        <v>35978</v>
      </c>
    </row>
    <row r="1520" spans="1:13" hidden="1" x14ac:dyDescent="0.25">
      <c r="A1520" s="1">
        <v>1987</v>
      </c>
      <c r="B1520" s="1" t="s">
        <v>21</v>
      </c>
      <c r="C1520" s="1" t="s">
        <v>32</v>
      </c>
      <c r="D1520" s="1" t="s">
        <v>33</v>
      </c>
      <c r="E1520" s="2">
        <v>33179</v>
      </c>
      <c r="F1520" s="2">
        <v>590</v>
      </c>
      <c r="G1520" s="3">
        <f>+dataMercanciaGeneral[[#This Row],[Mercancía general embarcada en cabotaje]]+dataMercanciaGeneral[[#This Row],[Mercancía general desembarcada en cabotaje]]</f>
        <v>33769</v>
      </c>
      <c r="H1520" s="2">
        <v>186000</v>
      </c>
      <c r="I1520" s="2">
        <v>40614</v>
      </c>
      <c r="J1520" s="3">
        <f>+dataMercanciaGeneral[[#This Row],[Mercancía general embarcada en exterior]]+dataMercanciaGeneral[[#This Row],[Mercancía general desembarcada en exterior]]</f>
        <v>226614</v>
      </c>
      <c r="K1520" s="3">
        <f>+dataMercanciaGeneral[[#This Row],[Mercancía general embarcada en cabotaje]]+dataMercanciaGeneral[[#This Row],[Mercancía general embarcada en exterior]]</f>
        <v>219179</v>
      </c>
      <c r="L1520" s="3">
        <f>+dataMercanciaGeneral[[#This Row],[Mercancía general desembarcada en cabotaje]]+dataMercanciaGeneral[[#This Row],[Mercancía general desembarcada en exterior]]</f>
        <v>41204</v>
      </c>
      <c r="M1520" s="3">
        <f>+dataMercanciaGeneral[[#This Row],[TOTAL mercancía general embarcada en cabotaje y exterior]]+dataMercanciaGeneral[[#This Row],[TOTAL mercancía general desembarcada en cabotaje y exterior]]</f>
        <v>260383</v>
      </c>
    </row>
    <row r="1521" spans="1:13" hidden="1" x14ac:dyDescent="0.25">
      <c r="A1521" s="1">
        <v>1987</v>
      </c>
      <c r="B1521" s="1" t="s">
        <v>21</v>
      </c>
      <c r="C1521" s="1" t="s">
        <v>32</v>
      </c>
      <c r="D1521" s="1" t="s">
        <v>42</v>
      </c>
      <c r="E1521" s="2">
        <v>0</v>
      </c>
      <c r="F1521" s="2">
        <v>0</v>
      </c>
      <c r="G1521" s="3">
        <f>+dataMercanciaGeneral[[#This Row],[Mercancía general embarcada en cabotaje]]+dataMercanciaGeneral[[#This Row],[Mercancía general desembarcada en cabotaje]]</f>
        <v>0</v>
      </c>
      <c r="H1521" s="2">
        <v>0</v>
      </c>
      <c r="I1521" s="2">
        <v>0</v>
      </c>
      <c r="J1521" s="3">
        <f>+dataMercanciaGeneral[[#This Row],[Mercancía general embarcada en exterior]]+dataMercanciaGeneral[[#This Row],[Mercancía general desembarcada en exterior]]</f>
        <v>0</v>
      </c>
      <c r="K1521" s="3">
        <f>+dataMercanciaGeneral[[#This Row],[Mercancía general embarcada en cabotaje]]+dataMercanciaGeneral[[#This Row],[Mercancía general embarcada en exterior]]</f>
        <v>0</v>
      </c>
      <c r="L1521" s="3">
        <f>+dataMercanciaGeneral[[#This Row],[Mercancía general desembarcada en cabotaje]]+dataMercanciaGeneral[[#This Row],[Mercancía general desembarcada en exterior]]</f>
        <v>0</v>
      </c>
      <c r="M1521" s="3">
        <f>+dataMercanciaGeneral[[#This Row],[TOTAL mercancía general embarcada en cabotaje y exterior]]+dataMercanciaGeneral[[#This Row],[TOTAL mercancía general desembarcada en cabotaje y exterior]]</f>
        <v>0</v>
      </c>
    </row>
    <row r="1522" spans="1:13" hidden="1" x14ac:dyDescent="0.25">
      <c r="A1522" s="1">
        <v>1987</v>
      </c>
      <c r="B1522" s="1" t="s">
        <v>22</v>
      </c>
      <c r="C1522" s="1" t="s">
        <v>32</v>
      </c>
      <c r="D1522" s="1" t="s">
        <v>33</v>
      </c>
      <c r="E1522" s="2">
        <v>93681</v>
      </c>
      <c r="F1522" s="2">
        <v>191272</v>
      </c>
      <c r="G1522" s="3">
        <f>+dataMercanciaGeneral[[#This Row],[Mercancía general embarcada en cabotaje]]+dataMercanciaGeneral[[#This Row],[Mercancía general desembarcada en cabotaje]]</f>
        <v>284953</v>
      </c>
      <c r="H1522" s="2">
        <v>0</v>
      </c>
      <c r="I1522" s="2">
        <v>1097</v>
      </c>
      <c r="J1522" s="3">
        <f>+dataMercanciaGeneral[[#This Row],[Mercancía general embarcada en exterior]]+dataMercanciaGeneral[[#This Row],[Mercancía general desembarcada en exterior]]</f>
        <v>1097</v>
      </c>
      <c r="K1522" s="3">
        <f>+dataMercanciaGeneral[[#This Row],[Mercancía general embarcada en cabotaje]]+dataMercanciaGeneral[[#This Row],[Mercancía general embarcada en exterior]]</f>
        <v>93681</v>
      </c>
      <c r="L1522" s="3">
        <f>+dataMercanciaGeneral[[#This Row],[Mercancía general desembarcada en cabotaje]]+dataMercanciaGeneral[[#This Row],[Mercancía general desembarcada en exterior]]</f>
        <v>192369</v>
      </c>
      <c r="M1522" s="3">
        <f>+dataMercanciaGeneral[[#This Row],[TOTAL mercancía general embarcada en cabotaje y exterior]]+dataMercanciaGeneral[[#This Row],[TOTAL mercancía general desembarcada en cabotaje y exterior]]</f>
        <v>286050</v>
      </c>
    </row>
    <row r="1523" spans="1:13" hidden="1" x14ac:dyDescent="0.25">
      <c r="A1523" s="1">
        <v>1987</v>
      </c>
      <c r="B1523" s="1" t="s">
        <v>22</v>
      </c>
      <c r="C1523" s="1" t="s">
        <v>32</v>
      </c>
      <c r="D1523" s="1" t="s">
        <v>42</v>
      </c>
      <c r="E1523" s="2">
        <v>632</v>
      </c>
      <c r="F1523" s="2">
        <v>1881</v>
      </c>
      <c r="G1523" s="3">
        <f>+dataMercanciaGeneral[[#This Row],[Mercancía general embarcada en cabotaje]]+dataMercanciaGeneral[[#This Row],[Mercancía general desembarcada en cabotaje]]</f>
        <v>2513</v>
      </c>
      <c r="H1523" s="2">
        <v>4302</v>
      </c>
      <c r="I1523" s="2">
        <v>22674</v>
      </c>
      <c r="J1523" s="3">
        <f>+dataMercanciaGeneral[[#This Row],[Mercancía general embarcada en exterior]]+dataMercanciaGeneral[[#This Row],[Mercancía general desembarcada en exterior]]</f>
        <v>26976</v>
      </c>
      <c r="K1523" s="3">
        <f>+dataMercanciaGeneral[[#This Row],[Mercancía general embarcada en cabotaje]]+dataMercanciaGeneral[[#This Row],[Mercancía general embarcada en exterior]]</f>
        <v>4934</v>
      </c>
      <c r="L1523" s="3">
        <f>+dataMercanciaGeneral[[#This Row],[Mercancía general desembarcada en cabotaje]]+dataMercanciaGeneral[[#This Row],[Mercancía general desembarcada en exterior]]</f>
        <v>24555</v>
      </c>
      <c r="M1523" s="3">
        <f>+dataMercanciaGeneral[[#This Row],[TOTAL mercancía general embarcada en cabotaje y exterior]]+dataMercanciaGeneral[[#This Row],[TOTAL mercancía general desembarcada en cabotaje y exterior]]</f>
        <v>29489</v>
      </c>
    </row>
    <row r="1524" spans="1:13" hidden="1" x14ac:dyDescent="0.25">
      <c r="A1524" s="1">
        <v>1987</v>
      </c>
      <c r="B1524" s="1" t="s">
        <v>23</v>
      </c>
      <c r="C1524" s="1" t="s">
        <v>32</v>
      </c>
      <c r="D1524" s="1" t="s">
        <v>33</v>
      </c>
      <c r="E1524" s="2">
        <v>18518</v>
      </c>
      <c r="F1524" s="2">
        <v>13028</v>
      </c>
      <c r="G1524" s="3">
        <f>+dataMercanciaGeneral[[#This Row],[Mercancía general embarcada en cabotaje]]+dataMercanciaGeneral[[#This Row],[Mercancía general desembarcada en cabotaje]]</f>
        <v>31546</v>
      </c>
      <c r="H1524" s="2">
        <v>569154</v>
      </c>
      <c r="I1524" s="2">
        <v>1311321</v>
      </c>
      <c r="J1524" s="3">
        <f>+dataMercanciaGeneral[[#This Row],[Mercancía general embarcada en exterior]]+dataMercanciaGeneral[[#This Row],[Mercancía general desembarcada en exterior]]</f>
        <v>1880475</v>
      </c>
      <c r="K1524" s="3">
        <f>+dataMercanciaGeneral[[#This Row],[Mercancía general embarcada en cabotaje]]+dataMercanciaGeneral[[#This Row],[Mercancía general embarcada en exterior]]</f>
        <v>587672</v>
      </c>
      <c r="L1524" s="3">
        <f>+dataMercanciaGeneral[[#This Row],[Mercancía general desembarcada en cabotaje]]+dataMercanciaGeneral[[#This Row],[Mercancía general desembarcada en exterior]]</f>
        <v>1324349</v>
      </c>
      <c r="M1524" s="3">
        <f>+dataMercanciaGeneral[[#This Row],[TOTAL mercancía general embarcada en cabotaje y exterior]]+dataMercanciaGeneral[[#This Row],[TOTAL mercancía general desembarcada en cabotaje y exterior]]</f>
        <v>1912021</v>
      </c>
    </row>
    <row r="1525" spans="1:13" hidden="1" x14ac:dyDescent="0.25">
      <c r="A1525" s="1">
        <v>1987</v>
      </c>
      <c r="B1525" s="1" t="s">
        <v>23</v>
      </c>
      <c r="C1525" s="1" t="s">
        <v>32</v>
      </c>
      <c r="D1525" s="1" t="s">
        <v>42</v>
      </c>
      <c r="E1525" s="2">
        <v>0</v>
      </c>
      <c r="F1525" s="2">
        <v>0</v>
      </c>
      <c r="G1525" s="3">
        <f>+dataMercanciaGeneral[[#This Row],[Mercancía general embarcada en cabotaje]]+dataMercanciaGeneral[[#This Row],[Mercancía general desembarcada en cabotaje]]</f>
        <v>0</v>
      </c>
      <c r="H1525" s="2">
        <v>80653</v>
      </c>
      <c r="I1525" s="2">
        <v>81622</v>
      </c>
      <c r="J1525" s="3">
        <f>+dataMercanciaGeneral[[#This Row],[Mercancía general embarcada en exterior]]+dataMercanciaGeneral[[#This Row],[Mercancía general desembarcada en exterior]]</f>
        <v>162275</v>
      </c>
      <c r="K1525" s="3">
        <f>+dataMercanciaGeneral[[#This Row],[Mercancía general embarcada en cabotaje]]+dataMercanciaGeneral[[#This Row],[Mercancía general embarcada en exterior]]</f>
        <v>80653</v>
      </c>
      <c r="L1525" s="3">
        <f>+dataMercanciaGeneral[[#This Row],[Mercancía general desembarcada en cabotaje]]+dataMercanciaGeneral[[#This Row],[Mercancía general desembarcada en exterior]]</f>
        <v>81622</v>
      </c>
      <c r="M1525" s="3">
        <f>+dataMercanciaGeneral[[#This Row],[TOTAL mercancía general embarcada en cabotaje y exterior]]+dataMercanciaGeneral[[#This Row],[TOTAL mercancía general desembarcada en cabotaje y exterior]]</f>
        <v>162275</v>
      </c>
    </row>
    <row r="1526" spans="1:13" hidden="1" x14ac:dyDescent="0.25">
      <c r="A1526" s="1">
        <v>1987</v>
      </c>
      <c r="B1526" s="1" t="s">
        <v>7</v>
      </c>
      <c r="C1526" s="1" t="s">
        <v>32</v>
      </c>
      <c r="D1526" s="1" t="s">
        <v>33</v>
      </c>
      <c r="E1526" s="2">
        <v>368787</v>
      </c>
      <c r="F1526" s="2">
        <v>451547</v>
      </c>
      <c r="G1526" s="3">
        <f>+dataMercanciaGeneral[[#This Row],[Mercancía general embarcada en cabotaje]]+dataMercanciaGeneral[[#This Row],[Mercancía general desembarcada en cabotaje]]</f>
        <v>820334</v>
      </c>
      <c r="H1526" s="2">
        <v>90837</v>
      </c>
      <c r="I1526" s="2">
        <v>191820</v>
      </c>
      <c r="J1526" s="3">
        <f>+dataMercanciaGeneral[[#This Row],[Mercancía general embarcada en exterior]]+dataMercanciaGeneral[[#This Row],[Mercancía general desembarcada en exterior]]</f>
        <v>282657</v>
      </c>
      <c r="K1526" s="3">
        <f>+dataMercanciaGeneral[[#This Row],[Mercancía general embarcada en cabotaje]]+dataMercanciaGeneral[[#This Row],[Mercancía general embarcada en exterior]]</f>
        <v>459624</v>
      </c>
      <c r="L1526" s="3">
        <f>+dataMercanciaGeneral[[#This Row],[Mercancía general desembarcada en cabotaje]]+dataMercanciaGeneral[[#This Row],[Mercancía general desembarcada en exterior]]</f>
        <v>643367</v>
      </c>
      <c r="M1526" s="3">
        <f>+dataMercanciaGeneral[[#This Row],[TOTAL mercancía general embarcada en cabotaje y exterior]]+dataMercanciaGeneral[[#This Row],[TOTAL mercancía general desembarcada en cabotaje y exterior]]</f>
        <v>1102991</v>
      </c>
    </row>
    <row r="1527" spans="1:13" hidden="1" x14ac:dyDescent="0.25">
      <c r="A1527" s="1">
        <v>1987</v>
      </c>
      <c r="B1527" s="1" t="s">
        <v>7</v>
      </c>
      <c r="C1527" s="1" t="s">
        <v>32</v>
      </c>
      <c r="D1527" s="1" t="s">
        <v>42</v>
      </c>
      <c r="E1527" s="2">
        <v>318448</v>
      </c>
      <c r="F1527" s="2">
        <v>696570</v>
      </c>
      <c r="G1527" s="3">
        <f>+dataMercanciaGeneral[[#This Row],[Mercancía general embarcada en cabotaje]]+dataMercanciaGeneral[[#This Row],[Mercancía general desembarcada en cabotaje]]</f>
        <v>1015018</v>
      </c>
      <c r="H1527" s="2">
        <v>32008</v>
      </c>
      <c r="I1527" s="2">
        <v>200316</v>
      </c>
      <c r="J1527" s="3">
        <f>+dataMercanciaGeneral[[#This Row],[Mercancía general embarcada en exterior]]+dataMercanciaGeneral[[#This Row],[Mercancía general desembarcada en exterior]]</f>
        <v>232324</v>
      </c>
      <c r="K1527" s="3">
        <f>+dataMercanciaGeneral[[#This Row],[Mercancía general embarcada en cabotaje]]+dataMercanciaGeneral[[#This Row],[Mercancía general embarcada en exterior]]</f>
        <v>350456</v>
      </c>
      <c r="L1527" s="3">
        <f>+dataMercanciaGeneral[[#This Row],[Mercancía general desembarcada en cabotaje]]+dataMercanciaGeneral[[#This Row],[Mercancía general desembarcada en exterior]]</f>
        <v>896886</v>
      </c>
      <c r="M1527" s="3">
        <f>+dataMercanciaGeneral[[#This Row],[TOTAL mercancía general embarcada en cabotaje y exterior]]+dataMercanciaGeneral[[#This Row],[TOTAL mercancía general desembarcada en cabotaje y exterior]]</f>
        <v>1247342</v>
      </c>
    </row>
    <row r="1528" spans="1:13" hidden="1" x14ac:dyDescent="0.25">
      <c r="A1528" s="1">
        <v>1987</v>
      </c>
      <c r="B1528" s="1" t="s">
        <v>24</v>
      </c>
      <c r="C1528" s="1" t="s">
        <v>32</v>
      </c>
      <c r="D1528" s="1" t="s">
        <v>33</v>
      </c>
      <c r="E1528" s="2">
        <v>547</v>
      </c>
      <c r="F1528" s="2">
        <v>0</v>
      </c>
      <c r="G1528" s="3">
        <f>+dataMercanciaGeneral[[#This Row],[Mercancía general embarcada en cabotaje]]+dataMercanciaGeneral[[#This Row],[Mercancía general desembarcada en cabotaje]]</f>
        <v>547</v>
      </c>
      <c r="H1528" s="2">
        <v>393425</v>
      </c>
      <c r="I1528" s="2">
        <v>350913</v>
      </c>
      <c r="J1528" s="3">
        <f>+dataMercanciaGeneral[[#This Row],[Mercancía general embarcada en exterior]]+dataMercanciaGeneral[[#This Row],[Mercancía general desembarcada en exterior]]</f>
        <v>744338</v>
      </c>
      <c r="K1528" s="3">
        <f>+dataMercanciaGeneral[[#This Row],[Mercancía general embarcada en cabotaje]]+dataMercanciaGeneral[[#This Row],[Mercancía general embarcada en exterior]]</f>
        <v>393972</v>
      </c>
      <c r="L1528" s="3">
        <f>+dataMercanciaGeneral[[#This Row],[Mercancía general desembarcada en cabotaje]]+dataMercanciaGeneral[[#This Row],[Mercancía general desembarcada en exterior]]</f>
        <v>350913</v>
      </c>
      <c r="M1528" s="3">
        <f>+dataMercanciaGeneral[[#This Row],[TOTAL mercancía general embarcada en cabotaje y exterior]]+dataMercanciaGeneral[[#This Row],[TOTAL mercancía general desembarcada en cabotaje y exterior]]</f>
        <v>744885</v>
      </c>
    </row>
    <row r="1529" spans="1:13" hidden="1" x14ac:dyDescent="0.25">
      <c r="A1529" s="1">
        <v>1987</v>
      </c>
      <c r="B1529" s="1" t="s">
        <v>24</v>
      </c>
      <c r="C1529" s="1" t="s">
        <v>32</v>
      </c>
      <c r="D1529" s="1" t="s">
        <v>42</v>
      </c>
      <c r="E1529" s="2">
        <v>28</v>
      </c>
      <c r="F1529" s="2">
        <v>0</v>
      </c>
      <c r="G1529" s="3">
        <f>+dataMercanciaGeneral[[#This Row],[Mercancía general embarcada en cabotaje]]+dataMercanciaGeneral[[#This Row],[Mercancía general desembarcada en cabotaje]]</f>
        <v>28</v>
      </c>
      <c r="H1529" s="2">
        <v>3653</v>
      </c>
      <c r="I1529" s="2">
        <v>22831</v>
      </c>
      <c r="J1529" s="3">
        <f>+dataMercanciaGeneral[[#This Row],[Mercancía general embarcada en exterior]]+dataMercanciaGeneral[[#This Row],[Mercancía general desembarcada en exterior]]</f>
        <v>26484</v>
      </c>
      <c r="K1529" s="3">
        <f>+dataMercanciaGeneral[[#This Row],[Mercancía general embarcada en cabotaje]]+dataMercanciaGeneral[[#This Row],[Mercancía general embarcada en exterior]]</f>
        <v>3681</v>
      </c>
      <c r="L1529" s="3">
        <f>+dataMercanciaGeneral[[#This Row],[Mercancía general desembarcada en cabotaje]]+dataMercanciaGeneral[[#This Row],[Mercancía general desembarcada en exterior]]</f>
        <v>22831</v>
      </c>
      <c r="M1529" s="3">
        <f>+dataMercanciaGeneral[[#This Row],[TOTAL mercancía general embarcada en cabotaje y exterior]]+dataMercanciaGeneral[[#This Row],[TOTAL mercancía general desembarcada en cabotaje y exterior]]</f>
        <v>26512</v>
      </c>
    </row>
    <row r="1530" spans="1:13" hidden="1" x14ac:dyDescent="0.25">
      <c r="A1530" s="1">
        <v>1987</v>
      </c>
      <c r="B1530" s="1" t="s">
        <v>25</v>
      </c>
      <c r="C1530" s="1" t="s">
        <v>32</v>
      </c>
      <c r="D1530" s="1" t="s">
        <v>33</v>
      </c>
      <c r="E1530" s="2">
        <v>28562</v>
      </c>
      <c r="F1530" s="2">
        <v>60699</v>
      </c>
      <c r="G1530" s="3">
        <f>+dataMercanciaGeneral[[#This Row],[Mercancía general embarcada en cabotaje]]+dataMercanciaGeneral[[#This Row],[Mercancía general desembarcada en cabotaje]]</f>
        <v>89261</v>
      </c>
      <c r="H1530" s="2">
        <v>148842</v>
      </c>
      <c r="I1530" s="2">
        <v>69831</v>
      </c>
      <c r="J1530" s="3">
        <f>+dataMercanciaGeneral[[#This Row],[Mercancía general embarcada en exterior]]+dataMercanciaGeneral[[#This Row],[Mercancía general desembarcada en exterior]]</f>
        <v>218673</v>
      </c>
      <c r="K1530" s="3">
        <f>+dataMercanciaGeneral[[#This Row],[Mercancía general embarcada en cabotaje]]+dataMercanciaGeneral[[#This Row],[Mercancía general embarcada en exterior]]</f>
        <v>177404</v>
      </c>
      <c r="L1530" s="3">
        <f>+dataMercanciaGeneral[[#This Row],[Mercancía general desembarcada en cabotaje]]+dataMercanciaGeneral[[#This Row],[Mercancía general desembarcada en exterior]]</f>
        <v>130530</v>
      </c>
      <c r="M1530" s="3">
        <f>+dataMercanciaGeneral[[#This Row],[TOTAL mercancía general embarcada en cabotaje y exterior]]+dataMercanciaGeneral[[#This Row],[TOTAL mercancía general desembarcada en cabotaje y exterior]]</f>
        <v>307934</v>
      </c>
    </row>
    <row r="1531" spans="1:13" hidden="1" x14ac:dyDescent="0.25">
      <c r="A1531" s="1">
        <v>1987</v>
      </c>
      <c r="B1531" s="1" t="s">
        <v>25</v>
      </c>
      <c r="C1531" s="1" t="s">
        <v>32</v>
      </c>
      <c r="D1531" s="1" t="s">
        <v>42</v>
      </c>
      <c r="E1531" s="2">
        <v>283215</v>
      </c>
      <c r="F1531" s="2">
        <v>82041</v>
      </c>
      <c r="G1531" s="3">
        <f>+dataMercanciaGeneral[[#This Row],[Mercancía general embarcada en cabotaje]]+dataMercanciaGeneral[[#This Row],[Mercancía general desembarcada en cabotaje]]</f>
        <v>365256</v>
      </c>
      <c r="H1531" s="2">
        <v>160</v>
      </c>
      <c r="I1531" s="2">
        <v>362</v>
      </c>
      <c r="J1531" s="3">
        <f>+dataMercanciaGeneral[[#This Row],[Mercancía general embarcada en exterior]]+dataMercanciaGeneral[[#This Row],[Mercancía general desembarcada en exterior]]</f>
        <v>522</v>
      </c>
      <c r="K1531" s="3">
        <f>+dataMercanciaGeneral[[#This Row],[Mercancía general embarcada en cabotaje]]+dataMercanciaGeneral[[#This Row],[Mercancía general embarcada en exterior]]</f>
        <v>283375</v>
      </c>
      <c r="L1531" s="3">
        <f>+dataMercanciaGeneral[[#This Row],[Mercancía general desembarcada en cabotaje]]+dataMercanciaGeneral[[#This Row],[Mercancía general desembarcada en exterior]]</f>
        <v>82403</v>
      </c>
      <c r="M1531" s="3">
        <f>+dataMercanciaGeneral[[#This Row],[TOTAL mercancía general embarcada en cabotaje y exterior]]+dataMercanciaGeneral[[#This Row],[TOTAL mercancía general desembarcada en cabotaje y exterior]]</f>
        <v>365778</v>
      </c>
    </row>
    <row r="1532" spans="1:13" hidden="1" x14ac:dyDescent="0.25">
      <c r="A1532" s="1">
        <v>1987</v>
      </c>
      <c r="B1532" s="1" t="s">
        <v>26</v>
      </c>
      <c r="C1532" s="1" t="s">
        <v>32</v>
      </c>
      <c r="D1532" s="1" t="s">
        <v>33</v>
      </c>
      <c r="E1532" s="2">
        <v>97055</v>
      </c>
      <c r="F1532" s="2">
        <v>10705</v>
      </c>
      <c r="G1532" s="3">
        <f>+dataMercanciaGeneral[[#This Row],[Mercancía general embarcada en cabotaje]]+dataMercanciaGeneral[[#This Row],[Mercancía general desembarcada en cabotaje]]</f>
        <v>107760</v>
      </c>
      <c r="H1532" s="2">
        <v>298946</v>
      </c>
      <c r="I1532" s="2">
        <v>110304</v>
      </c>
      <c r="J1532" s="3">
        <f>+dataMercanciaGeneral[[#This Row],[Mercancía general embarcada en exterior]]+dataMercanciaGeneral[[#This Row],[Mercancía general desembarcada en exterior]]</f>
        <v>409250</v>
      </c>
      <c r="K1532" s="3">
        <f>+dataMercanciaGeneral[[#This Row],[Mercancía general embarcada en cabotaje]]+dataMercanciaGeneral[[#This Row],[Mercancía general embarcada en exterior]]</f>
        <v>396001</v>
      </c>
      <c r="L1532" s="3">
        <f>+dataMercanciaGeneral[[#This Row],[Mercancía general desembarcada en cabotaje]]+dataMercanciaGeneral[[#This Row],[Mercancía general desembarcada en exterior]]</f>
        <v>121009</v>
      </c>
      <c r="M1532" s="3">
        <f>+dataMercanciaGeneral[[#This Row],[TOTAL mercancía general embarcada en cabotaje y exterior]]+dataMercanciaGeneral[[#This Row],[TOTAL mercancía general desembarcada en cabotaje y exterior]]</f>
        <v>517010</v>
      </c>
    </row>
    <row r="1533" spans="1:13" hidden="1" x14ac:dyDescent="0.25">
      <c r="A1533" s="1">
        <v>1987</v>
      </c>
      <c r="B1533" s="1" t="s">
        <v>26</v>
      </c>
      <c r="C1533" s="1" t="s">
        <v>32</v>
      </c>
      <c r="D1533" s="1" t="s">
        <v>42</v>
      </c>
      <c r="E1533" s="2">
        <v>58027</v>
      </c>
      <c r="F1533" s="2">
        <v>15514</v>
      </c>
      <c r="G1533" s="3">
        <f>+dataMercanciaGeneral[[#This Row],[Mercancía general embarcada en cabotaje]]+dataMercanciaGeneral[[#This Row],[Mercancía general desembarcada en cabotaje]]</f>
        <v>73541</v>
      </c>
      <c r="H1533" s="2">
        <v>30231</v>
      </c>
      <c r="I1533" s="2">
        <v>15000</v>
      </c>
      <c r="J1533" s="3">
        <f>+dataMercanciaGeneral[[#This Row],[Mercancía general embarcada en exterior]]+dataMercanciaGeneral[[#This Row],[Mercancía general desembarcada en exterior]]</f>
        <v>45231</v>
      </c>
      <c r="K1533" s="3">
        <f>+dataMercanciaGeneral[[#This Row],[Mercancía general embarcada en cabotaje]]+dataMercanciaGeneral[[#This Row],[Mercancía general embarcada en exterior]]</f>
        <v>88258</v>
      </c>
      <c r="L1533" s="3">
        <f>+dataMercanciaGeneral[[#This Row],[Mercancía general desembarcada en cabotaje]]+dataMercanciaGeneral[[#This Row],[Mercancía general desembarcada en exterior]]</f>
        <v>30514</v>
      </c>
      <c r="M1533" s="3">
        <f>+dataMercanciaGeneral[[#This Row],[TOTAL mercancía general embarcada en cabotaje y exterior]]+dataMercanciaGeneral[[#This Row],[TOTAL mercancía general desembarcada en cabotaje y exterior]]</f>
        <v>118772</v>
      </c>
    </row>
    <row r="1534" spans="1:13" hidden="1" x14ac:dyDescent="0.25">
      <c r="A1534" s="1">
        <v>1987</v>
      </c>
      <c r="B1534" s="1" t="s">
        <v>27</v>
      </c>
      <c r="C1534" s="1" t="s">
        <v>32</v>
      </c>
      <c r="D1534" s="1" t="s">
        <v>33</v>
      </c>
      <c r="E1534" s="2">
        <v>515721</v>
      </c>
      <c r="F1534" s="2">
        <v>228886</v>
      </c>
      <c r="G1534" s="3">
        <f>+dataMercanciaGeneral[[#This Row],[Mercancía general embarcada en cabotaje]]+dataMercanciaGeneral[[#This Row],[Mercancía general desembarcada en cabotaje]]</f>
        <v>744607</v>
      </c>
      <c r="H1534" s="2">
        <v>352642</v>
      </c>
      <c r="I1534" s="2">
        <v>1181809</v>
      </c>
      <c r="J1534" s="3">
        <f>+dataMercanciaGeneral[[#This Row],[Mercancía general embarcada en exterior]]+dataMercanciaGeneral[[#This Row],[Mercancía general desembarcada en exterior]]</f>
        <v>1534451</v>
      </c>
      <c r="K1534" s="3">
        <f>+dataMercanciaGeneral[[#This Row],[Mercancía general embarcada en cabotaje]]+dataMercanciaGeneral[[#This Row],[Mercancía general embarcada en exterior]]</f>
        <v>868363</v>
      </c>
      <c r="L1534" s="3">
        <f>+dataMercanciaGeneral[[#This Row],[Mercancía general desembarcada en cabotaje]]+dataMercanciaGeneral[[#This Row],[Mercancía general desembarcada en exterior]]</f>
        <v>1410695</v>
      </c>
      <c r="M1534" s="3">
        <f>+dataMercanciaGeneral[[#This Row],[TOTAL mercancía general embarcada en cabotaje y exterior]]+dataMercanciaGeneral[[#This Row],[TOTAL mercancía general desembarcada en cabotaje y exterior]]</f>
        <v>2279058</v>
      </c>
    </row>
    <row r="1535" spans="1:13" hidden="1" x14ac:dyDescent="0.25">
      <c r="A1535" s="1">
        <v>1987</v>
      </c>
      <c r="B1535" s="1" t="s">
        <v>27</v>
      </c>
      <c r="C1535" s="1" t="s">
        <v>32</v>
      </c>
      <c r="D1535" s="1" t="s">
        <v>42</v>
      </c>
      <c r="E1535" s="2">
        <v>574356</v>
      </c>
      <c r="F1535" s="2">
        <v>117063</v>
      </c>
      <c r="G1535" s="3">
        <f>+dataMercanciaGeneral[[#This Row],[Mercancía general embarcada en cabotaje]]+dataMercanciaGeneral[[#This Row],[Mercancía general desembarcada en cabotaje]]</f>
        <v>691419</v>
      </c>
      <c r="H1535" s="2">
        <v>1478309</v>
      </c>
      <c r="I1535" s="2">
        <v>1029977</v>
      </c>
      <c r="J1535" s="3">
        <f>+dataMercanciaGeneral[[#This Row],[Mercancía general embarcada en exterior]]+dataMercanciaGeneral[[#This Row],[Mercancía general desembarcada en exterior]]</f>
        <v>2508286</v>
      </c>
      <c r="K1535" s="3">
        <f>+dataMercanciaGeneral[[#This Row],[Mercancía general embarcada en cabotaje]]+dataMercanciaGeneral[[#This Row],[Mercancía general embarcada en exterior]]</f>
        <v>2052665</v>
      </c>
      <c r="L1535" s="3">
        <f>+dataMercanciaGeneral[[#This Row],[Mercancía general desembarcada en cabotaje]]+dataMercanciaGeneral[[#This Row],[Mercancía general desembarcada en exterior]]</f>
        <v>1147040</v>
      </c>
      <c r="M1535" s="3">
        <f>+dataMercanciaGeneral[[#This Row],[TOTAL mercancía general embarcada en cabotaje y exterior]]+dataMercanciaGeneral[[#This Row],[TOTAL mercancía general desembarcada en cabotaje y exterior]]</f>
        <v>3199705</v>
      </c>
    </row>
    <row r="1536" spans="1:13" hidden="1" x14ac:dyDescent="0.25">
      <c r="A1536" s="1">
        <v>1987</v>
      </c>
      <c r="B1536" s="1" t="s">
        <v>28</v>
      </c>
      <c r="C1536" s="1" t="s">
        <v>32</v>
      </c>
      <c r="D1536" s="1" t="s">
        <v>33</v>
      </c>
      <c r="E1536" s="2">
        <v>8195</v>
      </c>
      <c r="F1536" s="2">
        <v>49976</v>
      </c>
      <c r="G1536" s="3">
        <f>+dataMercanciaGeneral[[#This Row],[Mercancía general embarcada en cabotaje]]+dataMercanciaGeneral[[#This Row],[Mercancía general desembarcada en cabotaje]]</f>
        <v>58171</v>
      </c>
      <c r="H1536" s="2">
        <v>395822</v>
      </c>
      <c r="I1536" s="2">
        <v>198859</v>
      </c>
      <c r="J1536" s="3">
        <f>+dataMercanciaGeneral[[#This Row],[Mercancía general embarcada en exterior]]+dataMercanciaGeneral[[#This Row],[Mercancía general desembarcada en exterior]]</f>
        <v>594681</v>
      </c>
      <c r="K1536" s="3">
        <f>+dataMercanciaGeneral[[#This Row],[Mercancía general embarcada en cabotaje]]+dataMercanciaGeneral[[#This Row],[Mercancía general embarcada en exterior]]</f>
        <v>404017</v>
      </c>
      <c r="L1536" s="3">
        <f>+dataMercanciaGeneral[[#This Row],[Mercancía general desembarcada en cabotaje]]+dataMercanciaGeneral[[#This Row],[Mercancía general desembarcada en exterior]]</f>
        <v>248835</v>
      </c>
      <c r="M1536" s="3">
        <f>+dataMercanciaGeneral[[#This Row],[TOTAL mercancía general embarcada en cabotaje y exterior]]+dataMercanciaGeneral[[#This Row],[TOTAL mercancía general desembarcada en cabotaje y exterior]]</f>
        <v>652852</v>
      </c>
    </row>
    <row r="1537" spans="1:13" hidden="1" x14ac:dyDescent="0.25">
      <c r="A1537" s="1">
        <v>1987</v>
      </c>
      <c r="B1537" s="1" t="s">
        <v>28</v>
      </c>
      <c r="C1537" s="1" t="s">
        <v>32</v>
      </c>
      <c r="D1537" s="1" t="s">
        <v>42</v>
      </c>
      <c r="E1537" s="2">
        <v>82654</v>
      </c>
      <c r="F1537" s="2">
        <v>32567</v>
      </c>
      <c r="G1537" s="3">
        <f>+dataMercanciaGeneral[[#This Row],[Mercancía general embarcada en cabotaje]]+dataMercanciaGeneral[[#This Row],[Mercancía general desembarcada en cabotaje]]</f>
        <v>115221</v>
      </c>
      <c r="H1537" s="2">
        <v>140726</v>
      </c>
      <c r="I1537" s="2">
        <v>243831</v>
      </c>
      <c r="J1537" s="3">
        <f>+dataMercanciaGeneral[[#This Row],[Mercancía general embarcada en exterior]]+dataMercanciaGeneral[[#This Row],[Mercancía general desembarcada en exterior]]</f>
        <v>384557</v>
      </c>
      <c r="K1537" s="3">
        <f>+dataMercanciaGeneral[[#This Row],[Mercancía general embarcada en cabotaje]]+dataMercanciaGeneral[[#This Row],[Mercancía general embarcada en exterior]]</f>
        <v>223380</v>
      </c>
      <c r="L1537" s="3">
        <f>+dataMercanciaGeneral[[#This Row],[Mercancía general desembarcada en cabotaje]]+dataMercanciaGeneral[[#This Row],[Mercancía general desembarcada en exterior]]</f>
        <v>276398</v>
      </c>
      <c r="M1537" s="3">
        <f>+dataMercanciaGeneral[[#This Row],[TOTAL mercancía general embarcada en cabotaje y exterior]]+dataMercanciaGeneral[[#This Row],[TOTAL mercancía general desembarcada en cabotaje y exterior]]</f>
        <v>499778</v>
      </c>
    </row>
    <row r="1538" spans="1:13" hidden="1" x14ac:dyDescent="0.25">
      <c r="A1538" s="1">
        <v>1987</v>
      </c>
      <c r="B1538" s="1" t="s">
        <v>29</v>
      </c>
      <c r="C1538" s="1" t="s">
        <v>32</v>
      </c>
      <c r="D1538" s="1" t="s">
        <v>33</v>
      </c>
      <c r="E1538" s="2">
        <v>32420</v>
      </c>
      <c r="F1538" s="2">
        <v>0</v>
      </c>
      <c r="G1538" s="3">
        <f>+dataMercanciaGeneral[[#This Row],[Mercancía general embarcada en cabotaje]]+dataMercanciaGeneral[[#This Row],[Mercancía general desembarcada en cabotaje]]</f>
        <v>32420</v>
      </c>
      <c r="H1538" s="2">
        <v>55650</v>
      </c>
      <c r="I1538" s="2">
        <v>33214</v>
      </c>
      <c r="J1538" s="3">
        <f>+dataMercanciaGeneral[[#This Row],[Mercancía general embarcada en exterior]]+dataMercanciaGeneral[[#This Row],[Mercancía general desembarcada en exterior]]</f>
        <v>88864</v>
      </c>
      <c r="K1538" s="3">
        <f>+dataMercanciaGeneral[[#This Row],[Mercancía general embarcada en cabotaje]]+dataMercanciaGeneral[[#This Row],[Mercancía general embarcada en exterior]]</f>
        <v>88070</v>
      </c>
      <c r="L1538" s="3">
        <f>+dataMercanciaGeneral[[#This Row],[Mercancía general desembarcada en cabotaje]]+dataMercanciaGeneral[[#This Row],[Mercancía general desembarcada en exterior]]</f>
        <v>33214</v>
      </c>
      <c r="M1538" s="3">
        <f>+dataMercanciaGeneral[[#This Row],[TOTAL mercancía general embarcada en cabotaje y exterior]]+dataMercanciaGeneral[[#This Row],[TOTAL mercancía general desembarcada en cabotaje y exterior]]</f>
        <v>121284</v>
      </c>
    </row>
    <row r="1539" spans="1:13" hidden="1" x14ac:dyDescent="0.25">
      <c r="A1539" s="1">
        <v>1987</v>
      </c>
      <c r="B1539" s="1" t="s">
        <v>29</v>
      </c>
      <c r="C1539" s="1" t="s">
        <v>32</v>
      </c>
      <c r="D1539" s="1" t="s">
        <v>42</v>
      </c>
      <c r="E1539" s="2">
        <v>0</v>
      </c>
      <c r="F1539" s="2">
        <v>0</v>
      </c>
      <c r="G1539" s="3">
        <f>+dataMercanciaGeneral[[#This Row],[Mercancía general embarcada en cabotaje]]+dataMercanciaGeneral[[#This Row],[Mercancía general desembarcada en cabotaje]]</f>
        <v>0</v>
      </c>
      <c r="H1539" s="2">
        <v>0</v>
      </c>
      <c r="I1539" s="2">
        <v>0</v>
      </c>
      <c r="J1539" s="3">
        <f>+dataMercanciaGeneral[[#This Row],[Mercancía general embarcada en exterior]]+dataMercanciaGeneral[[#This Row],[Mercancía general desembarcada en exterior]]</f>
        <v>0</v>
      </c>
      <c r="K1539" s="3">
        <f>+dataMercanciaGeneral[[#This Row],[Mercancía general embarcada en cabotaje]]+dataMercanciaGeneral[[#This Row],[Mercancía general embarcada en exterior]]</f>
        <v>0</v>
      </c>
      <c r="L1539" s="3">
        <f>+dataMercanciaGeneral[[#This Row],[Mercancía general desembarcada en cabotaje]]+dataMercanciaGeneral[[#This Row],[Mercancía general desembarcada en exterior]]</f>
        <v>0</v>
      </c>
      <c r="M1539" s="3">
        <f>+dataMercanciaGeneral[[#This Row],[TOTAL mercancía general embarcada en cabotaje y exterior]]+dataMercanciaGeneral[[#This Row],[TOTAL mercancía general desembarcada en cabotaje y exterior]]</f>
        <v>0</v>
      </c>
    </row>
    <row r="1540" spans="1:13" hidden="1" x14ac:dyDescent="0.25">
      <c r="A1540" s="1">
        <v>1988</v>
      </c>
      <c r="B1540" s="1" t="s">
        <v>0</v>
      </c>
      <c r="C1540" s="1" t="s">
        <v>32</v>
      </c>
      <c r="D1540" s="1" t="s">
        <v>33</v>
      </c>
      <c r="E1540" s="2">
        <v>27</v>
      </c>
      <c r="F1540" s="2">
        <v>600</v>
      </c>
      <c r="G1540" s="3">
        <f>+dataMercanciaGeneral[[#This Row],[Mercancía general embarcada en cabotaje]]+dataMercanciaGeneral[[#This Row],[Mercancía general desembarcada en cabotaje]]</f>
        <v>627</v>
      </c>
      <c r="H1540" s="2">
        <v>94172</v>
      </c>
      <c r="I1540" s="2">
        <v>44305</v>
      </c>
      <c r="J1540" s="3">
        <f>+dataMercanciaGeneral[[#This Row],[Mercancía general embarcada en exterior]]+dataMercanciaGeneral[[#This Row],[Mercancía general desembarcada en exterior]]</f>
        <v>138477</v>
      </c>
      <c r="K1540" s="3">
        <f>+dataMercanciaGeneral[[#This Row],[Mercancía general embarcada en cabotaje]]+dataMercanciaGeneral[[#This Row],[Mercancía general embarcada en exterior]]</f>
        <v>94199</v>
      </c>
      <c r="L1540" s="3">
        <f>+dataMercanciaGeneral[[#This Row],[Mercancía general desembarcada en cabotaje]]+dataMercanciaGeneral[[#This Row],[Mercancía general desembarcada en exterior]]</f>
        <v>44905</v>
      </c>
      <c r="M1540" s="3">
        <f>+dataMercanciaGeneral[[#This Row],[TOTAL mercancía general embarcada en cabotaje y exterior]]+dataMercanciaGeneral[[#This Row],[TOTAL mercancía general desembarcada en cabotaje y exterior]]</f>
        <v>139104</v>
      </c>
    </row>
    <row r="1541" spans="1:13" hidden="1" x14ac:dyDescent="0.25">
      <c r="A1541" s="1">
        <v>1988</v>
      </c>
      <c r="B1541" s="1" t="s">
        <v>0</v>
      </c>
      <c r="C1541" s="1" t="s">
        <v>32</v>
      </c>
      <c r="D1541" s="1" t="s">
        <v>42</v>
      </c>
      <c r="E1541" s="2">
        <v>0</v>
      </c>
      <c r="F1541" s="2">
        <v>0</v>
      </c>
      <c r="G1541" s="3">
        <f>+dataMercanciaGeneral[[#This Row],[Mercancía general embarcada en cabotaje]]+dataMercanciaGeneral[[#This Row],[Mercancía general desembarcada en cabotaje]]</f>
        <v>0</v>
      </c>
      <c r="H1541" s="2">
        <v>858</v>
      </c>
      <c r="I1541" s="2">
        <v>12</v>
      </c>
      <c r="J1541" s="3">
        <f>+dataMercanciaGeneral[[#This Row],[Mercancía general embarcada en exterior]]+dataMercanciaGeneral[[#This Row],[Mercancía general desembarcada en exterior]]</f>
        <v>870</v>
      </c>
      <c r="K1541" s="3">
        <f>+dataMercanciaGeneral[[#This Row],[Mercancía general embarcada en cabotaje]]+dataMercanciaGeneral[[#This Row],[Mercancía general embarcada en exterior]]</f>
        <v>858</v>
      </c>
      <c r="L1541" s="3">
        <f>+dataMercanciaGeneral[[#This Row],[Mercancía general desembarcada en cabotaje]]+dataMercanciaGeneral[[#This Row],[Mercancía general desembarcada en exterior]]</f>
        <v>12</v>
      </c>
      <c r="M1541" s="3">
        <f>+dataMercanciaGeneral[[#This Row],[TOTAL mercancía general embarcada en cabotaje y exterior]]+dataMercanciaGeneral[[#This Row],[TOTAL mercancía general desembarcada en cabotaje y exterior]]</f>
        <v>870</v>
      </c>
    </row>
    <row r="1542" spans="1:13" hidden="1" x14ac:dyDescent="0.25">
      <c r="A1542" s="1">
        <v>1988</v>
      </c>
      <c r="B1542" s="1" t="s">
        <v>1</v>
      </c>
      <c r="C1542" s="1" t="s">
        <v>32</v>
      </c>
      <c r="D1542" s="1" t="s">
        <v>33</v>
      </c>
      <c r="E1542" s="2">
        <v>137289</v>
      </c>
      <c r="F1542" s="2">
        <v>126400</v>
      </c>
      <c r="G1542" s="3">
        <f>+dataMercanciaGeneral[[#This Row],[Mercancía general embarcada en cabotaje]]+dataMercanciaGeneral[[#This Row],[Mercancía general desembarcada en cabotaje]]</f>
        <v>263689</v>
      </c>
      <c r="H1542" s="2">
        <v>35100</v>
      </c>
      <c r="I1542" s="2">
        <v>91198</v>
      </c>
      <c r="J1542" s="3">
        <f>+dataMercanciaGeneral[[#This Row],[Mercancía general embarcada en exterior]]+dataMercanciaGeneral[[#This Row],[Mercancía general desembarcada en exterior]]</f>
        <v>126298</v>
      </c>
      <c r="K1542" s="3">
        <f>+dataMercanciaGeneral[[#This Row],[Mercancía general embarcada en cabotaje]]+dataMercanciaGeneral[[#This Row],[Mercancía general embarcada en exterior]]</f>
        <v>172389</v>
      </c>
      <c r="L1542" s="3">
        <f>+dataMercanciaGeneral[[#This Row],[Mercancía general desembarcada en cabotaje]]+dataMercanciaGeneral[[#This Row],[Mercancía general desembarcada en exterior]]</f>
        <v>217598</v>
      </c>
      <c r="M1542" s="3">
        <f>+dataMercanciaGeneral[[#This Row],[TOTAL mercancía general embarcada en cabotaje y exterior]]+dataMercanciaGeneral[[#This Row],[TOTAL mercancía general desembarcada en cabotaje y exterior]]</f>
        <v>389987</v>
      </c>
    </row>
    <row r="1543" spans="1:13" hidden="1" x14ac:dyDescent="0.25">
      <c r="A1543" s="1">
        <v>1988</v>
      </c>
      <c r="B1543" s="1" t="s">
        <v>1</v>
      </c>
      <c r="C1543" s="1" t="s">
        <v>32</v>
      </c>
      <c r="D1543" s="1" t="s">
        <v>42</v>
      </c>
      <c r="E1543" s="2">
        <v>234635</v>
      </c>
      <c r="F1543" s="2">
        <v>52706</v>
      </c>
      <c r="G1543" s="3">
        <f>+dataMercanciaGeneral[[#This Row],[Mercancía general embarcada en cabotaje]]+dataMercanciaGeneral[[#This Row],[Mercancía general desembarcada en cabotaje]]</f>
        <v>287341</v>
      </c>
      <c r="H1543" s="2">
        <v>21478</v>
      </c>
      <c r="I1543" s="2">
        <v>27277</v>
      </c>
      <c r="J1543" s="3">
        <f>+dataMercanciaGeneral[[#This Row],[Mercancía general embarcada en exterior]]+dataMercanciaGeneral[[#This Row],[Mercancía general desembarcada en exterior]]</f>
        <v>48755</v>
      </c>
      <c r="K1543" s="3">
        <f>+dataMercanciaGeneral[[#This Row],[Mercancía general embarcada en cabotaje]]+dataMercanciaGeneral[[#This Row],[Mercancía general embarcada en exterior]]</f>
        <v>256113</v>
      </c>
      <c r="L1543" s="3">
        <f>+dataMercanciaGeneral[[#This Row],[Mercancía general desembarcada en cabotaje]]+dataMercanciaGeneral[[#This Row],[Mercancía general desembarcada en exterior]]</f>
        <v>79983</v>
      </c>
      <c r="M1543" s="3">
        <f>+dataMercanciaGeneral[[#This Row],[TOTAL mercancía general embarcada en cabotaje y exterior]]+dataMercanciaGeneral[[#This Row],[TOTAL mercancía general desembarcada en cabotaje y exterior]]</f>
        <v>336096</v>
      </c>
    </row>
    <row r="1544" spans="1:13" hidden="1" x14ac:dyDescent="0.25">
      <c r="A1544" s="1">
        <v>1988</v>
      </c>
      <c r="B1544" s="1" t="s">
        <v>2</v>
      </c>
      <c r="C1544" s="1" t="s">
        <v>32</v>
      </c>
      <c r="D1544" s="1" t="s">
        <v>33</v>
      </c>
      <c r="E1544" s="2">
        <v>68689</v>
      </c>
      <c r="F1544" s="2">
        <v>36318</v>
      </c>
      <c r="G1544" s="3">
        <f>+dataMercanciaGeneral[[#This Row],[Mercancía general embarcada en cabotaje]]+dataMercanciaGeneral[[#This Row],[Mercancía general desembarcada en cabotaje]]</f>
        <v>105007</v>
      </c>
      <c r="H1544" s="2">
        <v>59326</v>
      </c>
      <c r="I1544" s="2">
        <v>71387</v>
      </c>
      <c r="J1544" s="3">
        <f>+dataMercanciaGeneral[[#This Row],[Mercancía general embarcada en exterior]]+dataMercanciaGeneral[[#This Row],[Mercancía general desembarcada en exterior]]</f>
        <v>130713</v>
      </c>
      <c r="K1544" s="3">
        <f>+dataMercanciaGeneral[[#This Row],[Mercancía general embarcada en cabotaje]]+dataMercanciaGeneral[[#This Row],[Mercancía general embarcada en exterior]]</f>
        <v>128015</v>
      </c>
      <c r="L1544" s="3">
        <f>+dataMercanciaGeneral[[#This Row],[Mercancía general desembarcada en cabotaje]]+dataMercanciaGeneral[[#This Row],[Mercancía general desembarcada en exterior]]</f>
        <v>107705</v>
      </c>
      <c r="M1544" s="3">
        <f>+dataMercanciaGeneral[[#This Row],[TOTAL mercancía general embarcada en cabotaje y exterior]]+dataMercanciaGeneral[[#This Row],[TOTAL mercancía general desembarcada en cabotaje y exterior]]</f>
        <v>235720</v>
      </c>
    </row>
    <row r="1545" spans="1:13" hidden="1" x14ac:dyDescent="0.25">
      <c r="A1545" s="1">
        <v>1988</v>
      </c>
      <c r="B1545" s="1" t="s">
        <v>2</v>
      </c>
      <c r="C1545" s="1" t="s">
        <v>32</v>
      </c>
      <c r="D1545" s="1" t="s">
        <v>42</v>
      </c>
      <c r="E1545" s="2">
        <v>4656</v>
      </c>
      <c r="F1545" s="2">
        <v>1449</v>
      </c>
      <c r="G1545" s="3">
        <f>+dataMercanciaGeneral[[#This Row],[Mercancía general embarcada en cabotaje]]+dataMercanciaGeneral[[#This Row],[Mercancía general desembarcada en cabotaje]]</f>
        <v>6105</v>
      </c>
      <c r="H1545" s="2">
        <v>0</v>
      </c>
      <c r="I1545" s="2">
        <v>12</v>
      </c>
      <c r="J1545" s="3">
        <f>+dataMercanciaGeneral[[#This Row],[Mercancía general embarcada en exterior]]+dataMercanciaGeneral[[#This Row],[Mercancía general desembarcada en exterior]]</f>
        <v>12</v>
      </c>
      <c r="K1545" s="3">
        <f>+dataMercanciaGeneral[[#This Row],[Mercancía general embarcada en cabotaje]]+dataMercanciaGeneral[[#This Row],[Mercancía general embarcada en exterior]]</f>
        <v>4656</v>
      </c>
      <c r="L1545" s="3">
        <f>+dataMercanciaGeneral[[#This Row],[Mercancía general desembarcada en cabotaje]]+dataMercanciaGeneral[[#This Row],[Mercancía general desembarcada en exterior]]</f>
        <v>1461</v>
      </c>
      <c r="M1545" s="3">
        <f>+dataMercanciaGeneral[[#This Row],[TOTAL mercancía general embarcada en cabotaje y exterior]]+dataMercanciaGeneral[[#This Row],[TOTAL mercancía general desembarcada en cabotaje y exterior]]</f>
        <v>6117</v>
      </c>
    </row>
    <row r="1546" spans="1:13" hidden="1" x14ac:dyDescent="0.25">
      <c r="A1546" s="1">
        <v>1988</v>
      </c>
      <c r="B1546" s="1" t="s">
        <v>3</v>
      </c>
      <c r="C1546" s="1" t="s">
        <v>32</v>
      </c>
      <c r="D1546" s="1" t="s">
        <v>33</v>
      </c>
      <c r="E1546" s="2">
        <v>247171</v>
      </c>
      <c r="F1546" s="2">
        <v>0</v>
      </c>
      <c r="G1546" s="3">
        <f>+dataMercanciaGeneral[[#This Row],[Mercancía general embarcada en cabotaje]]+dataMercanciaGeneral[[#This Row],[Mercancía general desembarcada en cabotaje]]</f>
        <v>247171</v>
      </c>
      <c r="H1546" s="2">
        <v>816309</v>
      </c>
      <c r="I1546" s="2">
        <v>38914</v>
      </c>
      <c r="J1546" s="3">
        <f>+dataMercanciaGeneral[[#This Row],[Mercancía general embarcada en exterior]]+dataMercanciaGeneral[[#This Row],[Mercancía general desembarcada en exterior]]</f>
        <v>855223</v>
      </c>
      <c r="K1546" s="3">
        <f>+dataMercanciaGeneral[[#This Row],[Mercancía general embarcada en cabotaje]]+dataMercanciaGeneral[[#This Row],[Mercancía general embarcada en exterior]]</f>
        <v>1063480</v>
      </c>
      <c r="L1546" s="3">
        <f>+dataMercanciaGeneral[[#This Row],[Mercancía general desembarcada en cabotaje]]+dataMercanciaGeneral[[#This Row],[Mercancía general desembarcada en exterior]]</f>
        <v>38914</v>
      </c>
      <c r="M1546" s="3">
        <f>+dataMercanciaGeneral[[#This Row],[TOTAL mercancía general embarcada en cabotaje y exterior]]+dataMercanciaGeneral[[#This Row],[TOTAL mercancía general desembarcada en cabotaje y exterior]]</f>
        <v>1102394</v>
      </c>
    </row>
    <row r="1547" spans="1:13" hidden="1" x14ac:dyDescent="0.25">
      <c r="A1547" s="1">
        <v>1988</v>
      </c>
      <c r="B1547" s="1" t="s">
        <v>3</v>
      </c>
      <c r="C1547" s="1" t="s">
        <v>32</v>
      </c>
      <c r="D1547" s="1" t="s">
        <v>42</v>
      </c>
      <c r="E1547" s="2">
        <v>0</v>
      </c>
      <c r="F1547" s="2">
        <v>0</v>
      </c>
      <c r="G1547" s="3">
        <f>+dataMercanciaGeneral[[#This Row],[Mercancía general embarcada en cabotaje]]+dataMercanciaGeneral[[#This Row],[Mercancía general desembarcada en cabotaje]]</f>
        <v>0</v>
      </c>
      <c r="H1547" s="2">
        <v>0</v>
      </c>
      <c r="I1547" s="2">
        <v>0</v>
      </c>
      <c r="J1547" s="3">
        <f>+dataMercanciaGeneral[[#This Row],[Mercancía general embarcada en exterior]]+dataMercanciaGeneral[[#This Row],[Mercancía general desembarcada en exterior]]</f>
        <v>0</v>
      </c>
      <c r="K1547" s="3">
        <f>+dataMercanciaGeneral[[#This Row],[Mercancía general embarcada en cabotaje]]+dataMercanciaGeneral[[#This Row],[Mercancía general embarcada en exterior]]</f>
        <v>0</v>
      </c>
      <c r="L1547" s="3">
        <f>+dataMercanciaGeneral[[#This Row],[Mercancía general desembarcada en cabotaje]]+dataMercanciaGeneral[[#This Row],[Mercancía general desembarcada en exterior]]</f>
        <v>0</v>
      </c>
      <c r="M1547" s="3">
        <f>+dataMercanciaGeneral[[#This Row],[TOTAL mercancía general embarcada en cabotaje y exterior]]+dataMercanciaGeneral[[#This Row],[TOTAL mercancía general desembarcada en cabotaje y exterior]]</f>
        <v>0</v>
      </c>
    </row>
    <row r="1548" spans="1:13" hidden="1" x14ac:dyDescent="0.25">
      <c r="A1548" s="1">
        <v>1988</v>
      </c>
      <c r="B1548" s="1" t="s">
        <v>4</v>
      </c>
      <c r="C1548" s="1" t="s">
        <v>32</v>
      </c>
      <c r="D1548" s="1" t="s">
        <v>33</v>
      </c>
      <c r="E1548" s="2">
        <v>225222</v>
      </c>
      <c r="F1548" s="2">
        <v>488164</v>
      </c>
      <c r="G1548" s="3">
        <f>+dataMercanciaGeneral[[#This Row],[Mercancía general embarcada en cabotaje]]+dataMercanciaGeneral[[#This Row],[Mercancía general desembarcada en cabotaje]]</f>
        <v>713386</v>
      </c>
      <c r="H1548" s="2">
        <v>242872</v>
      </c>
      <c r="I1548" s="2">
        <v>318686</v>
      </c>
      <c r="J1548" s="3">
        <f>+dataMercanciaGeneral[[#This Row],[Mercancía general embarcada en exterior]]+dataMercanciaGeneral[[#This Row],[Mercancía general desembarcada en exterior]]</f>
        <v>561558</v>
      </c>
      <c r="K1548" s="3">
        <f>+dataMercanciaGeneral[[#This Row],[Mercancía general embarcada en cabotaje]]+dataMercanciaGeneral[[#This Row],[Mercancía general embarcada en exterior]]</f>
        <v>468094</v>
      </c>
      <c r="L1548" s="3">
        <f>+dataMercanciaGeneral[[#This Row],[Mercancía general desembarcada en cabotaje]]+dataMercanciaGeneral[[#This Row],[Mercancía general desembarcada en exterior]]</f>
        <v>806850</v>
      </c>
      <c r="M1548" s="3">
        <f>+dataMercanciaGeneral[[#This Row],[TOTAL mercancía general embarcada en cabotaje y exterior]]+dataMercanciaGeneral[[#This Row],[TOTAL mercancía general desembarcada en cabotaje y exterior]]</f>
        <v>1274944</v>
      </c>
    </row>
    <row r="1549" spans="1:13" hidden="1" x14ac:dyDescent="0.25">
      <c r="A1549" s="1">
        <v>1988</v>
      </c>
      <c r="B1549" s="1" t="s">
        <v>4</v>
      </c>
      <c r="C1549" s="1" t="s">
        <v>32</v>
      </c>
      <c r="D1549" s="1" t="s">
        <v>42</v>
      </c>
      <c r="E1549" s="2">
        <v>220081</v>
      </c>
      <c r="F1549" s="2">
        <v>11181</v>
      </c>
      <c r="G1549" s="3">
        <f>+dataMercanciaGeneral[[#This Row],[Mercancía general embarcada en cabotaje]]+dataMercanciaGeneral[[#This Row],[Mercancía general desembarcada en cabotaje]]</f>
        <v>231262</v>
      </c>
      <c r="H1549" s="2">
        <v>2114441</v>
      </c>
      <c r="I1549" s="2">
        <v>1865109</v>
      </c>
      <c r="J1549" s="3">
        <f>+dataMercanciaGeneral[[#This Row],[Mercancía general embarcada en exterior]]+dataMercanciaGeneral[[#This Row],[Mercancía general desembarcada en exterior]]</f>
        <v>3979550</v>
      </c>
      <c r="K1549" s="3">
        <f>+dataMercanciaGeneral[[#This Row],[Mercancía general embarcada en cabotaje]]+dataMercanciaGeneral[[#This Row],[Mercancía general embarcada en exterior]]</f>
        <v>2334522</v>
      </c>
      <c r="L1549" s="3">
        <f>+dataMercanciaGeneral[[#This Row],[Mercancía general desembarcada en cabotaje]]+dataMercanciaGeneral[[#This Row],[Mercancía general desembarcada en exterior]]</f>
        <v>1876290</v>
      </c>
      <c r="M1549" s="3">
        <f>+dataMercanciaGeneral[[#This Row],[TOTAL mercancía general embarcada en cabotaje y exterior]]+dataMercanciaGeneral[[#This Row],[TOTAL mercancía general desembarcada en cabotaje y exterior]]</f>
        <v>4210812</v>
      </c>
    </row>
    <row r="1550" spans="1:13" hidden="1" x14ac:dyDescent="0.25">
      <c r="A1550" s="1">
        <v>1988</v>
      </c>
      <c r="B1550" s="1" t="s">
        <v>5</v>
      </c>
      <c r="C1550" s="1" t="s">
        <v>32</v>
      </c>
      <c r="D1550" s="1" t="s">
        <v>33</v>
      </c>
      <c r="E1550" s="2">
        <v>195877</v>
      </c>
      <c r="F1550" s="2">
        <v>221233</v>
      </c>
      <c r="G1550" s="3">
        <f>+dataMercanciaGeneral[[#This Row],[Mercancía general embarcada en cabotaje]]+dataMercanciaGeneral[[#This Row],[Mercancía general desembarcada en cabotaje]]</f>
        <v>417110</v>
      </c>
      <c r="H1550" s="2">
        <v>157702</v>
      </c>
      <c r="I1550" s="2">
        <v>117520</v>
      </c>
      <c r="J1550" s="3">
        <f>+dataMercanciaGeneral[[#This Row],[Mercancía general embarcada en exterior]]+dataMercanciaGeneral[[#This Row],[Mercancía general desembarcada en exterior]]</f>
        <v>275222</v>
      </c>
      <c r="K1550" s="3">
        <f>+dataMercanciaGeneral[[#This Row],[Mercancía general embarcada en cabotaje]]+dataMercanciaGeneral[[#This Row],[Mercancía general embarcada en exterior]]</f>
        <v>353579</v>
      </c>
      <c r="L1550" s="3">
        <f>+dataMercanciaGeneral[[#This Row],[Mercancía general desembarcada en cabotaje]]+dataMercanciaGeneral[[#This Row],[Mercancía general desembarcada en exterior]]</f>
        <v>338753</v>
      </c>
      <c r="M1550" s="3">
        <f>+dataMercanciaGeneral[[#This Row],[TOTAL mercancía general embarcada en cabotaje y exterior]]+dataMercanciaGeneral[[#This Row],[TOTAL mercancía general desembarcada en cabotaje y exterior]]</f>
        <v>692332</v>
      </c>
    </row>
    <row r="1551" spans="1:13" hidden="1" x14ac:dyDescent="0.25">
      <c r="A1551" s="1">
        <v>1988</v>
      </c>
      <c r="B1551" s="1" t="s">
        <v>5</v>
      </c>
      <c r="C1551" s="1" t="s">
        <v>32</v>
      </c>
      <c r="D1551" s="1" t="s">
        <v>42</v>
      </c>
      <c r="E1551" s="2">
        <v>113417</v>
      </c>
      <c r="F1551" s="2">
        <v>61071</v>
      </c>
      <c r="G1551" s="3">
        <f>+dataMercanciaGeneral[[#This Row],[Mercancía general embarcada en cabotaje]]+dataMercanciaGeneral[[#This Row],[Mercancía general desembarcada en cabotaje]]</f>
        <v>174488</v>
      </c>
      <c r="H1551" s="2">
        <v>483432</v>
      </c>
      <c r="I1551" s="2">
        <v>250582</v>
      </c>
      <c r="J1551" s="3">
        <f>+dataMercanciaGeneral[[#This Row],[Mercancía general embarcada en exterior]]+dataMercanciaGeneral[[#This Row],[Mercancía general desembarcada en exterior]]</f>
        <v>734014</v>
      </c>
      <c r="K1551" s="3">
        <f>+dataMercanciaGeneral[[#This Row],[Mercancía general embarcada en cabotaje]]+dataMercanciaGeneral[[#This Row],[Mercancía general embarcada en exterior]]</f>
        <v>596849</v>
      </c>
      <c r="L1551" s="3">
        <f>+dataMercanciaGeneral[[#This Row],[Mercancía general desembarcada en cabotaje]]+dataMercanciaGeneral[[#This Row],[Mercancía general desembarcada en exterior]]</f>
        <v>311653</v>
      </c>
      <c r="M1551" s="3">
        <f>+dataMercanciaGeneral[[#This Row],[TOTAL mercancía general embarcada en cabotaje y exterior]]+dataMercanciaGeneral[[#This Row],[TOTAL mercancía general desembarcada en cabotaje y exterior]]</f>
        <v>908502</v>
      </c>
    </row>
    <row r="1552" spans="1:13" hidden="1" x14ac:dyDescent="0.25">
      <c r="A1552" s="1">
        <v>1988</v>
      </c>
      <c r="B1552" s="1" t="s">
        <v>10</v>
      </c>
      <c r="C1552" s="1" t="s">
        <v>32</v>
      </c>
      <c r="D1552" s="1" t="s">
        <v>33</v>
      </c>
      <c r="E1552" s="2">
        <v>531852</v>
      </c>
      <c r="F1552" s="2">
        <v>1071329</v>
      </c>
      <c r="G1552" s="3">
        <f>+dataMercanciaGeneral[[#This Row],[Mercancía general embarcada en cabotaje]]+dataMercanciaGeneral[[#This Row],[Mercancía general desembarcada en cabotaje]]</f>
        <v>1603181</v>
      </c>
      <c r="H1552" s="2">
        <v>4920</v>
      </c>
      <c r="I1552" s="2">
        <v>47426</v>
      </c>
      <c r="J1552" s="3">
        <f>+dataMercanciaGeneral[[#This Row],[Mercancía general embarcada en exterior]]+dataMercanciaGeneral[[#This Row],[Mercancía general desembarcada en exterior]]</f>
        <v>52346</v>
      </c>
      <c r="K1552" s="3">
        <f>+dataMercanciaGeneral[[#This Row],[Mercancía general embarcada en cabotaje]]+dataMercanciaGeneral[[#This Row],[Mercancía general embarcada en exterior]]</f>
        <v>536772</v>
      </c>
      <c r="L1552" s="3">
        <f>+dataMercanciaGeneral[[#This Row],[Mercancía general desembarcada en cabotaje]]+dataMercanciaGeneral[[#This Row],[Mercancía general desembarcada en exterior]]</f>
        <v>1118755</v>
      </c>
      <c r="M1552" s="3">
        <f>+dataMercanciaGeneral[[#This Row],[TOTAL mercancía general embarcada en cabotaje y exterior]]+dataMercanciaGeneral[[#This Row],[TOTAL mercancía general desembarcada en cabotaje y exterior]]</f>
        <v>1655527</v>
      </c>
    </row>
    <row r="1553" spans="1:13" hidden="1" x14ac:dyDescent="0.25">
      <c r="A1553" s="1">
        <v>1988</v>
      </c>
      <c r="B1553" s="1" t="s">
        <v>10</v>
      </c>
      <c r="C1553" s="1" t="s">
        <v>32</v>
      </c>
      <c r="D1553" s="1" t="s">
        <v>42</v>
      </c>
      <c r="E1553" s="2">
        <v>230751</v>
      </c>
      <c r="F1553" s="2">
        <v>763717</v>
      </c>
      <c r="G1553" s="3">
        <f>+dataMercanciaGeneral[[#This Row],[Mercancía general embarcada en cabotaje]]+dataMercanciaGeneral[[#This Row],[Mercancía general desembarcada en cabotaje]]</f>
        <v>994468</v>
      </c>
      <c r="H1553" s="2">
        <v>2168</v>
      </c>
      <c r="I1553" s="2">
        <v>1573</v>
      </c>
      <c r="J1553" s="3">
        <f>+dataMercanciaGeneral[[#This Row],[Mercancía general embarcada en exterior]]+dataMercanciaGeneral[[#This Row],[Mercancía general desembarcada en exterior]]</f>
        <v>3741</v>
      </c>
      <c r="K1553" s="3">
        <f>+dataMercanciaGeneral[[#This Row],[Mercancía general embarcada en cabotaje]]+dataMercanciaGeneral[[#This Row],[Mercancía general embarcada en exterior]]</f>
        <v>232919</v>
      </c>
      <c r="L1553" s="3">
        <f>+dataMercanciaGeneral[[#This Row],[Mercancía general desembarcada en cabotaje]]+dataMercanciaGeneral[[#This Row],[Mercancía general desembarcada en exterior]]</f>
        <v>765290</v>
      </c>
      <c r="M1553" s="3">
        <f>+dataMercanciaGeneral[[#This Row],[TOTAL mercancía general embarcada en cabotaje y exterior]]+dataMercanciaGeneral[[#This Row],[TOTAL mercancía general desembarcada en cabotaje y exterior]]</f>
        <v>998209</v>
      </c>
    </row>
    <row r="1554" spans="1:13" hidden="1" x14ac:dyDescent="0.25">
      <c r="A1554" s="1">
        <v>1988</v>
      </c>
      <c r="B1554" s="1" t="s">
        <v>11</v>
      </c>
      <c r="C1554" s="1" t="s">
        <v>32</v>
      </c>
      <c r="D1554" s="1" t="s">
        <v>33</v>
      </c>
      <c r="E1554" s="2">
        <v>969052</v>
      </c>
      <c r="F1554" s="2">
        <v>362466</v>
      </c>
      <c r="G1554" s="3">
        <f>+dataMercanciaGeneral[[#This Row],[Mercancía general embarcada en cabotaje]]+dataMercanciaGeneral[[#This Row],[Mercancía general desembarcada en cabotaje]]</f>
        <v>1331518</v>
      </c>
      <c r="H1554" s="2">
        <v>440130</v>
      </c>
      <c r="I1554" s="2">
        <v>355819</v>
      </c>
      <c r="J1554" s="3">
        <f>+dataMercanciaGeneral[[#This Row],[Mercancía general embarcada en exterior]]+dataMercanciaGeneral[[#This Row],[Mercancía general desembarcada en exterior]]</f>
        <v>795949</v>
      </c>
      <c r="K1554" s="3">
        <f>+dataMercanciaGeneral[[#This Row],[Mercancía general embarcada en cabotaje]]+dataMercanciaGeneral[[#This Row],[Mercancía general embarcada en exterior]]</f>
        <v>1409182</v>
      </c>
      <c r="L1554" s="3">
        <f>+dataMercanciaGeneral[[#This Row],[Mercancía general desembarcada en cabotaje]]+dataMercanciaGeneral[[#This Row],[Mercancía general desembarcada en exterior]]</f>
        <v>718285</v>
      </c>
      <c r="M1554" s="3">
        <f>+dataMercanciaGeneral[[#This Row],[TOTAL mercancía general embarcada en cabotaje y exterior]]+dataMercanciaGeneral[[#This Row],[TOTAL mercancía general desembarcada en cabotaje y exterior]]</f>
        <v>2127467</v>
      </c>
    </row>
    <row r="1555" spans="1:13" hidden="1" x14ac:dyDescent="0.25">
      <c r="A1555" s="1">
        <v>1988</v>
      </c>
      <c r="B1555" s="1" t="s">
        <v>11</v>
      </c>
      <c r="C1555" s="1" t="s">
        <v>32</v>
      </c>
      <c r="D1555" s="1" t="s">
        <v>42</v>
      </c>
      <c r="E1555" s="2">
        <v>858588</v>
      </c>
      <c r="F1555" s="2">
        <v>292026</v>
      </c>
      <c r="G1555" s="3">
        <f>+dataMercanciaGeneral[[#This Row],[Mercancía general embarcada en cabotaje]]+dataMercanciaGeneral[[#This Row],[Mercancía general desembarcada en cabotaje]]</f>
        <v>1150614</v>
      </c>
      <c r="H1555" s="2">
        <v>1555408</v>
      </c>
      <c r="I1555" s="2">
        <v>1638843</v>
      </c>
      <c r="J1555" s="3">
        <f>+dataMercanciaGeneral[[#This Row],[Mercancía general embarcada en exterior]]+dataMercanciaGeneral[[#This Row],[Mercancía general desembarcada en exterior]]</f>
        <v>3194251</v>
      </c>
      <c r="K1555" s="3">
        <f>+dataMercanciaGeneral[[#This Row],[Mercancía general embarcada en cabotaje]]+dataMercanciaGeneral[[#This Row],[Mercancía general embarcada en exterior]]</f>
        <v>2413996</v>
      </c>
      <c r="L1555" s="3">
        <f>+dataMercanciaGeneral[[#This Row],[Mercancía general desembarcada en cabotaje]]+dataMercanciaGeneral[[#This Row],[Mercancía general desembarcada en exterior]]</f>
        <v>1930869</v>
      </c>
      <c r="M1555" s="3">
        <f>+dataMercanciaGeneral[[#This Row],[TOTAL mercancía general embarcada en cabotaje y exterior]]+dataMercanciaGeneral[[#This Row],[TOTAL mercancía general desembarcada en cabotaje y exterior]]</f>
        <v>4344865</v>
      </c>
    </row>
    <row r="1556" spans="1:13" hidden="1" x14ac:dyDescent="0.25">
      <c r="A1556" s="1">
        <v>1988</v>
      </c>
      <c r="B1556" s="1" t="s">
        <v>12</v>
      </c>
      <c r="C1556" s="1" t="s">
        <v>32</v>
      </c>
      <c r="D1556" s="1" t="s">
        <v>33</v>
      </c>
      <c r="E1556" s="2">
        <v>28469</v>
      </c>
      <c r="F1556" s="2">
        <v>78018</v>
      </c>
      <c r="G1556" s="3">
        <f>+dataMercanciaGeneral[[#This Row],[Mercancía general embarcada en cabotaje]]+dataMercanciaGeneral[[#This Row],[Mercancía general desembarcada en cabotaje]]</f>
        <v>106487</v>
      </c>
      <c r="H1556" s="2">
        <v>1323976</v>
      </c>
      <c r="I1556" s="2">
        <v>995776</v>
      </c>
      <c r="J1556" s="3">
        <f>+dataMercanciaGeneral[[#This Row],[Mercancía general embarcada en exterior]]+dataMercanciaGeneral[[#This Row],[Mercancía general desembarcada en exterior]]</f>
        <v>2319752</v>
      </c>
      <c r="K1556" s="3">
        <f>+dataMercanciaGeneral[[#This Row],[Mercancía general embarcada en cabotaje]]+dataMercanciaGeneral[[#This Row],[Mercancía general embarcada en exterior]]</f>
        <v>1352445</v>
      </c>
      <c r="L1556" s="3">
        <f>+dataMercanciaGeneral[[#This Row],[Mercancía general desembarcada en cabotaje]]+dataMercanciaGeneral[[#This Row],[Mercancía general desembarcada en exterior]]</f>
        <v>1073794</v>
      </c>
      <c r="M1556" s="3">
        <f>+dataMercanciaGeneral[[#This Row],[TOTAL mercancía general embarcada en cabotaje y exterior]]+dataMercanciaGeneral[[#This Row],[TOTAL mercancía general desembarcada en cabotaje y exterior]]</f>
        <v>2426239</v>
      </c>
    </row>
    <row r="1557" spans="1:13" hidden="1" x14ac:dyDescent="0.25">
      <c r="A1557" s="1">
        <v>1988</v>
      </c>
      <c r="B1557" s="1" t="s">
        <v>12</v>
      </c>
      <c r="C1557" s="1" t="s">
        <v>32</v>
      </c>
      <c r="D1557" s="1" t="s">
        <v>42</v>
      </c>
      <c r="E1557" s="2">
        <v>169946</v>
      </c>
      <c r="F1557" s="2">
        <v>37100</v>
      </c>
      <c r="G1557" s="3">
        <f>+dataMercanciaGeneral[[#This Row],[Mercancía general embarcada en cabotaje]]+dataMercanciaGeneral[[#This Row],[Mercancía general desembarcada en cabotaje]]</f>
        <v>207046</v>
      </c>
      <c r="H1557" s="2">
        <v>928263</v>
      </c>
      <c r="I1557" s="2">
        <v>650586</v>
      </c>
      <c r="J1557" s="3">
        <f>+dataMercanciaGeneral[[#This Row],[Mercancía general embarcada en exterior]]+dataMercanciaGeneral[[#This Row],[Mercancía general desembarcada en exterior]]</f>
        <v>1578849</v>
      </c>
      <c r="K1557" s="3">
        <f>+dataMercanciaGeneral[[#This Row],[Mercancía general embarcada en cabotaje]]+dataMercanciaGeneral[[#This Row],[Mercancía general embarcada en exterior]]</f>
        <v>1098209</v>
      </c>
      <c r="L1557" s="3">
        <f>+dataMercanciaGeneral[[#This Row],[Mercancía general desembarcada en cabotaje]]+dataMercanciaGeneral[[#This Row],[Mercancía general desembarcada en exterior]]</f>
        <v>687686</v>
      </c>
      <c r="M1557" s="3">
        <f>+dataMercanciaGeneral[[#This Row],[TOTAL mercancía general embarcada en cabotaje y exterior]]+dataMercanciaGeneral[[#This Row],[TOTAL mercancía general desembarcada en cabotaje y exterior]]</f>
        <v>1785895</v>
      </c>
    </row>
    <row r="1558" spans="1:13" hidden="1" x14ac:dyDescent="0.25">
      <c r="A1558" s="1">
        <v>1988</v>
      </c>
      <c r="B1558" s="1" t="s">
        <v>34</v>
      </c>
      <c r="C1558" s="1" t="s">
        <v>32</v>
      </c>
      <c r="D1558" s="1" t="s">
        <v>33</v>
      </c>
      <c r="E1558" s="2">
        <v>563607</v>
      </c>
      <c r="F1558" s="2">
        <v>834898</v>
      </c>
      <c r="G1558" s="3">
        <f>+dataMercanciaGeneral[[#This Row],[Mercancía general embarcada en cabotaje]]+dataMercanciaGeneral[[#This Row],[Mercancía general desembarcada en cabotaje]]</f>
        <v>1398505</v>
      </c>
      <c r="H1558" s="2">
        <v>198531</v>
      </c>
      <c r="I1558" s="2">
        <v>208062</v>
      </c>
      <c r="J1558" s="3">
        <f>+dataMercanciaGeneral[[#This Row],[Mercancía general embarcada en exterior]]+dataMercanciaGeneral[[#This Row],[Mercancía general desembarcada en exterior]]</f>
        <v>406593</v>
      </c>
      <c r="K1558" s="3">
        <f>+dataMercanciaGeneral[[#This Row],[Mercancía general embarcada en cabotaje]]+dataMercanciaGeneral[[#This Row],[Mercancía general embarcada en exterior]]</f>
        <v>762138</v>
      </c>
      <c r="L1558" s="3">
        <f>+dataMercanciaGeneral[[#This Row],[Mercancía general desembarcada en cabotaje]]+dataMercanciaGeneral[[#This Row],[Mercancía general desembarcada en exterior]]</f>
        <v>1042960</v>
      </c>
      <c r="M1558" s="3">
        <f>+dataMercanciaGeneral[[#This Row],[TOTAL mercancía general embarcada en cabotaje y exterior]]+dataMercanciaGeneral[[#This Row],[TOTAL mercancía general desembarcada en cabotaje y exterior]]</f>
        <v>1805098</v>
      </c>
    </row>
    <row r="1559" spans="1:13" hidden="1" x14ac:dyDescent="0.25">
      <c r="A1559" s="1">
        <v>1988</v>
      </c>
      <c r="B1559" s="1" t="s">
        <v>34</v>
      </c>
      <c r="C1559" s="1" t="s">
        <v>32</v>
      </c>
      <c r="D1559" s="1" t="s">
        <v>42</v>
      </c>
      <c r="E1559" s="2">
        <v>256562</v>
      </c>
      <c r="F1559" s="2">
        <v>804169</v>
      </c>
      <c r="G1559" s="3">
        <f>+dataMercanciaGeneral[[#This Row],[Mercancía general embarcada en cabotaje]]+dataMercanciaGeneral[[#This Row],[Mercancía general desembarcada en cabotaje]]</f>
        <v>1060731</v>
      </c>
      <c r="H1559" s="2">
        <v>7128</v>
      </c>
      <c r="I1559" s="2">
        <v>623</v>
      </c>
      <c r="J1559" s="3">
        <f>+dataMercanciaGeneral[[#This Row],[Mercancía general embarcada en exterior]]+dataMercanciaGeneral[[#This Row],[Mercancía general desembarcada en exterior]]</f>
        <v>7751</v>
      </c>
      <c r="K1559" s="3">
        <f>+dataMercanciaGeneral[[#This Row],[Mercancía general embarcada en cabotaje]]+dataMercanciaGeneral[[#This Row],[Mercancía general embarcada en exterior]]</f>
        <v>263690</v>
      </c>
      <c r="L1559" s="3">
        <f>+dataMercanciaGeneral[[#This Row],[Mercancía general desembarcada en cabotaje]]+dataMercanciaGeneral[[#This Row],[Mercancía general desembarcada en exterior]]</f>
        <v>804792</v>
      </c>
      <c r="M1559" s="3">
        <f>+dataMercanciaGeneral[[#This Row],[TOTAL mercancía general embarcada en cabotaje y exterior]]+dataMercanciaGeneral[[#This Row],[TOTAL mercancía general desembarcada en cabotaje y exterior]]</f>
        <v>1068482</v>
      </c>
    </row>
    <row r="1560" spans="1:13" hidden="1" x14ac:dyDescent="0.25">
      <c r="A1560" s="1">
        <v>1988</v>
      </c>
      <c r="B1560" s="1" t="s">
        <v>13</v>
      </c>
      <c r="C1560" s="1" t="s">
        <v>32</v>
      </c>
      <c r="D1560" s="1" t="s">
        <v>33</v>
      </c>
      <c r="E1560" s="2">
        <v>26747</v>
      </c>
      <c r="F1560" s="2">
        <v>18901</v>
      </c>
      <c r="G1560" s="3">
        <f>+dataMercanciaGeneral[[#This Row],[Mercancía general embarcada en cabotaje]]+dataMercanciaGeneral[[#This Row],[Mercancía general desembarcada en cabotaje]]</f>
        <v>45648</v>
      </c>
      <c r="H1560" s="2">
        <v>220784</v>
      </c>
      <c r="I1560" s="2">
        <v>242755</v>
      </c>
      <c r="J1560" s="3">
        <f>+dataMercanciaGeneral[[#This Row],[Mercancía general embarcada en exterior]]+dataMercanciaGeneral[[#This Row],[Mercancía general desembarcada en exterior]]</f>
        <v>463539</v>
      </c>
      <c r="K1560" s="3">
        <f>+dataMercanciaGeneral[[#This Row],[Mercancía general embarcada en cabotaje]]+dataMercanciaGeneral[[#This Row],[Mercancía general embarcada en exterior]]</f>
        <v>247531</v>
      </c>
      <c r="L1560" s="3">
        <f>+dataMercanciaGeneral[[#This Row],[Mercancía general desembarcada en cabotaje]]+dataMercanciaGeneral[[#This Row],[Mercancía general desembarcada en exterior]]</f>
        <v>261656</v>
      </c>
      <c r="M1560" s="3">
        <f>+dataMercanciaGeneral[[#This Row],[TOTAL mercancía general embarcada en cabotaje y exterior]]+dataMercanciaGeneral[[#This Row],[TOTAL mercancía general desembarcada en cabotaje y exterior]]</f>
        <v>509187</v>
      </c>
    </row>
    <row r="1561" spans="1:13" hidden="1" x14ac:dyDescent="0.25">
      <c r="A1561" s="1">
        <v>1988</v>
      </c>
      <c r="B1561" s="1" t="s">
        <v>13</v>
      </c>
      <c r="C1561" s="1" t="s">
        <v>32</v>
      </c>
      <c r="D1561" s="1" t="s">
        <v>42</v>
      </c>
      <c r="E1561" s="2">
        <v>1666</v>
      </c>
      <c r="F1561" s="2">
        <v>11096</v>
      </c>
      <c r="G1561" s="3">
        <f>+dataMercanciaGeneral[[#This Row],[Mercancía general embarcada en cabotaje]]+dataMercanciaGeneral[[#This Row],[Mercancía general desembarcada en cabotaje]]</f>
        <v>12762</v>
      </c>
      <c r="H1561" s="2">
        <v>193960</v>
      </c>
      <c r="I1561" s="2">
        <v>17822</v>
      </c>
      <c r="J1561" s="3">
        <f>+dataMercanciaGeneral[[#This Row],[Mercancía general embarcada en exterior]]+dataMercanciaGeneral[[#This Row],[Mercancía general desembarcada en exterior]]</f>
        <v>211782</v>
      </c>
      <c r="K1561" s="3">
        <f>+dataMercanciaGeneral[[#This Row],[Mercancía general embarcada en cabotaje]]+dataMercanciaGeneral[[#This Row],[Mercancía general embarcada en exterior]]</f>
        <v>195626</v>
      </c>
      <c r="L1561" s="3">
        <f>+dataMercanciaGeneral[[#This Row],[Mercancía general desembarcada en cabotaje]]+dataMercanciaGeneral[[#This Row],[Mercancía general desembarcada en exterior]]</f>
        <v>28918</v>
      </c>
      <c r="M1561" s="3">
        <f>+dataMercanciaGeneral[[#This Row],[TOTAL mercancía general embarcada en cabotaje y exterior]]+dataMercanciaGeneral[[#This Row],[TOTAL mercancía general desembarcada en cabotaje y exterior]]</f>
        <v>224544</v>
      </c>
    </row>
    <row r="1562" spans="1:13" hidden="1" x14ac:dyDescent="0.25">
      <c r="A1562" s="1">
        <v>1988</v>
      </c>
      <c r="B1562" s="1" t="s">
        <v>14</v>
      </c>
      <c r="C1562" s="1" t="s">
        <v>32</v>
      </c>
      <c r="D1562" s="1" t="s">
        <v>33</v>
      </c>
      <c r="E1562" s="2">
        <v>13382</v>
      </c>
      <c r="F1562" s="2">
        <v>0</v>
      </c>
      <c r="G1562" s="3">
        <f>+dataMercanciaGeneral[[#This Row],[Mercancía general embarcada en cabotaje]]+dataMercanciaGeneral[[#This Row],[Mercancía general desembarcada en cabotaje]]</f>
        <v>13382</v>
      </c>
      <c r="H1562" s="2">
        <v>165167</v>
      </c>
      <c r="I1562" s="2">
        <v>187058</v>
      </c>
      <c r="J1562" s="3">
        <f>+dataMercanciaGeneral[[#This Row],[Mercancía general embarcada en exterior]]+dataMercanciaGeneral[[#This Row],[Mercancía general desembarcada en exterior]]</f>
        <v>352225</v>
      </c>
      <c r="K1562" s="3">
        <f>+dataMercanciaGeneral[[#This Row],[Mercancía general embarcada en cabotaje]]+dataMercanciaGeneral[[#This Row],[Mercancía general embarcada en exterior]]</f>
        <v>178549</v>
      </c>
      <c r="L1562" s="3">
        <f>+dataMercanciaGeneral[[#This Row],[Mercancía general desembarcada en cabotaje]]+dataMercanciaGeneral[[#This Row],[Mercancía general desembarcada en exterior]]</f>
        <v>187058</v>
      </c>
      <c r="M1562" s="3">
        <f>+dataMercanciaGeneral[[#This Row],[TOTAL mercancía general embarcada en cabotaje y exterior]]+dataMercanciaGeneral[[#This Row],[TOTAL mercancía general desembarcada en cabotaje y exterior]]</f>
        <v>365607</v>
      </c>
    </row>
    <row r="1563" spans="1:13" hidden="1" x14ac:dyDescent="0.25">
      <c r="A1563" s="1">
        <v>1988</v>
      </c>
      <c r="B1563" s="1" t="s">
        <v>14</v>
      </c>
      <c r="C1563" s="1" t="s">
        <v>32</v>
      </c>
      <c r="D1563" s="1" t="s">
        <v>42</v>
      </c>
      <c r="E1563" s="2">
        <v>0</v>
      </c>
      <c r="F1563" s="2">
        <v>0</v>
      </c>
      <c r="G1563" s="3">
        <f>+dataMercanciaGeneral[[#This Row],[Mercancía general embarcada en cabotaje]]+dataMercanciaGeneral[[#This Row],[Mercancía general desembarcada en cabotaje]]</f>
        <v>0</v>
      </c>
      <c r="H1563" s="2">
        <v>17893</v>
      </c>
      <c r="I1563" s="2">
        <v>1646</v>
      </c>
      <c r="J1563" s="3">
        <f>+dataMercanciaGeneral[[#This Row],[Mercancía general embarcada en exterior]]+dataMercanciaGeneral[[#This Row],[Mercancía general desembarcada en exterior]]</f>
        <v>19539</v>
      </c>
      <c r="K1563" s="3">
        <f>+dataMercanciaGeneral[[#This Row],[Mercancía general embarcada en cabotaje]]+dataMercanciaGeneral[[#This Row],[Mercancía general embarcada en exterior]]</f>
        <v>17893</v>
      </c>
      <c r="L1563" s="3">
        <f>+dataMercanciaGeneral[[#This Row],[Mercancía general desembarcada en cabotaje]]+dataMercanciaGeneral[[#This Row],[Mercancía general desembarcada en exterior]]</f>
        <v>1646</v>
      </c>
      <c r="M1563" s="3">
        <f>+dataMercanciaGeneral[[#This Row],[TOTAL mercancía general embarcada en cabotaje y exterior]]+dataMercanciaGeneral[[#This Row],[TOTAL mercancía general desembarcada en cabotaje y exterior]]</f>
        <v>19539</v>
      </c>
    </row>
    <row r="1564" spans="1:13" hidden="1" x14ac:dyDescent="0.25">
      <c r="A1564" s="1">
        <v>1988</v>
      </c>
      <c r="B1564" s="1" t="s">
        <v>15</v>
      </c>
      <c r="C1564" s="1" t="s">
        <v>32</v>
      </c>
      <c r="D1564" s="1" t="s">
        <v>33</v>
      </c>
      <c r="E1564" s="2">
        <v>279575</v>
      </c>
      <c r="F1564" s="2">
        <v>450982</v>
      </c>
      <c r="G1564" s="3">
        <f>+dataMercanciaGeneral[[#This Row],[Mercancía general embarcada en cabotaje]]+dataMercanciaGeneral[[#This Row],[Mercancía general desembarcada en cabotaje]]</f>
        <v>730557</v>
      </c>
      <c r="H1564" s="2">
        <v>0</v>
      </c>
      <c r="I1564" s="2">
        <v>21078</v>
      </c>
      <c r="J1564" s="3">
        <f>+dataMercanciaGeneral[[#This Row],[Mercancía general embarcada en exterior]]+dataMercanciaGeneral[[#This Row],[Mercancía general desembarcada en exterior]]</f>
        <v>21078</v>
      </c>
      <c r="K1564" s="3">
        <f>+dataMercanciaGeneral[[#This Row],[Mercancía general embarcada en cabotaje]]+dataMercanciaGeneral[[#This Row],[Mercancía general embarcada en exterior]]</f>
        <v>279575</v>
      </c>
      <c r="L1564" s="3">
        <f>+dataMercanciaGeneral[[#This Row],[Mercancía general desembarcada en cabotaje]]+dataMercanciaGeneral[[#This Row],[Mercancía general desembarcada en exterior]]</f>
        <v>472060</v>
      </c>
      <c r="M1564" s="3">
        <f>+dataMercanciaGeneral[[#This Row],[TOTAL mercancía general embarcada en cabotaje y exterior]]+dataMercanciaGeneral[[#This Row],[TOTAL mercancía general desembarcada en cabotaje y exterior]]</f>
        <v>751635</v>
      </c>
    </row>
    <row r="1565" spans="1:13" hidden="1" x14ac:dyDescent="0.25">
      <c r="A1565" s="1">
        <v>1988</v>
      </c>
      <c r="B1565" s="1" t="s">
        <v>15</v>
      </c>
      <c r="C1565" s="1" t="s">
        <v>32</v>
      </c>
      <c r="D1565" s="1" t="s">
        <v>42</v>
      </c>
      <c r="E1565" s="2">
        <v>0</v>
      </c>
      <c r="F1565" s="2">
        <v>0</v>
      </c>
      <c r="G1565" s="3">
        <f>+dataMercanciaGeneral[[#This Row],[Mercancía general embarcada en cabotaje]]+dataMercanciaGeneral[[#This Row],[Mercancía general desembarcada en cabotaje]]</f>
        <v>0</v>
      </c>
      <c r="H1565" s="2">
        <v>3925</v>
      </c>
      <c r="I1565" s="2">
        <v>17483</v>
      </c>
      <c r="J1565" s="3">
        <f>+dataMercanciaGeneral[[#This Row],[Mercancía general embarcada en exterior]]+dataMercanciaGeneral[[#This Row],[Mercancía general desembarcada en exterior]]</f>
        <v>21408</v>
      </c>
      <c r="K1565" s="3">
        <f>+dataMercanciaGeneral[[#This Row],[Mercancía general embarcada en cabotaje]]+dataMercanciaGeneral[[#This Row],[Mercancía general embarcada en exterior]]</f>
        <v>3925</v>
      </c>
      <c r="L1565" s="3">
        <f>+dataMercanciaGeneral[[#This Row],[Mercancía general desembarcada en cabotaje]]+dataMercanciaGeneral[[#This Row],[Mercancía general desembarcada en exterior]]</f>
        <v>17483</v>
      </c>
      <c r="M1565" s="3">
        <f>+dataMercanciaGeneral[[#This Row],[TOTAL mercancía general embarcada en cabotaje y exterior]]+dataMercanciaGeneral[[#This Row],[TOTAL mercancía general desembarcada en cabotaje y exterior]]</f>
        <v>21408</v>
      </c>
    </row>
    <row r="1566" spans="1:13" hidden="1" x14ac:dyDescent="0.25">
      <c r="A1566" s="1">
        <v>1988</v>
      </c>
      <c r="B1566" s="1" t="s">
        <v>35</v>
      </c>
      <c r="C1566" s="1" t="s">
        <v>32</v>
      </c>
      <c r="D1566" s="1" t="s">
        <v>33</v>
      </c>
      <c r="E1566" s="2">
        <v>15596</v>
      </c>
      <c r="F1566" s="2">
        <v>2551</v>
      </c>
      <c r="G1566" s="3">
        <f>+dataMercanciaGeneral[[#This Row],[Mercancía general embarcada en cabotaje]]+dataMercanciaGeneral[[#This Row],[Mercancía general desembarcada en cabotaje]]</f>
        <v>18147</v>
      </c>
      <c r="H1566" s="2">
        <v>91042</v>
      </c>
      <c r="I1566" s="2">
        <v>28369</v>
      </c>
      <c r="J1566" s="3">
        <f>+dataMercanciaGeneral[[#This Row],[Mercancía general embarcada en exterior]]+dataMercanciaGeneral[[#This Row],[Mercancía general desembarcada en exterior]]</f>
        <v>119411</v>
      </c>
      <c r="K1566" s="3">
        <f>+dataMercanciaGeneral[[#This Row],[Mercancía general embarcada en cabotaje]]+dataMercanciaGeneral[[#This Row],[Mercancía general embarcada en exterior]]</f>
        <v>106638</v>
      </c>
      <c r="L1566" s="3">
        <f>+dataMercanciaGeneral[[#This Row],[Mercancía general desembarcada en cabotaje]]+dataMercanciaGeneral[[#This Row],[Mercancía general desembarcada en exterior]]</f>
        <v>30920</v>
      </c>
      <c r="M1566" s="3">
        <f>+dataMercanciaGeneral[[#This Row],[TOTAL mercancía general embarcada en cabotaje y exterior]]+dataMercanciaGeneral[[#This Row],[TOTAL mercancía general desembarcada en cabotaje y exterior]]</f>
        <v>137558</v>
      </c>
    </row>
    <row r="1567" spans="1:13" hidden="1" x14ac:dyDescent="0.25">
      <c r="A1567" s="1">
        <v>1988</v>
      </c>
      <c r="B1567" s="1" t="s">
        <v>35</v>
      </c>
      <c r="C1567" s="1" t="s">
        <v>32</v>
      </c>
      <c r="D1567" s="1" t="s">
        <v>42</v>
      </c>
      <c r="E1567" s="2">
        <v>0</v>
      </c>
      <c r="F1567" s="2">
        <v>0</v>
      </c>
      <c r="G1567" s="3">
        <f>+dataMercanciaGeneral[[#This Row],[Mercancía general embarcada en cabotaje]]+dataMercanciaGeneral[[#This Row],[Mercancía general desembarcada en cabotaje]]</f>
        <v>0</v>
      </c>
      <c r="H1567" s="2">
        <v>0</v>
      </c>
      <c r="I1567" s="2">
        <v>0</v>
      </c>
      <c r="J1567" s="3">
        <f>+dataMercanciaGeneral[[#This Row],[Mercancía general embarcada en exterior]]+dataMercanciaGeneral[[#This Row],[Mercancía general desembarcada en exterior]]</f>
        <v>0</v>
      </c>
      <c r="K1567" s="3">
        <f>+dataMercanciaGeneral[[#This Row],[Mercancía general embarcada en cabotaje]]+dataMercanciaGeneral[[#This Row],[Mercancía general embarcada en exterior]]</f>
        <v>0</v>
      </c>
      <c r="L1567" s="3">
        <f>+dataMercanciaGeneral[[#This Row],[Mercancía general desembarcada en cabotaje]]+dataMercanciaGeneral[[#This Row],[Mercancía general desembarcada en exterior]]</f>
        <v>0</v>
      </c>
      <c r="M1567" s="3">
        <f>+dataMercanciaGeneral[[#This Row],[TOTAL mercancía general embarcada en cabotaje y exterior]]+dataMercanciaGeneral[[#This Row],[TOTAL mercancía general desembarcada en cabotaje y exterior]]</f>
        <v>0</v>
      </c>
    </row>
    <row r="1568" spans="1:13" hidden="1" x14ac:dyDescent="0.25">
      <c r="A1568" s="1">
        <v>1988</v>
      </c>
      <c r="B1568" s="1" t="s">
        <v>17</v>
      </c>
      <c r="C1568" s="1" t="s">
        <v>32</v>
      </c>
      <c r="D1568" s="1" t="s">
        <v>33</v>
      </c>
      <c r="E1568" s="2">
        <v>25579</v>
      </c>
      <c r="F1568" s="2">
        <v>8332</v>
      </c>
      <c r="G1568" s="3">
        <f>+dataMercanciaGeneral[[#This Row],[Mercancía general embarcada en cabotaje]]+dataMercanciaGeneral[[#This Row],[Mercancía general desembarcada en cabotaje]]</f>
        <v>33911</v>
      </c>
      <c r="H1568" s="2">
        <v>258469</v>
      </c>
      <c r="I1568" s="2">
        <v>47237</v>
      </c>
      <c r="J1568" s="3">
        <f>+dataMercanciaGeneral[[#This Row],[Mercancía general embarcada en exterior]]+dataMercanciaGeneral[[#This Row],[Mercancía general desembarcada en exterior]]</f>
        <v>305706</v>
      </c>
      <c r="K1568" s="3">
        <f>+dataMercanciaGeneral[[#This Row],[Mercancía general embarcada en cabotaje]]+dataMercanciaGeneral[[#This Row],[Mercancía general embarcada en exterior]]</f>
        <v>284048</v>
      </c>
      <c r="L1568" s="3">
        <f>+dataMercanciaGeneral[[#This Row],[Mercancía general desembarcada en cabotaje]]+dataMercanciaGeneral[[#This Row],[Mercancía general desembarcada en exterior]]</f>
        <v>55569</v>
      </c>
      <c r="M1568" s="3">
        <f>+dataMercanciaGeneral[[#This Row],[TOTAL mercancía general embarcada en cabotaje y exterior]]+dataMercanciaGeneral[[#This Row],[TOTAL mercancía general desembarcada en cabotaje y exterior]]</f>
        <v>339617</v>
      </c>
    </row>
    <row r="1569" spans="1:13" hidden="1" x14ac:dyDescent="0.25">
      <c r="A1569" s="1">
        <v>1988</v>
      </c>
      <c r="B1569" s="1" t="s">
        <v>17</v>
      </c>
      <c r="C1569" s="1" t="s">
        <v>32</v>
      </c>
      <c r="D1569" s="1" t="s">
        <v>42</v>
      </c>
      <c r="E1569" s="2">
        <v>16803</v>
      </c>
      <c r="F1569" s="2">
        <v>1548</v>
      </c>
      <c r="G1569" s="3">
        <f>+dataMercanciaGeneral[[#This Row],[Mercancía general embarcada en cabotaje]]+dataMercanciaGeneral[[#This Row],[Mercancía general desembarcada en cabotaje]]</f>
        <v>18351</v>
      </c>
      <c r="H1569" s="2">
        <v>1276</v>
      </c>
      <c r="I1569" s="2">
        <v>94</v>
      </c>
      <c r="J1569" s="3">
        <f>+dataMercanciaGeneral[[#This Row],[Mercancía general embarcada en exterior]]+dataMercanciaGeneral[[#This Row],[Mercancía general desembarcada en exterior]]</f>
        <v>1370</v>
      </c>
      <c r="K1569" s="3">
        <f>+dataMercanciaGeneral[[#This Row],[Mercancía general embarcada en cabotaje]]+dataMercanciaGeneral[[#This Row],[Mercancía general embarcada en exterior]]</f>
        <v>18079</v>
      </c>
      <c r="L1569" s="3">
        <f>+dataMercanciaGeneral[[#This Row],[Mercancía general desembarcada en cabotaje]]+dataMercanciaGeneral[[#This Row],[Mercancía general desembarcada en exterior]]</f>
        <v>1642</v>
      </c>
      <c r="M1569" s="3">
        <f>+dataMercanciaGeneral[[#This Row],[TOTAL mercancía general embarcada en cabotaje y exterior]]+dataMercanciaGeneral[[#This Row],[TOTAL mercancía general desembarcada en cabotaje y exterior]]</f>
        <v>19721</v>
      </c>
    </row>
    <row r="1570" spans="1:13" hidden="1" x14ac:dyDescent="0.25">
      <c r="A1570" s="1">
        <v>1988</v>
      </c>
      <c r="B1570" s="1" t="s">
        <v>18</v>
      </c>
      <c r="C1570" s="1" t="s">
        <v>32</v>
      </c>
      <c r="D1570" s="1" t="s">
        <v>33</v>
      </c>
      <c r="E1570" s="2">
        <v>9</v>
      </c>
      <c r="F1570" s="2">
        <v>0</v>
      </c>
      <c r="G1570" s="3">
        <f>+dataMercanciaGeneral[[#This Row],[Mercancía general embarcada en cabotaje]]+dataMercanciaGeneral[[#This Row],[Mercancía general desembarcada en cabotaje]]</f>
        <v>9</v>
      </c>
      <c r="H1570" s="2">
        <v>320230</v>
      </c>
      <c r="I1570" s="2">
        <v>62006</v>
      </c>
      <c r="J1570" s="3">
        <f>+dataMercanciaGeneral[[#This Row],[Mercancía general embarcada en exterior]]+dataMercanciaGeneral[[#This Row],[Mercancía general desembarcada en exterior]]</f>
        <v>382236</v>
      </c>
      <c r="K1570" s="3">
        <f>+dataMercanciaGeneral[[#This Row],[Mercancía general embarcada en cabotaje]]+dataMercanciaGeneral[[#This Row],[Mercancía general embarcada en exterior]]</f>
        <v>320239</v>
      </c>
      <c r="L1570" s="3">
        <f>+dataMercanciaGeneral[[#This Row],[Mercancía general desembarcada en cabotaje]]+dataMercanciaGeneral[[#This Row],[Mercancía general desembarcada en exterior]]</f>
        <v>62006</v>
      </c>
      <c r="M1570" s="3">
        <f>+dataMercanciaGeneral[[#This Row],[TOTAL mercancía general embarcada en cabotaje y exterior]]+dataMercanciaGeneral[[#This Row],[TOTAL mercancía general desembarcada en cabotaje y exterior]]</f>
        <v>382245</v>
      </c>
    </row>
    <row r="1571" spans="1:13" hidden="1" x14ac:dyDescent="0.25">
      <c r="A1571" s="1">
        <v>1988</v>
      </c>
      <c r="B1571" s="1" t="s">
        <v>18</v>
      </c>
      <c r="C1571" s="1" t="s">
        <v>32</v>
      </c>
      <c r="D1571" s="1" t="s">
        <v>42</v>
      </c>
      <c r="E1571" s="2">
        <v>0</v>
      </c>
      <c r="F1571" s="2">
        <v>0</v>
      </c>
      <c r="G1571" s="3">
        <f>+dataMercanciaGeneral[[#This Row],[Mercancía general embarcada en cabotaje]]+dataMercanciaGeneral[[#This Row],[Mercancía general desembarcada en cabotaje]]</f>
        <v>0</v>
      </c>
      <c r="H1571" s="2">
        <v>24</v>
      </c>
      <c r="I1571" s="2">
        <v>0</v>
      </c>
      <c r="J1571" s="3">
        <f>+dataMercanciaGeneral[[#This Row],[Mercancía general embarcada en exterior]]+dataMercanciaGeneral[[#This Row],[Mercancía general desembarcada en exterior]]</f>
        <v>24</v>
      </c>
      <c r="K1571" s="3">
        <f>+dataMercanciaGeneral[[#This Row],[Mercancía general embarcada en cabotaje]]+dataMercanciaGeneral[[#This Row],[Mercancía general embarcada en exterior]]</f>
        <v>24</v>
      </c>
      <c r="L1571" s="3">
        <f>+dataMercanciaGeneral[[#This Row],[Mercancía general desembarcada en cabotaje]]+dataMercanciaGeneral[[#This Row],[Mercancía general desembarcada en exterior]]</f>
        <v>0</v>
      </c>
      <c r="M1571" s="3">
        <f>+dataMercanciaGeneral[[#This Row],[TOTAL mercancía general embarcada en cabotaje y exterior]]+dataMercanciaGeneral[[#This Row],[TOTAL mercancía general desembarcada en cabotaje y exterior]]</f>
        <v>24</v>
      </c>
    </row>
    <row r="1572" spans="1:13" hidden="1" x14ac:dyDescent="0.25">
      <c r="A1572" s="1">
        <v>1988</v>
      </c>
      <c r="B1572" s="1" t="s">
        <v>19</v>
      </c>
      <c r="C1572" s="1" t="s">
        <v>32</v>
      </c>
      <c r="D1572" s="1" t="s">
        <v>33</v>
      </c>
      <c r="E1572" s="2">
        <v>524103</v>
      </c>
      <c r="F1572" s="2">
        <v>550285</v>
      </c>
      <c r="G1572" s="3">
        <f>+dataMercanciaGeneral[[#This Row],[Mercancía general embarcada en cabotaje]]+dataMercanciaGeneral[[#This Row],[Mercancía general desembarcada en cabotaje]]</f>
        <v>1074388</v>
      </c>
      <c r="H1572" s="2">
        <v>283759</v>
      </c>
      <c r="I1572" s="2">
        <v>243155</v>
      </c>
      <c r="J1572" s="3">
        <f>+dataMercanciaGeneral[[#This Row],[Mercancía general embarcada en exterior]]+dataMercanciaGeneral[[#This Row],[Mercancía general desembarcada en exterior]]</f>
        <v>526914</v>
      </c>
      <c r="K1572" s="3">
        <f>+dataMercanciaGeneral[[#This Row],[Mercancía general embarcada en cabotaje]]+dataMercanciaGeneral[[#This Row],[Mercancía general embarcada en exterior]]</f>
        <v>807862</v>
      </c>
      <c r="L1572" s="3">
        <f>+dataMercanciaGeneral[[#This Row],[Mercancía general desembarcada en cabotaje]]+dataMercanciaGeneral[[#This Row],[Mercancía general desembarcada en exterior]]</f>
        <v>793440</v>
      </c>
      <c r="M1572" s="3">
        <f>+dataMercanciaGeneral[[#This Row],[TOTAL mercancía general embarcada en cabotaje y exterior]]+dataMercanciaGeneral[[#This Row],[TOTAL mercancía general desembarcada en cabotaje y exterior]]</f>
        <v>1601302</v>
      </c>
    </row>
    <row r="1573" spans="1:13" hidden="1" x14ac:dyDescent="0.25">
      <c r="A1573" s="1">
        <v>1988</v>
      </c>
      <c r="B1573" s="1" t="s">
        <v>19</v>
      </c>
      <c r="C1573" s="1" t="s">
        <v>32</v>
      </c>
      <c r="D1573" s="1" t="s">
        <v>42</v>
      </c>
      <c r="E1573" s="2">
        <v>314073</v>
      </c>
      <c r="F1573" s="2">
        <v>777519</v>
      </c>
      <c r="G1573" s="3">
        <f>+dataMercanciaGeneral[[#This Row],[Mercancía general embarcada en cabotaje]]+dataMercanciaGeneral[[#This Row],[Mercancía general desembarcada en cabotaje]]</f>
        <v>1091592</v>
      </c>
      <c r="H1573" s="2">
        <v>93252</v>
      </c>
      <c r="I1573" s="2">
        <v>402962</v>
      </c>
      <c r="J1573" s="3">
        <f>+dataMercanciaGeneral[[#This Row],[Mercancía general embarcada en exterior]]+dataMercanciaGeneral[[#This Row],[Mercancía general desembarcada en exterior]]</f>
        <v>496214</v>
      </c>
      <c r="K1573" s="3">
        <f>+dataMercanciaGeneral[[#This Row],[Mercancía general embarcada en cabotaje]]+dataMercanciaGeneral[[#This Row],[Mercancía general embarcada en exterior]]</f>
        <v>407325</v>
      </c>
      <c r="L1573" s="3">
        <f>+dataMercanciaGeneral[[#This Row],[Mercancía general desembarcada en cabotaje]]+dataMercanciaGeneral[[#This Row],[Mercancía general desembarcada en exterior]]</f>
        <v>1180481</v>
      </c>
      <c r="M1573" s="3">
        <f>+dataMercanciaGeneral[[#This Row],[TOTAL mercancía general embarcada en cabotaje y exterior]]+dataMercanciaGeneral[[#This Row],[TOTAL mercancía general desembarcada en cabotaje y exterior]]</f>
        <v>1587806</v>
      </c>
    </row>
    <row r="1574" spans="1:13" hidden="1" x14ac:dyDescent="0.25">
      <c r="A1574" s="1">
        <v>1988</v>
      </c>
      <c r="B1574" s="1" t="s">
        <v>20</v>
      </c>
      <c r="C1574" s="1" t="s">
        <v>32</v>
      </c>
      <c r="D1574" s="1" t="s">
        <v>33</v>
      </c>
      <c r="E1574" s="2">
        <v>117149</v>
      </c>
      <c r="F1574" s="2">
        <v>93664</v>
      </c>
      <c r="G1574" s="3">
        <f>+dataMercanciaGeneral[[#This Row],[Mercancía general embarcada en cabotaje]]+dataMercanciaGeneral[[#This Row],[Mercancía general desembarcada en cabotaje]]</f>
        <v>210813</v>
      </c>
      <c r="H1574" s="2">
        <v>121213</v>
      </c>
      <c r="I1574" s="2">
        <v>126278</v>
      </c>
      <c r="J1574" s="3">
        <f>+dataMercanciaGeneral[[#This Row],[Mercancía general embarcada en exterior]]+dataMercanciaGeneral[[#This Row],[Mercancía general desembarcada en exterior]]</f>
        <v>247491</v>
      </c>
      <c r="K1574" s="3">
        <f>+dataMercanciaGeneral[[#This Row],[Mercancía general embarcada en cabotaje]]+dataMercanciaGeneral[[#This Row],[Mercancía general embarcada en exterior]]</f>
        <v>238362</v>
      </c>
      <c r="L1574" s="3">
        <f>+dataMercanciaGeneral[[#This Row],[Mercancía general desembarcada en cabotaje]]+dataMercanciaGeneral[[#This Row],[Mercancía general desembarcada en exterior]]</f>
        <v>219942</v>
      </c>
      <c r="M1574" s="3">
        <f>+dataMercanciaGeneral[[#This Row],[TOTAL mercancía general embarcada en cabotaje y exterior]]+dataMercanciaGeneral[[#This Row],[TOTAL mercancía general desembarcada en cabotaje y exterior]]</f>
        <v>458304</v>
      </c>
    </row>
    <row r="1575" spans="1:13" hidden="1" x14ac:dyDescent="0.25">
      <c r="A1575" s="1">
        <v>1988</v>
      </c>
      <c r="B1575" s="1" t="s">
        <v>20</v>
      </c>
      <c r="C1575" s="1" t="s">
        <v>32</v>
      </c>
      <c r="D1575" s="1" t="s">
        <v>42</v>
      </c>
      <c r="E1575" s="2">
        <v>20112</v>
      </c>
      <c r="F1575" s="2">
        <v>15500</v>
      </c>
      <c r="G1575" s="3">
        <f>+dataMercanciaGeneral[[#This Row],[Mercancía general embarcada en cabotaje]]+dataMercanciaGeneral[[#This Row],[Mercancía general desembarcada en cabotaje]]</f>
        <v>35612</v>
      </c>
      <c r="H1575" s="2">
        <v>0</v>
      </c>
      <c r="I1575" s="2">
        <v>1425</v>
      </c>
      <c r="J1575" s="3">
        <f>+dataMercanciaGeneral[[#This Row],[Mercancía general embarcada en exterior]]+dataMercanciaGeneral[[#This Row],[Mercancía general desembarcada en exterior]]</f>
        <v>1425</v>
      </c>
      <c r="K1575" s="3">
        <f>+dataMercanciaGeneral[[#This Row],[Mercancía general embarcada en cabotaje]]+dataMercanciaGeneral[[#This Row],[Mercancía general embarcada en exterior]]</f>
        <v>20112</v>
      </c>
      <c r="L1575" s="3">
        <f>+dataMercanciaGeneral[[#This Row],[Mercancía general desembarcada en cabotaje]]+dataMercanciaGeneral[[#This Row],[Mercancía general desembarcada en exterior]]</f>
        <v>16925</v>
      </c>
      <c r="M1575" s="3">
        <f>+dataMercanciaGeneral[[#This Row],[TOTAL mercancía general embarcada en cabotaje y exterior]]+dataMercanciaGeneral[[#This Row],[TOTAL mercancía general desembarcada en cabotaje y exterior]]</f>
        <v>37037</v>
      </c>
    </row>
    <row r="1576" spans="1:13" hidden="1" x14ac:dyDescent="0.25">
      <c r="A1576" s="1">
        <v>1988</v>
      </c>
      <c r="B1576" s="1" t="s">
        <v>21</v>
      </c>
      <c r="C1576" s="1" t="s">
        <v>32</v>
      </c>
      <c r="D1576" s="1" t="s">
        <v>33</v>
      </c>
      <c r="E1576" s="2">
        <v>35934</v>
      </c>
      <c r="F1576" s="2">
        <v>177</v>
      </c>
      <c r="G1576" s="3">
        <f>+dataMercanciaGeneral[[#This Row],[Mercancía general embarcada en cabotaje]]+dataMercanciaGeneral[[#This Row],[Mercancía general desembarcada en cabotaje]]</f>
        <v>36111</v>
      </c>
      <c r="H1576" s="2">
        <v>183170</v>
      </c>
      <c r="I1576" s="2">
        <v>139294</v>
      </c>
      <c r="J1576" s="3">
        <f>+dataMercanciaGeneral[[#This Row],[Mercancía general embarcada en exterior]]+dataMercanciaGeneral[[#This Row],[Mercancía general desembarcada en exterior]]</f>
        <v>322464</v>
      </c>
      <c r="K1576" s="3">
        <f>+dataMercanciaGeneral[[#This Row],[Mercancía general embarcada en cabotaje]]+dataMercanciaGeneral[[#This Row],[Mercancía general embarcada en exterior]]</f>
        <v>219104</v>
      </c>
      <c r="L1576" s="3">
        <f>+dataMercanciaGeneral[[#This Row],[Mercancía general desembarcada en cabotaje]]+dataMercanciaGeneral[[#This Row],[Mercancía general desembarcada en exterior]]</f>
        <v>139471</v>
      </c>
      <c r="M1576" s="3">
        <f>+dataMercanciaGeneral[[#This Row],[TOTAL mercancía general embarcada en cabotaje y exterior]]+dataMercanciaGeneral[[#This Row],[TOTAL mercancía general desembarcada en cabotaje y exterior]]</f>
        <v>358575</v>
      </c>
    </row>
    <row r="1577" spans="1:13" hidden="1" x14ac:dyDescent="0.25">
      <c r="A1577" s="1">
        <v>1988</v>
      </c>
      <c r="B1577" s="1" t="s">
        <v>21</v>
      </c>
      <c r="C1577" s="1" t="s">
        <v>32</v>
      </c>
      <c r="D1577" s="1" t="s">
        <v>42</v>
      </c>
      <c r="E1577" s="2">
        <v>0</v>
      </c>
      <c r="F1577" s="2">
        <v>0</v>
      </c>
      <c r="G1577" s="3">
        <f>+dataMercanciaGeneral[[#This Row],[Mercancía general embarcada en cabotaje]]+dataMercanciaGeneral[[#This Row],[Mercancía general desembarcada en cabotaje]]</f>
        <v>0</v>
      </c>
      <c r="H1577" s="2">
        <v>0</v>
      </c>
      <c r="I1577" s="2">
        <v>0</v>
      </c>
      <c r="J1577" s="3">
        <f>+dataMercanciaGeneral[[#This Row],[Mercancía general embarcada en exterior]]+dataMercanciaGeneral[[#This Row],[Mercancía general desembarcada en exterior]]</f>
        <v>0</v>
      </c>
      <c r="K1577" s="3">
        <f>+dataMercanciaGeneral[[#This Row],[Mercancía general embarcada en cabotaje]]+dataMercanciaGeneral[[#This Row],[Mercancía general embarcada en exterior]]</f>
        <v>0</v>
      </c>
      <c r="L1577" s="3">
        <f>+dataMercanciaGeneral[[#This Row],[Mercancía general desembarcada en cabotaje]]+dataMercanciaGeneral[[#This Row],[Mercancía general desembarcada en exterior]]</f>
        <v>0</v>
      </c>
      <c r="M1577" s="3">
        <f>+dataMercanciaGeneral[[#This Row],[TOTAL mercancía general embarcada en cabotaje y exterior]]+dataMercanciaGeneral[[#This Row],[TOTAL mercancía general desembarcada en cabotaje y exterior]]</f>
        <v>0</v>
      </c>
    </row>
    <row r="1578" spans="1:13" hidden="1" x14ac:dyDescent="0.25">
      <c r="A1578" s="1">
        <v>1988</v>
      </c>
      <c r="B1578" s="1" t="s">
        <v>22</v>
      </c>
      <c r="C1578" s="1" t="s">
        <v>32</v>
      </c>
      <c r="D1578" s="1" t="s">
        <v>33</v>
      </c>
      <c r="E1578" s="2">
        <v>93092</v>
      </c>
      <c r="F1578" s="2">
        <v>184387</v>
      </c>
      <c r="G1578" s="3">
        <f>+dataMercanciaGeneral[[#This Row],[Mercancía general embarcada en cabotaje]]+dataMercanciaGeneral[[#This Row],[Mercancía general desembarcada en cabotaje]]</f>
        <v>277479</v>
      </c>
      <c r="H1578" s="2">
        <v>497</v>
      </c>
      <c r="I1578" s="2">
        <v>2370</v>
      </c>
      <c r="J1578" s="3">
        <f>+dataMercanciaGeneral[[#This Row],[Mercancía general embarcada en exterior]]+dataMercanciaGeneral[[#This Row],[Mercancía general desembarcada en exterior]]</f>
        <v>2867</v>
      </c>
      <c r="K1578" s="3">
        <f>+dataMercanciaGeneral[[#This Row],[Mercancía general embarcada en cabotaje]]+dataMercanciaGeneral[[#This Row],[Mercancía general embarcada en exterior]]</f>
        <v>93589</v>
      </c>
      <c r="L1578" s="3">
        <f>+dataMercanciaGeneral[[#This Row],[Mercancía general desembarcada en cabotaje]]+dataMercanciaGeneral[[#This Row],[Mercancía general desembarcada en exterior]]</f>
        <v>186757</v>
      </c>
      <c r="M1578" s="3">
        <f>+dataMercanciaGeneral[[#This Row],[TOTAL mercancía general embarcada en cabotaje y exterior]]+dataMercanciaGeneral[[#This Row],[TOTAL mercancía general desembarcada en cabotaje y exterior]]</f>
        <v>280346</v>
      </c>
    </row>
    <row r="1579" spans="1:13" hidden="1" x14ac:dyDescent="0.25">
      <c r="A1579" s="1">
        <v>1988</v>
      </c>
      <c r="B1579" s="1" t="s">
        <v>22</v>
      </c>
      <c r="C1579" s="1" t="s">
        <v>32</v>
      </c>
      <c r="D1579" s="1" t="s">
        <v>42</v>
      </c>
      <c r="E1579" s="2">
        <v>644</v>
      </c>
      <c r="F1579" s="2">
        <v>2541</v>
      </c>
      <c r="G1579" s="3">
        <f>+dataMercanciaGeneral[[#This Row],[Mercancía general embarcada en cabotaje]]+dataMercanciaGeneral[[#This Row],[Mercancía general desembarcada en cabotaje]]</f>
        <v>3185</v>
      </c>
      <c r="H1579" s="2">
        <v>5612</v>
      </c>
      <c r="I1579" s="2">
        <v>33231</v>
      </c>
      <c r="J1579" s="3">
        <f>+dataMercanciaGeneral[[#This Row],[Mercancía general embarcada en exterior]]+dataMercanciaGeneral[[#This Row],[Mercancía general desembarcada en exterior]]</f>
        <v>38843</v>
      </c>
      <c r="K1579" s="3">
        <f>+dataMercanciaGeneral[[#This Row],[Mercancía general embarcada en cabotaje]]+dataMercanciaGeneral[[#This Row],[Mercancía general embarcada en exterior]]</f>
        <v>6256</v>
      </c>
      <c r="L1579" s="3">
        <f>+dataMercanciaGeneral[[#This Row],[Mercancía general desembarcada en cabotaje]]+dataMercanciaGeneral[[#This Row],[Mercancía general desembarcada en exterior]]</f>
        <v>35772</v>
      </c>
      <c r="M1579" s="3">
        <f>+dataMercanciaGeneral[[#This Row],[TOTAL mercancía general embarcada en cabotaje y exterior]]+dataMercanciaGeneral[[#This Row],[TOTAL mercancía general desembarcada en cabotaje y exterior]]</f>
        <v>42028</v>
      </c>
    </row>
    <row r="1580" spans="1:13" hidden="1" x14ac:dyDescent="0.25">
      <c r="A1580" s="1">
        <v>1988</v>
      </c>
      <c r="B1580" s="1" t="s">
        <v>23</v>
      </c>
      <c r="C1580" s="1" t="s">
        <v>32</v>
      </c>
      <c r="D1580" s="1" t="s">
        <v>33</v>
      </c>
      <c r="E1580" s="2">
        <v>7283</v>
      </c>
      <c r="F1580" s="2">
        <v>9648</v>
      </c>
      <c r="G1580" s="3">
        <f>+dataMercanciaGeneral[[#This Row],[Mercancía general embarcada en cabotaje]]+dataMercanciaGeneral[[#This Row],[Mercancía general desembarcada en cabotaje]]</f>
        <v>16931</v>
      </c>
      <c r="H1580" s="2">
        <v>479598</v>
      </c>
      <c r="I1580" s="2">
        <v>1666059</v>
      </c>
      <c r="J1580" s="3">
        <f>+dataMercanciaGeneral[[#This Row],[Mercancía general embarcada en exterior]]+dataMercanciaGeneral[[#This Row],[Mercancía general desembarcada en exterior]]</f>
        <v>2145657</v>
      </c>
      <c r="K1580" s="3">
        <f>+dataMercanciaGeneral[[#This Row],[Mercancía general embarcada en cabotaje]]+dataMercanciaGeneral[[#This Row],[Mercancía general embarcada en exterior]]</f>
        <v>486881</v>
      </c>
      <c r="L1580" s="3">
        <f>+dataMercanciaGeneral[[#This Row],[Mercancía general desembarcada en cabotaje]]+dataMercanciaGeneral[[#This Row],[Mercancía general desembarcada en exterior]]</f>
        <v>1675707</v>
      </c>
      <c r="M1580" s="3">
        <f>+dataMercanciaGeneral[[#This Row],[TOTAL mercancía general embarcada en cabotaje y exterior]]+dataMercanciaGeneral[[#This Row],[TOTAL mercancía general desembarcada en cabotaje y exterior]]</f>
        <v>2162588</v>
      </c>
    </row>
    <row r="1581" spans="1:13" hidden="1" x14ac:dyDescent="0.25">
      <c r="A1581" s="1">
        <v>1988</v>
      </c>
      <c r="B1581" s="1" t="s">
        <v>23</v>
      </c>
      <c r="C1581" s="1" t="s">
        <v>32</v>
      </c>
      <c r="D1581" s="1" t="s">
        <v>42</v>
      </c>
      <c r="E1581" s="2">
        <v>0</v>
      </c>
      <c r="F1581" s="2">
        <v>0</v>
      </c>
      <c r="G1581" s="3">
        <f>+dataMercanciaGeneral[[#This Row],[Mercancía general embarcada en cabotaje]]+dataMercanciaGeneral[[#This Row],[Mercancía general desembarcada en cabotaje]]</f>
        <v>0</v>
      </c>
      <c r="H1581" s="2">
        <v>91567</v>
      </c>
      <c r="I1581" s="2">
        <v>85338</v>
      </c>
      <c r="J1581" s="3">
        <f>+dataMercanciaGeneral[[#This Row],[Mercancía general embarcada en exterior]]+dataMercanciaGeneral[[#This Row],[Mercancía general desembarcada en exterior]]</f>
        <v>176905</v>
      </c>
      <c r="K1581" s="3">
        <f>+dataMercanciaGeneral[[#This Row],[Mercancía general embarcada en cabotaje]]+dataMercanciaGeneral[[#This Row],[Mercancía general embarcada en exterior]]</f>
        <v>91567</v>
      </c>
      <c r="L1581" s="3">
        <f>+dataMercanciaGeneral[[#This Row],[Mercancía general desembarcada en cabotaje]]+dataMercanciaGeneral[[#This Row],[Mercancía general desembarcada en exterior]]</f>
        <v>85338</v>
      </c>
      <c r="M1581" s="3">
        <f>+dataMercanciaGeneral[[#This Row],[TOTAL mercancía general embarcada en cabotaje y exterior]]+dataMercanciaGeneral[[#This Row],[TOTAL mercancía general desembarcada en cabotaje y exterior]]</f>
        <v>176905</v>
      </c>
    </row>
    <row r="1582" spans="1:13" hidden="1" x14ac:dyDescent="0.25">
      <c r="A1582" s="1">
        <v>1988</v>
      </c>
      <c r="B1582" s="1" t="s">
        <v>7</v>
      </c>
      <c r="C1582" s="1" t="s">
        <v>32</v>
      </c>
      <c r="D1582" s="1" t="s">
        <v>33</v>
      </c>
      <c r="E1582" s="2">
        <v>478276</v>
      </c>
      <c r="F1582" s="2">
        <v>466400</v>
      </c>
      <c r="G1582" s="3">
        <f>+dataMercanciaGeneral[[#This Row],[Mercancía general embarcada en cabotaje]]+dataMercanciaGeneral[[#This Row],[Mercancía general desembarcada en cabotaje]]</f>
        <v>944676</v>
      </c>
      <c r="H1582" s="2">
        <v>72390</v>
      </c>
      <c r="I1582" s="2">
        <v>160399</v>
      </c>
      <c r="J1582" s="3">
        <f>+dataMercanciaGeneral[[#This Row],[Mercancía general embarcada en exterior]]+dataMercanciaGeneral[[#This Row],[Mercancía general desembarcada en exterior]]</f>
        <v>232789</v>
      </c>
      <c r="K1582" s="3">
        <f>+dataMercanciaGeneral[[#This Row],[Mercancía general embarcada en cabotaje]]+dataMercanciaGeneral[[#This Row],[Mercancía general embarcada en exterior]]</f>
        <v>550666</v>
      </c>
      <c r="L1582" s="3">
        <f>+dataMercanciaGeneral[[#This Row],[Mercancía general desembarcada en cabotaje]]+dataMercanciaGeneral[[#This Row],[Mercancía general desembarcada en exterior]]</f>
        <v>626799</v>
      </c>
      <c r="M1582" s="3">
        <f>+dataMercanciaGeneral[[#This Row],[TOTAL mercancía general embarcada en cabotaje y exterior]]+dataMercanciaGeneral[[#This Row],[TOTAL mercancía general desembarcada en cabotaje y exterior]]</f>
        <v>1177465</v>
      </c>
    </row>
    <row r="1583" spans="1:13" hidden="1" x14ac:dyDescent="0.25">
      <c r="A1583" s="1">
        <v>1988</v>
      </c>
      <c r="B1583" s="1" t="s">
        <v>7</v>
      </c>
      <c r="C1583" s="1" t="s">
        <v>32</v>
      </c>
      <c r="D1583" s="1" t="s">
        <v>42</v>
      </c>
      <c r="E1583" s="2">
        <v>277929</v>
      </c>
      <c r="F1583" s="2">
        <v>676736</v>
      </c>
      <c r="G1583" s="3">
        <f>+dataMercanciaGeneral[[#This Row],[Mercancía general embarcada en cabotaje]]+dataMercanciaGeneral[[#This Row],[Mercancía general desembarcada en cabotaje]]</f>
        <v>954665</v>
      </c>
      <c r="H1583" s="2">
        <v>36789</v>
      </c>
      <c r="I1583" s="2">
        <v>276048</v>
      </c>
      <c r="J1583" s="3">
        <f>+dataMercanciaGeneral[[#This Row],[Mercancía general embarcada en exterior]]+dataMercanciaGeneral[[#This Row],[Mercancía general desembarcada en exterior]]</f>
        <v>312837</v>
      </c>
      <c r="K1583" s="3">
        <f>+dataMercanciaGeneral[[#This Row],[Mercancía general embarcada en cabotaje]]+dataMercanciaGeneral[[#This Row],[Mercancía general embarcada en exterior]]</f>
        <v>314718</v>
      </c>
      <c r="L1583" s="3">
        <f>+dataMercanciaGeneral[[#This Row],[Mercancía general desembarcada en cabotaje]]+dataMercanciaGeneral[[#This Row],[Mercancía general desembarcada en exterior]]</f>
        <v>952784</v>
      </c>
      <c r="M1583" s="3">
        <f>+dataMercanciaGeneral[[#This Row],[TOTAL mercancía general embarcada en cabotaje y exterior]]+dataMercanciaGeneral[[#This Row],[TOTAL mercancía general desembarcada en cabotaje y exterior]]</f>
        <v>1267502</v>
      </c>
    </row>
    <row r="1584" spans="1:13" hidden="1" x14ac:dyDescent="0.25">
      <c r="A1584" s="1">
        <v>1988</v>
      </c>
      <c r="B1584" s="1" t="s">
        <v>24</v>
      </c>
      <c r="C1584" s="1" t="s">
        <v>32</v>
      </c>
      <c r="D1584" s="1" t="s">
        <v>33</v>
      </c>
      <c r="E1584" s="2">
        <v>1409</v>
      </c>
      <c r="F1584" s="2">
        <v>366</v>
      </c>
      <c r="G1584" s="3">
        <f>+dataMercanciaGeneral[[#This Row],[Mercancía general embarcada en cabotaje]]+dataMercanciaGeneral[[#This Row],[Mercancía general desembarcada en cabotaje]]</f>
        <v>1775</v>
      </c>
      <c r="H1584" s="2">
        <v>401597</v>
      </c>
      <c r="I1584" s="2">
        <v>331391</v>
      </c>
      <c r="J1584" s="3">
        <f>+dataMercanciaGeneral[[#This Row],[Mercancía general embarcada en exterior]]+dataMercanciaGeneral[[#This Row],[Mercancía general desembarcada en exterior]]</f>
        <v>732988</v>
      </c>
      <c r="K1584" s="3">
        <f>+dataMercanciaGeneral[[#This Row],[Mercancía general embarcada en cabotaje]]+dataMercanciaGeneral[[#This Row],[Mercancía general embarcada en exterior]]</f>
        <v>403006</v>
      </c>
      <c r="L1584" s="3">
        <f>+dataMercanciaGeneral[[#This Row],[Mercancía general desembarcada en cabotaje]]+dataMercanciaGeneral[[#This Row],[Mercancía general desembarcada en exterior]]</f>
        <v>331757</v>
      </c>
      <c r="M1584" s="3">
        <f>+dataMercanciaGeneral[[#This Row],[TOTAL mercancía general embarcada en cabotaje y exterior]]+dataMercanciaGeneral[[#This Row],[TOTAL mercancía general desembarcada en cabotaje y exterior]]</f>
        <v>734763</v>
      </c>
    </row>
    <row r="1585" spans="1:13" hidden="1" x14ac:dyDescent="0.25">
      <c r="A1585" s="1">
        <v>1988</v>
      </c>
      <c r="B1585" s="1" t="s">
        <v>24</v>
      </c>
      <c r="C1585" s="1" t="s">
        <v>32</v>
      </c>
      <c r="D1585" s="1" t="s">
        <v>42</v>
      </c>
      <c r="E1585" s="2">
        <v>207</v>
      </c>
      <c r="F1585" s="2">
        <v>37</v>
      </c>
      <c r="G1585" s="3">
        <f>+dataMercanciaGeneral[[#This Row],[Mercancía general embarcada en cabotaje]]+dataMercanciaGeneral[[#This Row],[Mercancía general desembarcada en cabotaje]]</f>
        <v>244</v>
      </c>
      <c r="H1585" s="2">
        <v>9892</v>
      </c>
      <c r="I1585" s="2">
        <v>25805</v>
      </c>
      <c r="J1585" s="3">
        <f>+dataMercanciaGeneral[[#This Row],[Mercancía general embarcada en exterior]]+dataMercanciaGeneral[[#This Row],[Mercancía general desembarcada en exterior]]</f>
        <v>35697</v>
      </c>
      <c r="K1585" s="3">
        <f>+dataMercanciaGeneral[[#This Row],[Mercancía general embarcada en cabotaje]]+dataMercanciaGeneral[[#This Row],[Mercancía general embarcada en exterior]]</f>
        <v>10099</v>
      </c>
      <c r="L1585" s="3">
        <f>+dataMercanciaGeneral[[#This Row],[Mercancía general desembarcada en cabotaje]]+dataMercanciaGeneral[[#This Row],[Mercancía general desembarcada en exterior]]</f>
        <v>25842</v>
      </c>
      <c r="M1585" s="3">
        <f>+dataMercanciaGeneral[[#This Row],[TOTAL mercancía general embarcada en cabotaje y exterior]]+dataMercanciaGeneral[[#This Row],[TOTAL mercancía general desembarcada en cabotaje y exterior]]</f>
        <v>35941</v>
      </c>
    </row>
    <row r="1586" spans="1:13" hidden="1" x14ac:dyDescent="0.25">
      <c r="A1586" s="1">
        <v>1988</v>
      </c>
      <c r="B1586" s="1" t="s">
        <v>25</v>
      </c>
      <c r="C1586" s="1" t="s">
        <v>32</v>
      </c>
      <c r="D1586" s="1" t="s">
        <v>33</v>
      </c>
      <c r="E1586" s="2">
        <v>19436</v>
      </c>
      <c r="F1586" s="2">
        <v>73481</v>
      </c>
      <c r="G1586" s="3">
        <f>+dataMercanciaGeneral[[#This Row],[Mercancía general embarcada en cabotaje]]+dataMercanciaGeneral[[#This Row],[Mercancía general desembarcada en cabotaje]]</f>
        <v>92917</v>
      </c>
      <c r="H1586" s="2">
        <v>113969</v>
      </c>
      <c r="I1586" s="2">
        <v>145247</v>
      </c>
      <c r="J1586" s="3">
        <f>+dataMercanciaGeneral[[#This Row],[Mercancía general embarcada en exterior]]+dataMercanciaGeneral[[#This Row],[Mercancía general desembarcada en exterior]]</f>
        <v>259216</v>
      </c>
      <c r="K1586" s="3">
        <f>+dataMercanciaGeneral[[#This Row],[Mercancía general embarcada en cabotaje]]+dataMercanciaGeneral[[#This Row],[Mercancía general embarcada en exterior]]</f>
        <v>133405</v>
      </c>
      <c r="L1586" s="3">
        <f>+dataMercanciaGeneral[[#This Row],[Mercancía general desembarcada en cabotaje]]+dataMercanciaGeneral[[#This Row],[Mercancía general desembarcada en exterior]]</f>
        <v>218728</v>
      </c>
      <c r="M1586" s="3">
        <f>+dataMercanciaGeneral[[#This Row],[TOTAL mercancía general embarcada en cabotaje y exterior]]+dataMercanciaGeneral[[#This Row],[TOTAL mercancía general desembarcada en cabotaje y exterior]]</f>
        <v>352133</v>
      </c>
    </row>
    <row r="1587" spans="1:13" hidden="1" x14ac:dyDescent="0.25">
      <c r="A1587" s="1">
        <v>1988</v>
      </c>
      <c r="B1587" s="1" t="s">
        <v>25</v>
      </c>
      <c r="C1587" s="1" t="s">
        <v>32</v>
      </c>
      <c r="D1587" s="1" t="s">
        <v>42</v>
      </c>
      <c r="E1587" s="2">
        <v>227656</v>
      </c>
      <c r="F1587" s="2">
        <v>58363</v>
      </c>
      <c r="G1587" s="3">
        <f>+dataMercanciaGeneral[[#This Row],[Mercancía general embarcada en cabotaje]]+dataMercanciaGeneral[[#This Row],[Mercancía general desembarcada en cabotaje]]</f>
        <v>286019</v>
      </c>
      <c r="H1587" s="2">
        <v>0</v>
      </c>
      <c r="I1587" s="2">
        <v>0</v>
      </c>
      <c r="J1587" s="3">
        <f>+dataMercanciaGeneral[[#This Row],[Mercancía general embarcada en exterior]]+dataMercanciaGeneral[[#This Row],[Mercancía general desembarcada en exterior]]</f>
        <v>0</v>
      </c>
      <c r="K1587" s="3">
        <f>+dataMercanciaGeneral[[#This Row],[Mercancía general embarcada en cabotaje]]+dataMercanciaGeneral[[#This Row],[Mercancía general embarcada en exterior]]</f>
        <v>227656</v>
      </c>
      <c r="L1587" s="3">
        <f>+dataMercanciaGeneral[[#This Row],[Mercancía general desembarcada en cabotaje]]+dataMercanciaGeneral[[#This Row],[Mercancía general desembarcada en exterior]]</f>
        <v>58363</v>
      </c>
      <c r="M1587" s="3">
        <f>+dataMercanciaGeneral[[#This Row],[TOTAL mercancía general embarcada en cabotaje y exterior]]+dataMercanciaGeneral[[#This Row],[TOTAL mercancía general desembarcada en cabotaje y exterior]]</f>
        <v>286019</v>
      </c>
    </row>
    <row r="1588" spans="1:13" hidden="1" x14ac:dyDescent="0.25">
      <c r="A1588" s="1">
        <v>1988</v>
      </c>
      <c r="B1588" s="1" t="s">
        <v>26</v>
      </c>
      <c r="C1588" s="1" t="s">
        <v>32</v>
      </c>
      <c r="D1588" s="1" t="s">
        <v>33</v>
      </c>
      <c r="E1588" s="2">
        <v>100666</v>
      </c>
      <c r="F1588" s="2">
        <v>9449</v>
      </c>
      <c r="G1588" s="3">
        <f>+dataMercanciaGeneral[[#This Row],[Mercancía general embarcada en cabotaje]]+dataMercanciaGeneral[[#This Row],[Mercancía general desembarcada en cabotaje]]</f>
        <v>110115</v>
      </c>
      <c r="H1588" s="2">
        <v>245543</v>
      </c>
      <c r="I1588" s="2">
        <v>158271</v>
      </c>
      <c r="J1588" s="3">
        <f>+dataMercanciaGeneral[[#This Row],[Mercancía general embarcada en exterior]]+dataMercanciaGeneral[[#This Row],[Mercancía general desembarcada en exterior]]</f>
        <v>403814</v>
      </c>
      <c r="K1588" s="3">
        <f>+dataMercanciaGeneral[[#This Row],[Mercancía general embarcada en cabotaje]]+dataMercanciaGeneral[[#This Row],[Mercancía general embarcada en exterior]]</f>
        <v>346209</v>
      </c>
      <c r="L1588" s="3">
        <f>+dataMercanciaGeneral[[#This Row],[Mercancía general desembarcada en cabotaje]]+dataMercanciaGeneral[[#This Row],[Mercancía general desembarcada en exterior]]</f>
        <v>167720</v>
      </c>
      <c r="M1588" s="3">
        <f>+dataMercanciaGeneral[[#This Row],[TOTAL mercancía general embarcada en cabotaje y exterior]]+dataMercanciaGeneral[[#This Row],[TOTAL mercancía general desembarcada en cabotaje y exterior]]</f>
        <v>513929</v>
      </c>
    </row>
    <row r="1589" spans="1:13" hidden="1" x14ac:dyDescent="0.25">
      <c r="A1589" s="1">
        <v>1988</v>
      </c>
      <c r="B1589" s="1" t="s">
        <v>26</v>
      </c>
      <c r="C1589" s="1" t="s">
        <v>32</v>
      </c>
      <c r="D1589" s="1" t="s">
        <v>42</v>
      </c>
      <c r="E1589" s="2">
        <v>54451</v>
      </c>
      <c r="F1589" s="2">
        <v>26336</v>
      </c>
      <c r="G1589" s="3">
        <f>+dataMercanciaGeneral[[#This Row],[Mercancía general embarcada en cabotaje]]+dataMercanciaGeneral[[#This Row],[Mercancía general desembarcada en cabotaje]]</f>
        <v>80787</v>
      </c>
      <c r="H1589" s="2">
        <v>36640</v>
      </c>
      <c r="I1589" s="2">
        <v>12387</v>
      </c>
      <c r="J1589" s="3">
        <f>+dataMercanciaGeneral[[#This Row],[Mercancía general embarcada en exterior]]+dataMercanciaGeneral[[#This Row],[Mercancía general desembarcada en exterior]]</f>
        <v>49027</v>
      </c>
      <c r="K1589" s="3">
        <f>+dataMercanciaGeneral[[#This Row],[Mercancía general embarcada en cabotaje]]+dataMercanciaGeneral[[#This Row],[Mercancía general embarcada en exterior]]</f>
        <v>91091</v>
      </c>
      <c r="L1589" s="3">
        <f>+dataMercanciaGeneral[[#This Row],[Mercancía general desembarcada en cabotaje]]+dataMercanciaGeneral[[#This Row],[Mercancía general desembarcada en exterior]]</f>
        <v>38723</v>
      </c>
      <c r="M1589" s="3">
        <f>+dataMercanciaGeneral[[#This Row],[TOTAL mercancía general embarcada en cabotaje y exterior]]+dataMercanciaGeneral[[#This Row],[TOTAL mercancía general desembarcada en cabotaje y exterior]]</f>
        <v>129814</v>
      </c>
    </row>
    <row r="1590" spans="1:13" hidden="1" x14ac:dyDescent="0.25">
      <c r="A1590" s="1">
        <v>1988</v>
      </c>
      <c r="B1590" s="1" t="s">
        <v>27</v>
      </c>
      <c r="C1590" s="1" t="s">
        <v>32</v>
      </c>
      <c r="D1590" s="1" t="s">
        <v>33</v>
      </c>
      <c r="E1590" s="2">
        <v>583099</v>
      </c>
      <c r="F1590" s="2">
        <v>309293</v>
      </c>
      <c r="G1590" s="3">
        <f>+dataMercanciaGeneral[[#This Row],[Mercancía general embarcada en cabotaje]]+dataMercanciaGeneral[[#This Row],[Mercancía general desembarcada en cabotaje]]</f>
        <v>892392</v>
      </c>
      <c r="H1590" s="2">
        <v>242004</v>
      </c>
      <c r="I1590" s="2">
        <v>1077035</v>
      </c>
      <c r="J1590" s="3">
        <f>+dataMercanciaGeneral[[#This Row],[Mercancía general embarcada en exterior]]+dataMercanciaGeneral[[#This Row],[Mercancía general desembarcada en exterior]]</f>
        <v>1319039</v>
      </c>
      <c r="K1590" s="3">
        <f>+dataMercanciaGeneral[[#This Row],[Mercancía general embarcada en cabotaje]]+dataMercanciaGeneral[[#This Row],[Mercancía general embarcada en exterior]]</f>
        <v>825103</v>
      </c>
      <c r="L1590" s="3">
        <f>+dataMercanciaGeneral[[#This Row],[Mercancía general desembarcada en cabotaje]]+dataMercanciaGeneral[[#This Row],[Mercancía general desembarcada en exterior]]</f>
        <v>1386328</v>
      </c>
      <c r="M1590" s="3">
        <f>+dataMercanciaGeneral[[#This Row],[TOTAL mercancía general embarcada en cabotaje y exterior]]+dataMercanciaGeneral[[#This Row],[TOTAL mercancía general desembarcada en cabotaje y exterior]]</f>
        <v>2211431</v>
      </c>
    </row>
    <row r="1591" spans="1:13" hidden="1" x14ac:dyDescent="0.25">
      <c r="A1591" s="1">
        <v>1988</v>
      </c>
      <c r="B1591" s="1" t="s">
        <v>27</v>
      </c>
      <c r="C1591" s="1" t="s">
        <v>32</v>
      </c>
      <c r="D1591" s="1" t="s">
        <v>42</v>
      </c>
      <c r="E1591" s="2">
        <v>597883</v>
      </c>
      <c r="F1591" s="2">
        <v>132223</v>
      </c>
      <c r="G1591" s="3">
        <f>+dataMercanciaGeneral[[#This Row],[Mercancía general embarcada en cabotaje]]+dataMercanciaGeneral[[#This Row],[Mercancía general desembarcada en cabotaje]]</f>
        <v>730106</v>
      </c>
      <c r="H1591" s="2">
        <v>1530292</v>
      </c>
      <c r="I1591" s="2">
        <v>1171681</v>
      </c>
      <c r="J1591" s="3">
        <f>+dataMercanciaGeneral[[#This Row],[Mercancía general embarcada en exterior]]+dataMercanciaGeneral[[#This Row],[Mercancía general desembarcada en exterior]]</f>
        <v>2701973</v>
      </c>
      <c r="K1591" s="3">
        <f>+dataMercanciaGeneral[[#This Row],[Mercancía general embarcada en cabotaje]]+dataMercanciaGeneral[[#This Row],[Mercancía general embarcada en exterior]]</f>
        <v>2128175</v>
      </c>
      <c r="L1591" s="3">
        <f>+dataMercanciaGeneral[[#This Row],[Mercancía general desembarcada en cabotaje]]+dataMercanciaGeneral[[#This Row],[Mercancía general desembarcada en exterior]]</f>
        <v>1303904</v>
      </c>
      <c r="M1591" s="3">
        <f>+dataMercanciaGeneral[[#This Row],[TOTAL mercancía general embarcada en cabotaje y exterior]]+dataMercanciaGeneral[[#This Row],[TOTAL mercancía general desembarcada en cabotaje y exterior]]</f>
        <v>3432079</v>
      </c>
    </row>
    <row r="1592" spans="1:13" hidden="1" x14ac:dyDescent="0.25">
      <c r="A1592" s="1">
        <v>1988</v>
      </c>
      <c r="B1592" s="1" t="s">
        <v>28</v>
      </c>
      <c r="C1592" s="1" t="s">
        <v>32</v>
      </c>
      <c r="D1592" s="1" t="s">
        <v>33</v>
      </c>
      <c r="E1592" s="2">
        <v>5959</v>
      </c>
      <c r="F1592" s="2">
        <v>61009</v>
      </c>
      <c r="G1592" s="3">
        <f>+dataMercanciaGeneral[[#This Row],[Mercancía general embarcada en cabotaje]]+dataMercanciaGeneral[[#This Row],[Mercancía general desembarcada en cabotaje]]</f>
        <v>66968</v>
      </c>
      <c r="H1592" s="2">
        <v>461724</v>
      </c>
      <c r="I1592" s="2">
        <v>210834</v>
      </c>
      <c r="J1592" s="3">
        <f>+dataMercanciaGeneral[[#This Row],[Mercancía general embarcada en exterior]]+dataMercanciaGeneral[[#This Row],[Mercancía general desembarcada en exterior]]</f>
        <v>672558</v>
      </c>
      <c r="K1592" s="3">
        <f>+dataMercanciaGeneral[[#This Row],[Mercancía general embarcada en cabotaje]]+dataMercanciaGeneral[[#This Row],[Mercancía general embarcada en exterior]]</f>
        <v>467683</v>
      </c>
      <c r="L1592" s="3">
        <f>+dataMercanciaGeneral[[#This Row],[Mercancía general desembarcada en cabotaje]]+dataMercanciaGeneral[[#This Row],[Mercancía general desembarcada en exterior]]</f>
        <v>271843</v>
      </c>
      <c r="M1592" s="3">
        <f>+dataMercanciaGeneral[[#This Row],[TOTAL mercancía general embarcada en cabotaje y exterior]]+dataMercanciaGeneral[[#This Row],[TOTAL mercancía general desembarcada en cabotaje y exterior]]</f>
        <v>739526</v>
      </c>
    </row>
    <row r="1593" spans="1:13" hidden="1" x14ac:dyDescent="0.25">
      <c r="A1593" s="1">
        <v>1988</v>
      </c>
      <c r="B1593" s="1" t="s">
        <v>28</v>
      </c>
      <c r="C1593" s="1" t="s">
        <v>32</v>
      </c>
      <c r="D1593" s="1" t="s">
        <v>42</v>
      </c>
      <c r="E1593" s="2">
        <v>77124</v>
      </c>
      <c r="F1593" s="2">
        <v>23552</v>
      </c>
      <c r="G1593" s="3">
        <f>+dataMercanciaGeneral[[#This Row],[Mercancía general embarcada en cabotaje]]+dataMercanciaGeneral[[#This Row],[Mercancía general desembarcada en cabotaje]]</f>
        <v>100676</v>
      </c>
      <c r="H1593" s="2">
        <v>169113</v>
      </c>
      <c r="I1593" s="2">
        <v>243825</v>
      </c>
      <c r="J1593" s="3">
        <f>+dataMercanciaGeneral[[#This Row],[Mercancía general embarcada en exterior]]+dataMercanciaGeneral[[#This Row],[Mercancía general desembarcada en exterior]]</f>
        <v>412938</v>
      </c>
      <c r="K1593" s="3">
        <f>+dataMercanciaGeneral[[#This Row],[Mercancía general embarcada en cabotaje]]+dataMercanciaGeneral[[#This Row],[Mercancía general embarcada en exterior]]</f>
        <v>246237</v>
      </c>
      <c r="L1593" s="3">
        <f>+dataMercanciaGeneral[[#This Row],[Mercancía general desembarcada en cabotaje]]+dataMercanciaGeneral[[#This Row],[Mercancía general desembarcada en exterior]]</f>
        <v>267377</v>
      </c>
      <c r="M1593" s="3">
        <f>+dataMercanciaGeneral[[#This Row],[TOTAL mercancía general embarcada en cabotaje y exterior]]+dataMercanciaGeneral[[#This Row],[TOTAL mercancía general desembarcada en cabotaje y exterior]]</f>
        <v>513614</v>
      </c>
    </row>
    <row r="1594" spans="1:13" hidden="1" x14ac:dyDescent="0.25">
      <c r="A1594" s="1">
        <v>1988</v>
      </c>
      <c r="B1594" s="1" t="s">
        <v>29</v>
      </c>
      <c r="C1594" s="1" t="s">
        <v>32</v>
      </c>
      <c r="D1594" s="1" t="s">
        <v>33</v>
      </c>
      <c r="E1594" s="2">
        <v>34456</v>
      </c>
      <c r="F1594" s="2">
        <v>0</v>
      </c>
      <c r="G1594" s="3">
        <f>+dataMercanciaGeneral[[#This Row],[Mercancía general embarcada en cabotaje]]+dataMercanciaGeneral[[#This Row],[Mercancía general desembarcada en cabotaje]]</f>
        <v>34456</v>
      </c>
      <c r="H1594" s="2">
        <v>47388</v>
      </c>
      <c r="I1594" s="2">
        <v>40072</v>
      </c>
      <c r="J1594" s="3">
        <f>+dataMercanciaGeneral[[#This Row],[Mercancía general embarcada en exterior]]+dataMercanciaGeneral[[#This Row],[Mercancía general desembarcada en exterior]]</f>
        <v>87460</v>
      </c>
      <c r="K1594" s="3">
        <f>+dataMercanciaGeneral[[#This Row],[Mercancía general embarcada en cabotaje]]+dataMercanciaGeneral[[#This Row],[Mercancía general embarcada en exterior]]</f>
        <v>81844</v>
      </c>
      <c r="L1594" s="3">
        <f>+dataMercanciaGeneral[[#This Row],[Mercancía general desembarcada en cabotaje]]+dataMercanciaGeneral[[#This Row],[Mercancía general desembarcada en exterior]]</f>
        <v>40072</v>
      </c>
      <c r="M1594" s="3">
        <f>+dataMercanciaGeneral[[#This Row],[TOTAL mercancía general embarcada en cabotaje y exterior]]+dataMercanciaGeneral[[#This Row],[TOTAL mercancía general desembarcada en cabotaje y exterior]]</f>
        <v>121916</v>
      </c>
    </row>
    <row r="1595" spans="1:13" hidden="1" x14ac:dyDescent="0.25">
      <c r="A1595" s="1">
        <v>1988</v>
      </c>
      <c r="B1595" s="1" t="s">
        <v>29</v>
      </c>
      <c r="C1595" s="1" t="s">
        <v>32</v>
      </c>
      <c r="D1595" s="1" t="s">
        <v>42</v>
      </c>
      <c r="E1595" s="2">
        <v>0</v>
      </c>
      <c r="F1595" s="2">
        <v>0</v>
      </c>
      <c r="G1595" s="3">
        <f>+dataMercanciaGeneral[[#This Row],[Mercancía general embarcada en cabotaje]]+dataMercanciaGeneral[[#This Row],[Mercancía general desembarcada en cabotaje]]</f>
        <v>0</v>
      </c>
      <c r="H1595" s="2">
        <v>0</v>
      </c>
      <c r="I1595" s="2">
        <v>0</v>
      </c>
      <c r="J1595" s="3">
        <f>+dataMercanciaGeneral[[#This Row],[Mercancía general embarcada en exterior]]+dataMercanciaGeneral[[#This Row],[Mercancía general desembarcada en exterior]]</f>
        <v>0</v>
      </c>
      <c r="K1595" s="3">
        <f>+dataMercanciaGeneral[[#This Row],[Mercancía general embarcada en cabotaje]]+dataMercanciaGeneral[[#This Row],[Mercancía general embarcada en exterior]]</f>
        <v>0</v>
      </c>
      <c r="L1595" s="3">
        <f>+dataMercanciaGeneral[[#This Row],[Mercancía general desembarcada en cabotaje]]+dataMercanciaGeneral[[#This Row],[Mercancía general desembarcada en exterior]]</f>
        <v>0</v>
      </c>
      <c r="M1595" s="3">
        <f>+dataMercanciaGeneral[[#This Row],[TOTAL mercancía general embarcada en cabotaje y exterior]]+dataMercanciaGeneral[[#This Row],[TOTAL mercancía general desembarcada en cabotaje y exterior]]</f>
        <v>0</v>
      </c>
    </row>
    <row r="1596" spans="1:13" hidden="1" x14ac:dyDescent="0.25">
      <c r="A1596" s="1">
        <v>1989</v>
      </c>
      <c r="B1596" s="1" t="s">
        <v>0</v>
      </c>
      <c r="C1596" s="1" t="s">
        <v>32</v>
      </c>
      <c r="D1596" s="1" t="s">
        <v>33</v>
      </c>
      <c r="E1596" s="2">
        <v>1261</v>
      </c>
      <c r="F1596" s="2">
        <v>3</v>
      </c>
      <c r="G1596" s="3">
        <f>+dataMercanciaGeneral[[#This Row],[Mercancía general embarcada en cabotaje]]+dataMercanciaGeneral[[#This Row],[Mercancía general desembarcada en cabotaje]]</f>
        <v>1264</v>
      </c>
      <c r="H1596" s="2">
        <v>116382</v>
      </c>
      <c r="I1596" s="2">
        <v>66327</v>
      </c>
      <c r="J1596" s="3">
        <f>+dataMercanciaGeneral[[#This Row],[Mercancía general embarcada en exterior]]+dataMercanciaGeneral[[#This Row],[Mercancía general desembarcada en exterior]]</f>
        <v>182709</v>
      </c>
      <c r="K1596" s="3">
        <f>+dataMercanciaGeneral[[#This Row],[Mercancía general embarcada en cabotaje]]+dataMercanciaGeneral[[#This Row],[Mercancía general embarcada en exterior]]</f>
        <v>117643</v>
      </c>
      <c r="L1596" s="3">
        <f>+dataMercanciaGeneral[[#This Row],[Mercancía general desembarcada en cabotaje]]+dataMercanciaGeneral[[#This Row],[Mercancía general desembarcada en exterior]]</f>
        <v>66330</v>
      </c>
      <c r="M1596" s="3">
        <f>+dataMercanciaGeneral[[#This Row],[TOTAL mercancía general embarcada en cabotaje y exterior]]+dataMercanciaGeneral[[#This Row],[TOTAL mercancía general desembarcada en cabotaje y exterior]]</f>
        <v>183973</v>
      </c>
    </row>
    <row r="1597" spans="1:13" hidden="1" x14ac:dyDescent="0.25">
      <c r="A1597" s="1">
        <v>1989</v>
      </c>
      <c r="B1597" s="1" t="s">
        <v>0</v>
      </c>
      <c r="C1597" s="1" t="s">
        <v>32</v>
      </c>
      <c r="D1597" s="1" t="s">
        <v>42</v>
      </c>
      <c r="E1597" s="2">
        <v>0</v>
      </c>
      <c r="F1597" s="2">
        <v>2</v>
      </c>
      <c r="G1597" s="3">
        <f>+dataMercanciaGeneral[[#This Row],[Mercancía general embarcada en cabotaje]]+dataMercanciaGeneral[[#This Row],[Mercancía general desembarcada en cabotaje]]</f>
        <v>2</v>
      </c>
      <c r="H1597" s="2">
        <v>772</v>
      </c>
      <c r="I1597" s="2">
        <v>36</v>
      </c>
      <c r="J1597" s="3">
        <f>+dataMercanciaGeneral[[#This Row],[Mercancía general embarcada en exterior]]+dataMercanciaGeneral[[#This Row],[Mercancía general desembarcada en exterior]]</f>
        <v>808</v>
      </c>
      <c r="K1597" s="3">
        <f>+dataMercanciaGeneral[[#This Row],[Mercancía general embarcada en cabotaje]]+dataMercanciaGeneral[[#This Row],[Mercancía general embarcada en exterior]]</f>
        <v>772</v>
      </c>
      <c r="L1597" s="3">
        <f>+dataMercanciaGeneral[[#This Row],[Mercancía general desembarcada en cabotaje]]+dataMercanciaGeneral[[#This Row],[Mercancía general desembarcada en exterior]]</f>
        <v>38</v>
      </c>
      <c r="M1597" s="3">
        <f>+dataMercanciaGeneral[[#This Row],[TOTAL mercancía general embarcada en cabotaje y exterior]]+dataMercanciaGeneral[[#This Row],[TOTAL mercancía general desembarcada en cabotaje y exterior]]</f>
        <v>810</v>
      </c>
    </row>
    <row r="1598" spans="1:13" hidden="1" x14ac:dyDescent="0.25">
      <c r="A1598" s="1">
        <v>1989</v>
      </c>
      <c r="B1598" s="1" t="s">
        <v>1</v>
      </c>
      <c r="C1598" s="1" t="s">
        <v>32</v>
      </c>
      <c r="D1598" s="1" t="s">
        <v>33</v>
      </c>
      <c r="E1598" s="2">
        <v>125479</v>
      </c>
      <c r="F1598" s="2">
        <v>117740</v>
      </c>
      <c r="G1598" s="3">
        <f>+dataMercanciaGeneral[[#This Row],[Mercancía general embarcada en cabotaje]]+dataMercanciaGeneral[[#This Row],[Mercancía general desembarcada en cabotaje]]</f>
        <v>243219</v>
      </c>
      <c r="H1598" s="2">
        <v>33849</v>
      </c>
      <c r="I1598" s="2">
        <v>132483</v>
      </c>
      <c r="J1598" s="3">
        <f>+dataMercanciaGeneral[[#This Row],[Mercancía general embarcada en exterior]]+dataMercanciaGeneral[[#This Row],[Mercancía general desembarcada en exterior]]</f>
        <v>166332</v>
      </c>
      <c r="K1598" s="3">
        <f>+dataMercanciaGeneral[[#This Row],[Mercancía general embarcada en cabotaje]]+dataMercanciaGeneral[[#This Row],[Mercancía general embarcada en exterior]]</f>
        <v>159328</v>
      </c>
      <c r="L1598" s="3">
        <f>+dataMercanciaGeneral[[#This Row],[Mercancía general desembarcada en cabotaje]]+dataMercanciaGeneral[[#This Row],[Mercancía general desembarcada en exterior]]</f>
        <v>250223</v>
      </c>
      <c r="M1598" s="3">
        <f>+dataMercanciaGeneral[[#This Row],[TOTAL mercancía general embarcada en cabotaje y exterior]]+dataMercanciaGeneral[[#This Row],[TOTAL mercancía general desembarcada en cabotaje y exterior]]</f>
        <v>409551</v>
      </c>
    </row>
    <row r="1599" spans="1:13" hidden="1" x14ac:dyDescent="0.25">
      <c r="A1599" s="1">
        <v>1989</v>
      </c>
      <c r="B1599" s="1" t="s">
        <v>1</v>
      </c>
      <c r="C1599" s="1" t="s">
        <v>32</v>
      </c>
      <c r="D1599" s="1" t="s">
        <v>42</v>
      </c>
      <c r="E1599" s="2">
        <v>257513</v>
      </c>
      <c r="F1599" s="2">
        <v>50654</v>
      </c>
      <c r="G1599" s="3">
        <f>+dataMercanciaGeneral[[#This Row],[Mercancía general embarcada en cabotaje]]+dataMercanciaGeneral[[#This Row],[Mercancía general desembarcada en cabotaje]]</f>
        <v>308167</v>
      </c>
      <c r="H1599" s="2">
        <v>12516</v>
      </c>
      <c r="I1599" s="2">
        <v>31100</v>
      </c>
      <c r="J1599" s="3">
        <f>+dataMercanciaGeneral[[#This Row],[Mercancía general embarcada en exterior]]+dataMercanciaGeneral[[#This Row],[Mercancía general desembarcada en exterior]]</f>
        <v>43616</v>
      </c>
      <c r="K1599" s="3">
        <f>+dataMercanciaGeneral[[#This Row],[Mercancía general embarcada en cabotaje]]+dataMercanciaGeneral[[#This Row],[Mercancía general embarcada en exterior]]</f>
        <v>270029</v>
      </c>
      <c r="L1599" s="3">
        <f>+dataMercanciaGeneral[[#This Row],[Mercancía general desembarcada en cabotaje]]+dataMercanciaGeneral[[#This Row],[Mercancía general desembarcada en exterior]]</f>
        <v>81754</v>
      </c>
      <c r="M1599" s="3">
        <f>+dataMercanciaGeneral[[#This Row],[TOTAL mercancía general embarcada en cabotaje y exterior]]+dataMercanciaGeneral[[#This Row],[TOTAL mercancía general desembarcada en cabotaje y exterior]]</f>
        <v>351783</v>
      </c>
    </row>
    <row r="1600" spans="1:13" hidden="1" x14ac:dyDescent="0.25">
      <c r="A1600" s="1">
        <v>1989</v>
      </c>
      <c r="B1600" s="1" t="s">
        <v>2</v>
      </c>
      <c r="C1600" s="1" t="s">
        <v>32</v>
      </c>
      <c r="D1600" s="1" t="s">
        <v>33</v>
      </c>
      <c r="E1600" s="2">
        <v>80040</v>
      </c>
      <c r="F1600" s="2">
        <v>41183</v>
      </c>
      <c r="G1600" s="3">
        <f>+dataMercanciaGeneral[[#This Row],[Mercancía general embarcada en cabotaje]]+dataMercanciaGeneral[[#This Row],[Mercancía general desembarcada en cabotaje]]</f>
        <v>121223</v>
      </c>
      <c r="H1600" s="2">
        <v>10573</v>
      </c>
      <c r="I1600" s="2">
        <v>76262</v>
      </c>
      <c r="J1600" s="3">
        <f>+dataMercanciaGeneral[[#This Row],[Mercancía general embarcada en exterior]]+dataMercanciaGeneral[[#This Row],[Mercancía general desembarcada en exterior]]</f>
        <v>86835</v>
      </c>
      <c r="K1600" s="3">
        <f>+dataMercanciaGeneral[[#This Row],[Mercancía general embarcada en cabotaje]]+dataMercanciaGeneral[[#This Row],[Mercancía general embarcada en exterior]]</f>
        <v>90613</v>
      </c>
      <c r="L1600" s="3">
        <f>+dataMercanciaGeneral[[#This Row],[Mercancía general desembarcada en cabotaje]]+dataMercanciaGeneral[[#This Row],[Mercancía general desembarcada en exterior]]</f>
        <v>117445</v>
      </c>
      <c r="M1600" s="3">
        <f>+dataMercanciaGeneral[[#This Row],[TOTAL mercancía general embarcada en cabotaje y exterior]]+dataMercanciaGeneral[[#This Row],[TOTAL mercancía general desembarcada en cabotaje y exterior]]</f>
        <v>208058</v>
      </c>
    </row>
    <row r="1601" spans="1:13" hidden="1" x14ac:dyDescent="0.25">
      <c r="A1601" s="1">
        <v>1989</v>
      </c>
      <c r="B1601" s="1" t="s">
        <v>2</v>
      </c>
      <c r="C1601" s="1" t="s">
        <v>32</v>
      </c>
      <c r="D1601" s="1" t="s">
        <v>42</v>
      </c>
      <c r="E1601" s="2">
        <v>6319</v>
      </c>
      <c r="F1601" s="2">
        <v>1774</v>
      </c>
      <c r="G1601" s="3">
        <f>+dataMercanciaGeneral[[#This Row],[Mercancía general embarcada en cabotaje]]+dataMercanciaGeneral[[#This Row],[Mercancía general desembarcada en cabotaje]]</f>
        <v>8093</v>
      </c>
      <c r="H1601" s="2">
        <v>0</v>
      </c>
      <c r="I1601" s="2">
        <v>0</v>
      </c>
      <c r="J1601" s="3">
        <f>+dataMercanciaGeneral[[#This Row],[Mercancía general embarcada en exterior]]+dataMercanciaGeneral[[#This Row],[Mercancía general desembarcada en exterior]]</f>
        <v>0</v>
      </c>
      <c r="K1601" s="3">
        <f>+dataMercanciaGeneral[[#This Row],[Mercancía general embarcada en cabotaje]]+dataMercanciaGeneral[[#This Row],[Mercancía general embarcada en exterior]]</f>
        <v>6319</v>
      </c>
      <c r="L1601" s="3">
        <f>+dataMercanciaGeneral[[#This Row],[Mercancía general desembarcada en cabotaje]]+dataMercanciaGeneral[[#This Row],[Mercancía general desembarcada en exterior]]</f>
        <v>1774</v>
      </c>
      <c r="M1601" s="3">
        <f>+dataMercanciaGeneral[[#This Row],[TOTAL mercancía general embarcada en cabotaje y exterior]]+dataMercanciaGeneral[[#This Row],[TOTAL mercancía general desembarcada en cabotaje y exterior]]</f>
        <v>8093</v>
      </c>
    </row>
    <row r="1602" spans="1:13" hidden="1" x14ac:dyDescent="0.25">
      <c r="A1602" s="1">
        <v>1989</v>
      </c>
      <c r="B1602" s="1" t="s">
        <v>3</v>
      </c>
      <c r="C1602" s="1" t="s">
        <v>32</v>
      </c>
      <c r="D1602" s="1" t="s">
        <v>33</v>
      </c>
      <c r="E1602" s="2">
        <v>526554</v>
      </c>
      <c r="F1602" s="2">
        <v>0</v>
      </c>
      <c r="G1602" s="3">
        <f>+dataMercanciaGeneral[[#This Row],[Mercancía general embarcada en cabotaje]]+dataMercanciaGeneral[[#This Row],[Mercancía general desembarcada en cabotaje]]</f>
        <v>526554</v>
      </c>
      <c r="H1602" s="2">
        <v>867262</v>
      </c>
      <c r="I1602" s="2">
        <v>395428</v>
      </c>
      <c r="J1602" s="3">
        <f>+dataMercanciaGeneral[[#This Row],[Mercancía general embarcada en exterior]]+dataMercanciaGeneral[[#This Row],[Mercancía general desembarcada en exterior]]</f>
        <v>1262690</v>
      </c>
      <c r="K1602" s="3">
        <f>+dataMercanciaGeneral[[#This Row],[Mercancía general embarcada en cabotaje]]+dataMercanciaGeneral[[#This Row],[Mercancía general embarcada en exterior]]</f>
        <v>1393816</v>
      </c>
      <c r="L1602" s="3">
        <f>+dataMercanciaGeneral[[#This Row],[Mercancía general desembarcada en cabotaje]]+dataMercanciaGeneral[[#This Row],[Mercancía general desembarcada en exterior]]</f>
        <v>395428</v>
      </c>
      <c r="M1602" s="3">
        <f>+dataMercanciaGeneral[[#This Row],[TOTAL mercancía general embarcada en cabotaje y exterior]]+dataMercanciaGeneral[[#This Row],[TOTAL mercancía general desembarcada en cabotaje y exterior]]</f>
        <v>1789244</v>
      </c>
    </row>
    <row r="1603" spans="1:13" hidden="1" x14ac:dyDescent="0.25">
      <c r="A1603" s="1">
        <v>1989</v>
      </c>
      <c r="B1603" s="1" t="s">
        <v>3</v>
      </c>
      <c r="C1603" s="1" t="s">
        <v>32</v>
      </c>
      <c r="D1603" s="1" t="s">
        <v>42</v>
      </c>
      <c r="E1603" s="2">
        <v>0</v>
      </c>
      <c r="F1603" s="2">
        <v>0</v>
      </c>
      <c r="G1603" s="3">
        <f>+dataMercanciaGeneral[[#This Row],[Mercancía general embarcada en cabotaje]]+dataMercanciaGeneral[[#This Row],[Mercancía general desembarcada en cabotaje]]</f>
        <v>0</v>
      </c>
      <c r="H1603" s="2">
        <v>0</v>
      </c>
      <c r="I1603" s="2">
        <v>0</v>
      </c>
      <c r="J1603" s="3">
        <f>+dataMercanciaGeneral[[#This Row],[Mercancía general embarcada en exterior]]+dataMercanciaGeneral[[#This Row],[Mercancía general desembarcada en exterior]]</f>
        <v>0</v>
      </c>
      <c r="K1603" s="3">
        <f>+dataMercanciaGeneral[[#This Row],[Mercancía general embarcada en cabotaje]]+dataMercanciaGeneral[[#This Row],[Mercancía general embarcada en exterior]]</f>
        <v>0</v>
      </c>
      <c r="L1603" s="3">
        <f>+dataMercanciaGeneral[[#This Row],[Mercancía general desembarcada en cabotaje]]+dataMercanciaGeneral[[#This Row],[Mercancía general desembarcada en exterior]]</f>
        <v>0</v>
      </c>
      <c r="M1603" s="3">
        <f>+dataMercanciaGeneral[[#This Row],[TOTAL mercancía general embarcada en cabotaje y exterior]]+dataMercanciaGeneral[[#This Row],[TOTAL mercancía general desembarcada en cabotaje y exterior]]</f>
        <v>0</v>
      </c>
    </row>
    <row r="1604" spans="1:13" hidden="1" x14ac:dyDescent="0.25">
      <c r="A1604" s="1">
        <v>1989</v>
      </c>
      <c r="B1604" s="1" t="s">
        <v>4</v>
      </c>
      <c r="C1604" s="1" t="s">
        <v>32</v>
      </c>
      <c r="D1604" s="1" t="s">
        <v>33</v>
      </c>
      <c r="E1604" s="2">
        <v>379060</v>
      </c>
      <c r="F1604" s="2">
        <v>263523</v>
      </c>
      <c r="G1604" s="3">
        <f>+dataMercanciaGeneral[[#This Row],[Mercancía general embarcada en cabotaje]]+dataMercanciaGeneral[[#This Row],[Mercancía general desembarcada en cabotaje]]</f>
        <v>642583</v>
      </c>
      <c r="H1604" s="2">
        <v>897981</v>
      </c>
      <c r="I1604" s="2">
        <v>652325</v>
      </c>
      <c r="J1604" s="3">
        <f>+dataMercanciaGeneral[[#This Row],[Mercancía general embarcada en exterior]]+dataMercanciaGeneral[[#This Row],[Mercancía general desembarcada en exterior]]</f>
        <v>1550306</v>
      </c>
      <c r="K1604" s="3">
        <f>+dataMercanciaGeneral[[#This Row],[Mercancía general embarcada en cabotaje]]+dataMercanciaGeneral[[#This Row],[Mercancía general embarcada en exterior]]</f>
        <v>1277041</v>
      </c>
      <c r="L1604" s="3">
        <f>+dataMercanciaGeneral[[#This Row],[Mercancía general desembarcada en cabotaje]]+dataMercanciaGeneral[[#This Row],[Mercancía general desembarcada en exterior]]</f>
        <v>915848</v>
      </c>
      <c r="M1604" s="3">
        <f>+dataMercanciaGeneral[[#This Row],[TOTAL mercancía general embarcada en cabotaje y exterior]]+dataMercanciaGeneral[[#This Row],[TOTAL mercancía general desembarcada en cabotaje y exterior]]</f>
        <v>2192889</v>
      </c>
    </row>
    <row r="1605" spans="1:13" hidden="1" x14ac:dyDescent="0.25">
      <c r="A1605" s="1">
        <v>1989</v>
      </c>
      <c r="B1605" s="1" t="s">
        <v>4</v>
      </c>
      <c r="C1605" s="1" t="s">
        <v>32</v>
      </c>
      <c r="D1605" s="1" t="s">
        <v>42</v>
      </c>
      <c r="E1605" s="2">
        <v>197350</v>
      </c>
      <c r="F1605" s="2">
        <v>82226</v>
      </c>
      <c r="G1605" s="3">
        <f>+dataMercanciaGeneral[[#This Row],[Mercancía general embarcada en cabotaje]]+dataMercanciaGeneral[[#This Row],[Mercancía general desembarcada en cabotaje]]</f>
        <v>279576</v>
      </c>
      <c r="H1605" s="2">
        <v>1537745</v>
      </c>
      <c r="I1605" s="2">
        <v>1688310</v>
      </c>
      <c r="J1605" s="3">
        <f>+dataMercanciaGeneral[[#This Row],[Mercancía general embarcada en exterior]]+dataMercanciaGeneral[[#This Row],[Mercancía general desembarcada en exterior]]</f>
        <v>3226055</v>
      </c>
      <c r="K1605" s="3">
        <f>+dataMercanciaGeneral[[#This Row],[Mercancía general embarcada en cabotaje]]+dataMercanciaGeneral[[#This Row],[Mercancía general embarcada en exterior]]</f>
        <v>1735095</v>
      </c>
      <c r="L1605" s="3">
        <f>+dataMercanciaGeneral[[#This Row],[Mercancía general desembarcada en cabotaje]]+dataMercanciaGeneral[[#This Row],[Mercancía general desembarcada en exterior]]</f>
        <v>1770536</v>
      </c>
      <c r="M1605" s="3">
        <f>+dataMercanciaGeneral[[#This Row],[TOTAL mercancía general embarcada en cabotaje y exterior]]+dataMercanciaGeneral[[#This Row],[TOTAL mercancía general desembarcada en cabotaje y exterior]]</f>
        <v>3505631</v>
      </c>
    </row>
    <row r="1606" spans="1:13" hidden="1" x14ac:dyDescent="0.25">
      <c r="A1606" s="1">
        <v>1989</v>
      </c>
      <c r="B1606" s="1" t="s">
        <v>5</v>
      </c>
      <c r="C1606" s="1" t="s">
        <v>32</v>
      </c>
      <c r="D1606" s="1" t="s">
        <v>33</v>
      </c>
      <c r="E1606" s="2">
        <v>269612</v>
      </c>
      <c r="F1606" s="2">
        <v>281703</v>
      </c>
      <c r="G1606" s="3">
        <f>+dataMercanciaGeneral[[#This Row],[Mercancía general embarcada en cabotaje]]+dataMercanciaGeneral[[#This Row],[Mercancía general desembarcada en cabotaje]]</f>
        <v>551315</v>
      </c>
      <c r="H1606" s="2">
        <v>117476</v>
      </c>
      <c r="I1606" s="2">
        <v>128486</v>
      </c>
      <c r="J1606" s="3">
        <f>+dataMercanciaGeneral[[#This Row],[Mercancía general embarcada en exterior]]+dataMercanciaGeneral[[#This Row],[Mercancía general desembarcada en exterior]]</f>
        <v>245962</v>
      </c>
      <c r="K1606" s="3">
        <f>+dataMercanciaGeneral[[#This Row],[Mercancía general embarcada en cabotaje]]+dataMercanciaGeneral[[#This Row],[Mercancía general embarcada en exterior]]</f>
        <v>387088</v>
      </c>
      <c r="L1606" s="3">
        <f>+dataMercanciaGeneral[[#This Row],[Mercancía general desembarcada en cabotaje]]+dataMercanciaGeneral[[#This Row],[Mercancía general desembarcada en exterior]]</f>
        <v>410189</v>
      </c>
      <c r="M1606" s="3">
        <f>+dataMercanciaGeneral[[#This Row],[TOTAL mercancía general embarcada en cabotaje y exterior]]+dataMercanciaGeneral[[#This Row],[TOTAL mercancía general desembarcada en cabotaje y exterior]]</f>
        <v>797277</v>
      </c>
    </row>
    <row r="1607" spans="1:13" hidden="1" x14ac:dyDescent="0.25">
      <c r="A1607" s="1">
        <v>1989</v>
      </c>
      <c r="B1607" s="1" t="s">
        <v>5</v>
      </c>
      <c r="C1607" s="1" t="s">
        <v>32</v>
      </c>
      <c r="D1607" s="1" t="s">
        <v>42</v>
      </c>
      <c r="E1607" s="2">
        <v>121376</v>
      </c>
      <c r="F1607" s="2">
        <v>49988</v>
      </c>
      <c r="G1607" s="3">
        <f>+dataMercanciaGeneral[[#This Row],[Mercancía general embarcada en cabotaje]]+dataMercanciaGeneral[[#This Row],[Mercancía general desembarcada en cabotaje]]</f>
        <v>171364</v>
      </c>
      <c r="H1607" s="2">
        <v>409808</v>
      </c>
      <c r="I1607" s="2">
        <v>157231</v>
      </c>
      <c r="J1607" s="3">
        <f>+dataMercanciaGeneral[[#This Row],[Mercancía general embarcada en exterior]]+dataMercanciaGeneral[[#This Row],[Mercancía general desembarcada en exterior]]</f>
        <v>567039</v>
      </c>
      <c r="K1607" s="3">
        <f>+dataMercanciaGeneral[[#This Row],[Mercancía general embarcada en cabotaje]]+dataMercanciaGeneral[[#This Row],[Mercancía general embarcada en exterior]]</f>
        <v>531184</v>
      </c>
      <c r="L1607" s="3">
        <f>+dataMercanciaGeneral[[#This Row],[Mercancía general desembarcada en cabotaje]]+dataMercanciaGeneral[[#This Row],[Mercancía general desembarcada en exterior]]</f>
        <v>207219</v>
      </c>
      <c r="M1607" s="3">
        <f>+dataMercanciaGeneral[[#This Row],[TOTAL mercancía general embarcada en cabotaje y exterior]]+dataMercanciaGeneral[[#This Row],[TOTAL mercancía general desembarcada en cabotaje y exterior]]</f>
        <v>738403</v>
      </c>
    </row>
    <row r="1608" spans="1:13" hidden="1" x14ac:dyDescent="0.25">
      <c r="A1608" s="1">
        <v>1989</v>
      </c>
      <c r="B1608" s="1" t="s">
        <v>10</v>
      </c>
      <c r="C1608" s="1" t="s">
        <v>32</v>
      </c>
      <c r="D1608" s="1" t="s">
        <v>33</v>
      </c>
      <c r="E1608" s="2">
        <v>777137</v>
      </c>
      <c r="F1608" s="2">
        <v>1678066</v>
      </c>
      <c r="G1608" s="3">
        <f>+dataMercanciaGeneral[[#This Row],[Mercancía general embarcada en cabotaje]]+dataMercanciaGeneral[[#This Row],[Mercancía general desembarcada en cabotaje]]</f>
        <v>2455203</v>
      </c>
      <c r="H1608" s="2">
        <v>10022</v>
      </c>
      <c r="I1608" s="2">
        <v>85117</v>
      </c>
      <c r="J1608" s="3">
        <f>+dataMercanciaGeneral[[#This Row],[Mercancía general embarcada en exterior]]+dataMercanciaGeneral[[#This Row],[Mercancía general desembarcada en exterior]]</f>
        <v>95139</v>
      </c>
      <c r="K1608" s="3">
        <f>+dataMercanciaGeneral[[#This Row],[Mercancía general embarcada en cabotaje]]+dataMercanciaGeneral[[#This Row],[Mercancía general embarcada en exterior]]</f>
        <v>787159</v>
      </c>
      <c r="L1608" s="3">
        <f>+dataMercanciaGeneral[[#This Row],[Mercancía general desembarcada en cabotaje]]+dataMercanciaGeneral[[#This Row],[Mercancía general desembarcada en exterior]]</f>
        <v>1763183</v>
      </c>
      <c r="M1608" s="3">
        <f>+dataMercanciaGeneral[[#This Row],[TOTAL mercancía general embarcada en cabotaje y exterior]]+dataMercanciaGeneral[[#This Row],[TOTAL mercancía general desembarcada en cabotaje y exterior]]</f>
        <v>2550342</v>
      </c>
    </row>
    <row r="1609" spans="1:13" hidden="1" x14ac:dyDescent="0.25">
      <c r="A1609" s="1">
        <v>1989</v>
      </c>
      <c r="B1609" s="1" t="s">
        <v>10</v>
      </c>
      <c r="C1609" s="1" t="s">
        <v>32</v>
      </c>
      <c r="D1609" s="1" t="s">
        <v>42</v>
      </c>
      <c r="E1609" s="2">
        <v>334601</v>
      </c>
      <c r="F1609" s="2">
        <v>1179070</v>
      </c>
      <c r="G1609" s="3">
        <f>+dataMercanciaGeneral[[#This Row],[Mercancía general embarcada en cabotaje]]+dataMercanciaGeneral[[#This Row],[Mercancía general desembarcada en cabotaje]]</f>
        <v>1513671</v>
      </c>
      <c r="H1609" s="2">
        <v>5386</v>
      </c>
      <c r="I1609" s="2">
        <v>4252</v>
      </c>
      <c r="J1609" s="3">
        <f>+dataMercanciaGeneral[[#This Row],[Mercancía general embarcada en exterior]]+dataMercanciaGeneral[[#This Row],[Mercancía general desembarcada en exterior]]</f>
        <v>9638</v>
      </c>
      <c r="K1609" s="3">
        <f>+dataMercanciaGeneral[[#This Row],[Mercancía general embarcada en cabotaje]]+dataMercanciaGeneral[[#This Row],[Mercancía general embarcada en exterior]]</f>
        <v>339987</v>
      </c>
      <c r="L1609" s="3">
        <f>+dataMercanciaGeneral[[#This Row],[Mercancía general desembarcada en cabotaje]]+dataMercanciaGeneral[[#This Row],[Mercancía general desembarcada en exterior]]</f>
        <v>1183322</v>
      </c>
      <c r="M1609" s="3">
        <f>+dataMercanciaGeneral[[#This Row],[TOTAL mercancía general embarcada en cabotaje y exterior]]+dataMercanciaGeneral[[#This Row],[TOTAL mercancía general desembarcada en cabotaje y exterior]]</f>
        <v>1523309</v>
      </c>
    </row>
    <row r="1610" spans="1:13" hidden="1" x14ac:dyDescent="0.25">
      <c r="A1610" s="1">
        <v>1989</v>
      </c>
      <c r="B1610" s="1" t="s">
        <v>11</v>
      </c>
      <c r="C1610" s="1" t="s">
        <v>32</v>
      </c>
      <c r="D1610" s="1" t="s">
        <v>33</v>
      </c>
      <c r="E1610" s="2">
        <v>885810</v>
      </c>
      <c r="F1610" s="2">
        <v>341291</v>
      </c>
      <c r="G1610" s="3">
        <f>+dataMercanciaGeneral[[#This Row],[Mercancía general embarcada en cabotaje]]+dataMercanciaGeneral[[#This Row],[Mercancía general desembarcada en cabotaje]]</f>
        <v>1227101</v>
      </c>
      <c r="H1610" s="2">
        <v>253284</v>
      </c>
      <c r="I1610" s="2">
        <v>522226</v>
      </c>
      <c r="J1610" s="3">
        <f>+dataMercanciaGeneral[[#This Row],[Mercancía general embarcada en exterior]]+dataMercanciaGeneral[[#This Row],[Mercancía general desembarcada en exterior]]</f>
        <v>775510</v>
      </c>
      <c r="K1610" s="3">
        <f>+dataMercanciaGeneral[[#This Row],[Mercancía general embarcada en cabotaje]]+dataMercanciaGeneral[[#This Row],[Mercancía general embarcada en exterior]]</f>
        <v>1139094</v>
      </c>
      <c r="L1610" s="3">
        <f>+dataMercanciaGeneral[[#This Row],[Mercancía general desembarcada en cabotaje]]+dataMercanciaGeneral[[#This Row],[Mercancía general desembarcada en exterior]]</f>
        <v>863517</v>
      </c>
      <c r="M1610" s="3">
        <f>+dataMercanciaGeneral[[#This Row],[TOTAL mercancía general embarcada en cabotaje y exterior]]+dataMercanciaGeneral[[#This Row],[TOTAL mercancía general desembarcada en cabotaje y exterior]]</f>
        <v>2002611</v>
      </c>
    </row>
    <row r="1611" spans="1:13" hidden="1" x14ac:dyDescent="0.25">
      <c r="A1611" s="1">
        <v>1989</v>
      </c>
      <c r="B1611" s="1" t="s">
        <v>11</v>
      </c>
      <c r="C1611" s="1" t="s">
        <v>32</v>
      </c>
      <c r="D1611" s="1" t="s">
        <v>42</v>
      </c>
      <c r="E1611" s="2">
        <v>1027059</v>
      </c>
      <c r="F1611" s="2">
        <v>340127</v>
      </c>
      <c r="G1611" s="3">
        <f>+dataMercanciaGeneral[[#This Row],[Mercancía general embarcada en cabotaje]]+dataMercanciaGeneral[[#This Row],[Mercancía general desembarcada en cabotaje]]</f>
        <v>1367186</v>
      </c>
      <c r="H1611" s="2">
        <v>1697403</v>
      </c>
      <c r="I1611" s="2">
        <v>1797886</v>
      </c>
      <c r="J1611" s="3">
        <f>+dataMercanciaGeneral[[#This Row],[Mercancía general embarcada en exterior]]+dataMercanciaGeneral[[#This Row],[Mercancía general desembarcada en exterior]]</f>
        <v>3495289</v>
      </c>
      <c r="K1611" s="3">
        <f>+dataMercanciaGeneral[[#This Row],[Mercancía general embarcada en cabotaje]]+dataMercanciaGeneral[[#This Row],[Mercancía general embarcada en exterior]]</f>
        <v>2724462</v>
      </c>
      <c r="L1611" s="3">
        <f>+dataMercanciaGeneral[[#This Row],[Mercancía general desembarcada en cabotaje]]+dataMercanciaGeneral[[#This Row],[Mercancía general desembarcada en exterior]]</f>
        <v>2138013</v>
      </c>
      <c r="M1611" s="3">
        <f>+dataMercanciaGeneral[[#This Row],[TOTAL mercancía general embarcada en cabotaje y exterior]]+dataMercanciaGeneral[[#This Row],[TOTAL mercancía general desembarcada en cabotaje y exterior]]</f>
        <v>4862475</v>
      </c>
    </row>
    <row r="1612" spans="1:13" hidden="1" x14ac:dyDescent="0.25">
      <c r="A1612" s="1">
        <v>1989</v>
      </c>
      <c r="B1612" s="1" t="s">
        <v>12</v>
      </c>
      <c r="C1612" s="1" t="s">
        <v>32</v>
      </c>
      <c r="D1612" s="1" t="s">
        <v>33</v>
      </c>
      <c r="E1612" s="2">
        <v>24805</v>
      </c>
      <c r="F1612" s="2">
        <v>130381</v>
      </c>
      <c r="G1612" s="3">
        <f>+dataMercanciaGeneral[[#This Row],[Mercancía general embarcada en cabotaje]]+dataMercanciaGeneral[[#This Row],[Mercancía general desembarcada en cabotaje]]</f>
        <v>155186</v>
      </c>
      <c r="H1612" s="2">
        <v>1001421</v>
      </c>
      <c r="I1612" s="2">
        <v>1173180</v>
      </c>
      <c r="J1612" s="3">
        <f>+dataMercanciaGeneral[[#This Row],[Mercancía general embarcada en exterior]]+dataMercanciaGeneral[[#This Row],[Mercancía general desembarcada en exterior]]</f>
        <v>2174601</v>
      </c>
      <c r="K1612" s="3">
        <f>+dataMercanciaGeneral[[#This Row],[Mercancía general embarcada en cabotaje]]+dataMercanciaGeneral[[#This Row],[Mercancía general embarcada en exterior]]</f>
        <v>1026226</v>
      </c>
      <c r="L1612" s="3">
        <f>+dataMercanciaGeneral[[#This Row],[Mercancía general desembarcada en cabotaje]]+dataMercanciaGeneral[[#This Row],[Mercancía general desembarcada en exterior]]</f>
        <v>1303561</v>
      </c>
      <c r="M1612" s="3">
        <f>+dataMercanciaGeneral[[#This Row],[TOTAL mercancía general embarcada en cabotaje y exterior]]+dataMercanciaGeneral[[#This Row],[TOTAL mercancía general desembarcada en cabotaje y exterior]]</f>
        <v>2329787</v>
      </c>
    </row>
    <row r="1613" spans="1:13" hidden="1" x14ac:dyDescent="0.25">
      <c r="A1613" s="1">
        <v>1989</v>
      </c>
      <c r="B1613" s="1" t="s">
        <v>12</v>
      </c>
      <c r="C1613" s="1" t="s">
        <v>32</v>
      </c>
      <c r="D1613" s="1" t="s">
        <v>42</v>
      </c>
      <c r="E1613" s="2">
        <v>187552</v>
      </c>
      <c r="F1613" s="2">
        <v>39088</v>
      </c>
      <c r="G1613" s="3">
        <f>+dataMercanciaGeneral[[#This Row],[Mercancía general embarcada en cabotaje]]+dataMercanciaGeneral[[#This Row],[Mercancía general desembarcada en cabotaje]]</f>
        <v>226640</v>
      </c>
      <c r="H1613" s="2">
        <v>942744</v>
      </c>
      <c r="I1613" s="2">
        <v>740995</v>
      </c>
      <c r="J1613" s="3">
        <f>+dataMercanciaGeneral[[#This Row],[Mercancía general embarcada en exterior]]+dataMercanciaGeneral[[#This Row],[Mercancía general desembarcada en exterior]]</f>
        <v>1683739</v>
      </c>
      <c r="K1613" s="3">
        <f>+dataMercanciaGeneral[[#This Row],[Mercancía general embarcada en cabotaje]]+dataMercanciaGeneral[[#This Row],[Mercancía general embarcada en exterior]]</f>
        <v>1130296</v>
      </c>
      <c r="L1613" s="3">
        <f>+dataMercanciaGeneral[[#This Row],[Mercancía general desembarcada en cabotaje]]+dataMercanciaGeneral[[#This Row],[Mercancía general desembarcada en exterior]]</f>
        <v>780083</v>
      </c>
      <c r="M1613" s="3">
        <f>+dataMercanciaGeneral[[#This Row],[TOTAL mercancía general embarcada en cabotaje y exterior]]+dataMercanciaGeneral[[#This Row],[TOTAL mercancía general desembarcada en cabotaje y exterior]]</f>
        <v>1910379</v>
      </c>
    </row>
    <row r="1614" spans="1:13" hidden="1" x14ac:dyDescent="0.25">
      <c r="A1614" s="1">
        <v>1989</v>
      </c>
      <c r="B1614" s="1" t="s">
        <v>34</v>
      </c>
      <c r="C1614" s="1" t="s">
        <v>32</v>
      </c>
      <c r="D1614" s="1" t="s">
        <v>33</v>
      </c>
      <c r="E1614" s="2">
        <v>0</v>
      </c>
      <c r="F1614" s="2">
        <v>935</v>
      </c>
      <c r="G1614" s="3">
        <f>+dataMercanciaGeneral[[#This Row],[Mercancía general embarcada en cabotaje]]+dataMercanciaGeneral[[#This Row],[Mercancía general desembarcada en cabotaje]]</f>
        <v>935</v>
      </c>
      <c r="H1614" s="2">
        <v>105538</v>
      </c>
      <c r="I1614" s="2">
        <v>97796</v>
      </c>
      <c r="J1614" s="3">
        <f>+dataMercanciaGeneral[[#This Row],[Mercancía general embarcada en exterior]]+dataMercanciaGeneral[[#This Row],[Mercancía general desembarcada en exterior]]</f>
        <v>203334</v>
      </c>
      <c r="K1614" s="3">
        <f>+dataMercanciaGeneral[[#This Row],[Mercancía general embarcada en cabotaje]]+dataMercanciaGeneral[[#This Row],[Mercancía general embarcada en exterior]]</f>
        <v>105538</v>
      </c>
      <c r="L1614" s="3">
        <f>+dataMercanciaGeneral[[#This Row],[Mercancía general desembarcada en cabotaje]]+dataMercanciaGeneral[[#This Row],[Mercancía general desembarcada en exterior]]</f>
        <v>98731</v>
      </c>
      <c r="M1614" s="3">
        <f>+dataMercanciaGeneral[[#This Row],[TOTAL mercancía general embarcada en cabotaje y exterior]]+dataMercanciaGeneral[[#This Row],[TOTAL mercancía general desembarcada en cabotaje y exterior]]</f>
        <v>204269</v>
      </c>
    </row>
    <row r="1615" spans="1:13" hidden="1" x14ac:dyDescent="0.25">
      <c r="A1615" s="1">
        <v>1989</v>
      </c>
      <c r="B1615" s="1" t="s">
        <v>34</v>
      </c>
      <c r="C1615" s="1" t="s">
        <v>32</v>
      </c>
      <c r="D1615" s="1" t="s">
        <v>42</v>
      </c>
      <c r="E1615" s="2">
        <v>0</v>
      </c>
      <c r="F1615" s="2">
        <v>0</v>
      </c>
      <c r="G1615" s="3">
        <f>+dataMercanciaGeneral[[#This Row],[Mercancía general embarcada en cabotaje]]+dataMercanciaGeneral[[#This Row],[Mercancía general desembarcada en cabotaje]]</f>
        <v>0</v>
      </c>
      <c r="H1615" s="2">
        <v>0</v>
      </c>
      <c r="I1615" s="2">
        <v>0</v>
      </c>
      <c r="J1615" s="3">
        <f>+dataMercanciaGeneral[[#This Row],[Mercancía general embarcada en exterior]]+dataMercanciaGeneral[[#This Row],[Mercancía general desembarcada en exterior]]</f>
        <v>0</v>
      </c>
      <c r="K1615" s="3">
        <f>+dataMercanciaGeneral[[#This Row],[Mercancía general embarcada en cabotaje]]+dataMercanciaGeneral[[#This Row],[Mercancía general embarcada en exterior]]</f>
        <v>0</v>
      </c>
      <c r="L1615" s="3">
        <f>+dataMercanciaGeneral[[#This Row],[Mercancía general desembarcada en cabotaje]]+dataMercanciaGeneral[[#This Row],[Mercancía general desembarcada en exterior]]</f>
        <v>0</v>
      </c>
      <c r="M1615" s="3">
        <f>+dataMercanciaGeneral[[#This Row],[TOTAL mercancía general embarcada en cabotaje y exterior]]+dataMercanciaGeneral[[#This Row],[TOTAL mercancía general desembarcada en cabotaje y exterior]]</f>
        <v>0</v>
      </c>
    </row>
    <row r="1616" spans="1:13" hidden="1" x14ac:dyDescent="0.25">
      <c r="A1616" s="1">
        <v>1989</v>
      </c>
      <c r="B1616" s="1" t="s">
        <v>13</v>
      </c>
      <c r="C1616" s="1" t="s">
        <v>32</v>
      </c>
      <c r="D1616" s="1" t="s">
        <v>33</v>
      </c>
      <c r="E1616" s="2">
        <v>3332</v>
      </c>
      <c r="F1616" s="2">
        <v>38976</v>
      </c>
      <c r="G1616" s="3">
        <f>+dataMercanciaGeneral[[#This Row],[Mercancía general embarcada en cabotaje]]+dataMercanciaGeneral[[#This Row],[Mercancía general desembarcada en cabotaje]]</f>
        <v>42308</v>
      </c>
      <c r="H1616" s="2">
        <v>193838</v>
      </c>
      <c r="I1616" s="2">
        <v>272499</v>
      </c>
      <c r="J1616" s="3">
        <f>+dataMercanciaGeneral[[#This Row],[Mercancía general embarcada en exterior]]+dataMercanciaGeneral[[#This Row],[Mercancía general desembarcada en exterior]]</f>
        <v>466337</v>
      </c>
      <c r="K1616" s="3">
        <f>+dataMercanciaGeneral[[#This Row],[Mercancía general embarcada en cabotaje]]+dataMercanciaGeneral[[#This Row],[Mercancía general embarcada en exterior]]</f>
        <v>197170</v>
      </c>
      <c r="L1616" s="3">
        <f>+dataMercanciaGeneral[[#This Row],[Mercancía general desembarcada en cabotaje]]+dataMercanciaGeneral[[#This Row],[Mercancía general desembarcada en exterior]]</f>
        <v>311475</v>
      </c>
      <c r="M1616" s="3">
        <f>+dataMercanciaGeneral[[#This Row],[TOTAL mercancía general embarcada en cabotaje y exterior]]+dataMercanciaGeneral[[#This Row],[TOTAL mercancía general desembarcada en cabotaje y exterior]]</f>
        <v>508645</v>
      </c>
    </row>
    <row r="1617" spans="1:13" hidden="1" x14ac:dyDescent="0.25">
      <c r="A1617" s="1">
        <v>1989</v>
      </c>
      <c r="B1617" s="1" t="s">
        <v>13</v>
      </c>
      <c r="C1617" s="1" t="s">
        <v>32</v>
      </c>
      <c r="D1617" s="1" t="s">
        <v>42</v>
      </c>
      <c r="E1617" s="2">
        <v>2290</v>
      </c>
      <c r="F1617" s="2">
        <v>11276</v>
      </c>
      <c r="G1617" s="3">
        <f>+dataMercanciaGeneral[[#This Row],[Mercancía general embarcada en cabotaje]]+dataMercanciaGeneral[[#This Row],[Mercancía general desembarcada en cabotaje]]</f>
        <v>13566</v>
      </c>
      <c r="H1617" s="2">
        <v>205935</v>
      </c>
      <c r="I1617" s="2">
        <v>28426</v>
      </c>
      <c r="J1617" s="3">
        <f>+dataMercanciaGeneral[[#This Row],[Mercancía general embarcada en exterior]]+dataMercanciaGeneral[[#This Row],[Mercancía general desembarcada en exterior]]</f>
        <v>234361</v>
      </c>
      <c r="K1617" s="3">
        <f>+dataMercanciaGeneral[[#This Row],[Mercancía general embarcada en cabotaje]]+dataMercanciaGeneral[[#This Row],[Mercancía general embarcada en exterior]]</f>
        <v>208225</v>
      </c>
      <c r="L1617" s="3">
        <f>+dataMercanciaGeneral[[#This Row],[Mercancía general desembarcada en cabotaje]]+dataMercanciaGeneral[[#This Row],[Mercancía general desembarcada en exterior]]</f>
        <v>39702</v>
      </c>
      <c r="M1617" s="3">
        <f>+dataMercanciaGeneral[[#This Row],[TOTAL mercancía general embarcada en cabotaje y exterior]]+dataMercanciaGeneral[[#This Row],[TOTAL mercancía general desembarcada en cabotaje y exterior]]</f>
        <v>247927</v>
      </c>
    </row>
    <row r="1618" spans="1:13" hidden="1" x14ac:dyDescent="0.25">
      <c r="A1618" s="1">
        <v>1989</v>
      </c>
      <c r="B1618" s="1" t="s">
        <v>14</v>
      </c>
      <c r="C1618" s="1" t="s">
        <v>32</v>
      </c>
      <c r="D1618" s="1" t="s">
        <v>33</v>
      </c>
      <c r="E1618" s="2">
        <v>8069</v>
      </c>
      <c r="F1618" s="2">
        <v>0</v>
      </c>
      <c r="G1618" s="3">
        <f>+dataMercanciaGeneral[[#This Row],[Mercancía general embarcada en cabotaje]]+dataMercanciaGeneral[[#This Row],[Mercancía general desembarcada en cabotaje]]</f>
        <v>8069</v>
      </c>
      <c r="H1618" s="2">
        <v>219480</v>
      </c>
      <c r="I1618" s="2">
        <v>237156</v>
      </c>
      <c r="J1618" s="3">
        <f>+dataMercanciaGeneral[[#This Row],[Mercancía general embarcada en exterior]]+dataMercanciaGeneral[[#This Row],[Mercancía general desembarcada en exterior]]</f>
        <v>456636</v>
      </c>
      <c r="K1618" s="3">
        <f>+dataMercanciaGeneral[[#This Row],[Mercancía general embarcada en cabotaje]]+dataMercanciaGeneral[[#This Row],[Mercancía general embarcada en exterior]]</f>
        <v>227549</v>
      </c>
      <c r="L1618" s="3">
        <f>+dataMercanciaGeneral[[#This Row],[Mercancía general desembarcada en cabotaje]]+dataMercanciaGeneral[[#This Row],[Mercancía general desembarcada en exterior]]</f>
        <v>237156</v>
      </c>
      <c r="M1618" s="3">
        <f>+dataMercanciaGeneral[[#This Row],[TOTAL mercancía general embarcada en cabotaje y exterior]]+dataMercanciaGeneral[[#This Row],[TOTAL mercancía general desembarcada en cabotaje y exterior]]</f>
        <v>464705</v>
      </c>
    </row>
    <row r="1619" spans="1:13" hidden="1" x14ac:dyDescent="0.25">
      <c r="A1619" s="1">
        <v>1989</v>
      </c>
      <c r="B1619" s="1" t="s">
        <v>14</v>
      </c>
      <c r="C1619" s="1" t="s">
        <v>32</v>
      </c>
      <c r="D1619" s="1" t="s">
        <v>42</v>
      </c>
      <c r="E1619" s="2">
        <v>104</v>
      </c>
      <c r="F1619" s="2">
        <v>0</v>
      </c>
      <c r="G1619" s="3">
        <f>+dataMercanciaGeneral[[#This Row],[Mercancía general embarcada en cabotaje]]+dataMercanciaGeneral[[#This Row],[Mercancía general desembarcada en cabotaje]]</f>
        <v>104</v>
      </c>
      <c r="H1619" s="2">
        <v>31075</v>
      </c>
      <c r="I1619" s="2">
        <v>2796</v>
      </c>
      <c r="J1619" s="3">
        <f>+dataMercanciaGeneral[[#This Row],[Mercancía general embarcada en exterior]]+dataMercanciaGeneral[[#This Row],[Mercancía general desembarcada en exterior]]</f>
        <v>33871</v>
      </c>
      <c r="K1619" s="3">
        <f>+dataMercanciaGeneral[[#This Row],[Mercancía general embarcada en cabotaje]]+dataMercanciaGeneral[[#This Row],[Mercancía general embarcada en exterior]]</f>
        <v>31179</v>
      </c>
      <c r="L1619" s="3">
        <f>+dataMercanciaGeneral[[#This Row],[Mercancía general desembarcada en cabotaje]]+dataMercanciaGeneral[[#This Row],[Mercancía general desembarcada en exterior]]</f>
        <v>2796</v>
      </c>
      <c r="M1619" s="3">
        <f>+dataMercanciaGeneral[[#This Row],[TOTAL mercancía general embarcada en cabotaje y exterior]]+dataMercanciaGeneral[[#This Row],[TOTAL mercancía general desembarcada en cabotaje y exterior]]</f>
        <v>33975</v>
      </c>
    </row>
    <row r="1620" spans="1:13" hidden="1" x14ac:dyDescent="0.25">
      <c r="A1620" s="1">
        <v>1989</v>
      </c>
      <c r="B1620" s="1" t="s">
        <v>15</v>
      </c>
      <c r="C1620" s="1" t="s">
        <v>32</v>
      </c>
      <c r="D1620" s="1" t="s">
        <v>33</v>
      </c>
      <c r="E1620" s="2">
        <v>292431</v>
      </c>
      <c r="F1620" s="2">
        <v>497395</v>
      </c>
      <c r="G1620" s="3">
        <f>+dataMercanciaGeneral[[#This Row],[Mercancía general embarcada en cabotaje]]+dataMercanciaGeneral[[#This Row],[Mercancía general desembarcada en cabotaje]]</f>
        <v>789826</v>
      </c>
      <c r="H1620" s="2">
        <v>64</v>
      </c>
      <c r="I1620" s="2">
        <v>29758</v>
      </c>
      <c r="J1620" s="3">
        <f>+dataMercanciaGeneral[[#This Row],[Mercancía general embarcada en exterior]]+dataMercanciaGeneral[[#This Row],[Mercancía general desembarcada en exterior]]</f>
        <v>29822</v>
      </c>
      <c r="K1620" s="3">
        <f>+dataMercanciaGeneral[[#This Row],[Mercancía general embarcada en cabotaje]]+dataMercanciaGeneral[[#This Row],[Mercancía general embarcada en exterior]]</f>
        <v>292495</v>
      </c>
      <c r="L1620" s="3">
        <f>+dataMercanciaGeneral[[#This Row],[Mercancía general desembarcada en cabotaje]]+dataMercanciaGeneral[[#This Row],[Mercancía general desembarcada en exterior]]</f>
        <v>527153</v>
      </c>
      <c r="M1620" s="3">
        <f>+dataMercanciaGeneral[[#This Row],[TOTAL mercancía general embarcada en cabotaje y exterior]]+dataMercanciaGeneral[[#This Row],[TOTAL mercancía general desembarcada en cabotaje y exterior]]</f>
        <v>819648</v>
      </c>
    </row>
    <row r="1621" spans="1:13" hidden="1" x14ac:dyDescent="0.25">
      <c r="A1621" s="1">
        <v>1989</v>
      </c>
      <c r="B1621" s="1" t="s">
        <v>15</v>
      </c>
      <c r="C1621" s="1" t="s">
        <v>32</v>
      </c>
      <c r="D1621" s="1" t="s">
        <v>42</v>
      </c>
      <c r="E1621" s="2">
        <v>0</v>
      </c>
      <c r="F1621" s="2">
        <v>0</v>
      </c>
      <c r="G1621" s="3">
        <f>+dataMercanciaGeneral[[#This Row],[Mercancía general embarcada en cabotaje]]+dataMercanciaGeneral[[#This Row],[Mercancía general desembarcada en cabotaje]]</f>
        <v>0</v>
      </c>
      <c r="H1621" s="2">
        <v>4525</v>
      </c>
      <c r="I1621" s="2">
        <v>18042</v>
      </c>
      <c r="J1621" s="3">
        <f>+dataMercanciaGeneral[[#This Row],[Mercancía general embarcada en exterior]]+dataMercanciaGeneral[[#This Row],[Mercancía general desembarcada en exterior]]</f>
        <v>22567</v>
      </c>
      <c r="K1621" s="3">
        <f>+dataMercanciaGeneral[[#This Row],[Mercancía general embarcada en cabotaje]]+dataMercanciaGeneral[[#This Row],[Mercancía general embarcada en exterior]]</f>
        <v>4525</v>
      </c>
      <c r="L1621" s="3">
        <f>+dataMercanciaGeneral[[#This Row],[Mercancía general desembarcada en cabotaje]]+dataMercanciaGeneral[[#This Row],[Mercancía general desembarcada en exterior]]</f>
        <v>18042</v>
      </c>
      <c r="M1621" s="3">
        <f>+dataMercanciaGeneral[[#This Row],[TOTAL mercancía general embarcada en cabotaje y exterior]]+dataMercanciaGeneral[[#This Row],[TOTAL mercancía general desembarcada en cabotaje y exterior]]</f>
        <v>22567</v>
      </c>
    </row>
    <row r="1622" spans="1:13" hidden="1" x14ac:dyDescent="0.25">
      <c r="A1622" s="1">
        <v>1989</v>
      </c>
      <c r="B1622" s="1" t="s">
        <v>35</v>
      </c>
      <c r="C1622" s="1" t="s">
        <v>32</v>
      </c>
      <c r="D1622" s="1" t="s">
        <v>33</v>
      </c>
      <c r="E1622" s="2">
        <v>29567</v>
      </c>
      <c r="F1622" s="2">
        <v>7650</v>
      </c>
      <c r="G1622" s="3">
        <f>+dataMercanciaGeneral[[#This Row],[Mercancía general embarcada en cabotaje]]+dataMercanciaGeneral[[#This Row],[Mercancía general desembarcada en cabotaje]]</f>
        <v>37217</v>
      </c>
      <c r="H1622" s="2">
        <v>43700</v>
      </c>
      <c r="I1622" s="2">
        <v>27229</v>
      </c>
      <c r="J1622" s="3">
        <f>+dataMercanciaGeneral[[#This Row],[Mercancía general embarcada en exterior]]+dataMercanciaGeneral[[#This Row],[Mercancía general desembarcada en exterior]]</f>
        <v>70929</v>
      </c>
      <c r="K1622" s="3">
        <f>+dataMercanciaGeneral[[#This Row],[Mercancía general embarcada en cabotaje]]+dataMercanciaGeneral[[#This Row],[Mercancía general embarcada en exterior]]</f>
        <v>73267</v>
      </c>
      <c r="L1622" s="3">
        <f>+dataMercanciaGeneral[[#This Row],[Mercancía general desembarcada en cabotaje]]+dataMercanciaGeneral[[#This Row],[Mercancía general desembarcada en exterior]]</f>
        <v>34879</v>
      </c>
      <c r="M1622" s="3">
        <f>+dataMercanciaGeneral[[#This Row],[TOTAL mercancía general embarcada en cabotaje y exterior]]+dataMercanciaGeneral[[#This Row],[TOTAL mercancía general desembarcada en cabotaje y exterior]]</f>
        <v>108146</v>
      </c>
    </row>
    <row r="1623" spans="1:13" hidden="1" x14ac:dyDescent="0.25">
      <c r="A1623" s="1">
        <v>1989</v>
      </c>
      <c r="B1623" s="1" t="s">
        <v>35</v>
      </c>
      <c r="C1623" s="1" t="s">
        <v>32</v>
      </c>
      <c r="D1623" s="1" t="s">
        <v>42</v>
      </c>
      <c r="E1623" s="2">
        <v>111</v>
      </c>
      <c r="F1623" s="2">
        <v>0</v>
      </c>
      <c r="G1623" s="3">
        <f>+dataMercanciaGeneral[[#This Row],[Mercancía general embarcada en cabotaje]]+dataMercanciaGeneral[[#This Row],[Mercancía general desembarcada en cabotaje]]</f>
        <v>111</v>
      </c>
      <c r="H1623" s="2">
        <v>0</v>
      </c>
      <c r="I1623" s="2">
        <v>0</v>
      </c>
      <c r="J1623" s="3">
        <f>+dataMercanciaGeneral[[#This Row],[Mercancía general embarcada en exterior]]+dataMercanciaGeneral[[#This Row],[Mercancía general desembarcada en exterior]]</f>
        <v>0</v>
      </c>
      <c r="K1623" s="3">
        <f>+dataMercanciaGeneral[[#This Row],[Mercancía general embarcada en cabotaje]]+dataMercanciaGeneral[[#This Row],[Mercancía general embarcada en exterior]]</f>
        <v>111</v>
      </c>
      <c r="L1623" s="3">
        <f>+dataMercanciaGeneral[[#This Row],[Mercancía general desembarcada en cabotaje]]+dataMercanciaGeneral[[#This Row],[Mercancía general desembarcada en exterior]]</f>
        <v>0</v>
      </c>
      <c r="M1623" s="3">
        <f>+dataMercanciaGeneral[[#This Row],[TOTAL mercancía general embarcada en cabotaje y exterior]]+dataMercanciaGeneral[[#This Row],[TOTAL mercancía general desembarcada en cabotaje y exterior]]</f>
        <v>111</v>
      </c>
    </row>
    <row r="1624" spans="1:13" hidden="1" x14ac:dyDescent="0.25">
      <c r="A1624" s="1">
        <v>1989</v>
      </c>
      <c r="B1624" s="1" t="s">
        <v>17</v>
      </c>
      <c r="C1624" s="1" t="s">
        <v>32</v>
      </c>
      <c r="D1624" s="1" t="s">
        <v>33</v>
      </c>
      <c r="E1624" s="2">
        <v>29686</v>
      </c>
      <c r="F1624" s="2">
        <v>7055</v>
      </c>
      <c r="G1624" s="3">
        <f>+dataMercanciaGeneral[[#This Row],[Mercancía general embarcada en cabotaje]]+dataMercanciaGeneral[[#This Row],[Mercancía general desembarcada en cabotaje]]</f>
        <v>36741</v>
      </c>
      <c r="H1624" s="2">
        <v>119569</v>
      </c>
      <c r="I1624" s="2">
        <v>104376</v>
      </c>
      <c r="J1624" s="3">
        <f>+dataMercanciaGeneral[[#This Row],[Mercancía general embarcada en exterior]]+dataMercanciaGeneral[[#This Row],[Mercancía general desembarcada en exterior]]</f>
        <v>223945</v>
      </c>
      <c r="K1624" s="3">
        <f>+dataMercanciaGeneral[[#This Row],[Mercancía general embarcada en cabotaje]]+dataMercanciaGeneral[[#This Row],[Mercancía general embarcada en exterior]]</f>
        <v>149255</v>
      </c>
      <c r="L1624" s="3">
        <f>+dataMercanciaGeneral[[#This Row],[Mercancía general desembarcada en cabotaje]]+dataMercanciaGeneral[[#This Row],[Mercancía general desembarcada en exterior]]</f>
        <v>111431</v>
      </c>
      <c r="M1624" s="3">
        <f>+dataMercanciaGeneral[[#This Row],[TOTAL mercancía general embarcada en cabotaje y exterior]]+dataMercanciaGeneral[[#This Row],[TOTAL mercancía general desembarcada en cabotaje y exterior]]</f>
        <v>260686</v>
      </c>
    </row>
    <row r="1625" spans="1:13" hidden="1" x14ac:dyDescent="0.25">
      <c r="A1625" s="1">
        <v>1989</v>
      </c>
      <c r="B1625" s="1" t="s">
        <v>17</v>
      </c>
      <c r="C1625" s="1" t="s">
        <v>32</v>
      </c>
      <c r="D1625" s="1" t="s">
        <v>42</v>
      </c>
      <c r="E1625" s="2">
        <v>29815</v>
      </c>
      <c r="F1625" s="2">
        <v>6010</v>
      </c>
      <c r="G1625" s="3">
        <f>+dataMercanciaGeneral[[#This Row],[Mercancía general embarcada en cabotaje]]+dataMercanciaGeneral[[#This Row],[Mercancía general desembarcada en cabotaje]]</f>
        <v>35825</v>
      </c>
      <c r="H1625" s="2">
        <v>1155</v>
      </c>
      <c r="I1625" s="2">
        <v>245</v>
      </c>
      <c r="J1625" s="3">
        <f>+dataMercanciaGeneral[[#This Row],[Mercancía general embarcada en exterior]]+dataMercanciaGeneral[[#This Row],[Mercancía general desembarcada en exterior]]</f>
        <v>1400</v>
      </c>
      <c r="K1625" s="3">
        <f>+dataMercanciaGeneral[[#This Row],[Mercancía general embarcada en cabotaje]]+dataMercanciaGeneral[[#This Row],[Mercancía general embarcada en exterior]]</f>
        <v>30970</v>
      </c>
      <c r="L1625" s="3">
        <f>+dataMercanciaGeneral[[#This Row],[Mercancía general desembarcada en cabotaje]]+dataMercanciaGeneral[[#This Row],[Mercancía general desembarcada en exterior]]</f>
        <v>6255</v>
      </c>
      <c r="M1625" s="3">
        <f>+dataMercanciaGeneral[[#This Row],[TOTAL mercancía general embarcada en cabotaje y exterior]]+dataMercanciaGeneral[[#This Row],[TOTAL mercancía general desembarcada en cabotaje y exterior]]</f>
        <v>37225</v>
      </c>
    </row>
    <row r="1626" spans="1:13" hidden="1" x14ac:dyDescent="0.25">
      <c r="A1626" s="1">
        <v>1989</v>
      </c>
      <c r="B1626" s="1" t="s">
        <v>18</v>
      </c>
      <c r="C1626" s="1" t="s">
        <v>32</v>
      </c>
      <c r="D1626" s="1" t="s">
        <v>33</v>
      </c>
      <c r="E1626" s="2">
        <v>76</v>
      </c>
      <c r="F1626" s="2">
        <v>8</v>
      </c>
      <c r="G1626" s="3">
        <f>+dataMercanciaGeneral[[#This Row],[Mercancía general embarcada en cabotaje]]+dataMercanciaGeneral[[#This Row],[Mercancía general desembarcada en cabotaje]]</f>
        <v>84</v>
      </c>
      <c r="H1626" s="2">
        <v>335832</v>
      </c>
      <c r="I1626" s="2">
        <v>177010</v>
      </c>
      <c r="J1626" s="3">
        <f>+dataMercanciaGeneral[[#This Row],[Mercancía general embarcada en exterior]]+dataMercanciaGeneral[[#This Row],[Mercancía general desembarcada en exterior]]</f>
        <v>512842</v>
      </c>
      <c r="K1626" s="3">
        <f>+dataMercanciaGeneral[[#This Row],[Mercancía general embarcada en cabotaje]]+dataMercanciaGeneral[[#This Row],[Mercancía general embarcada en exterior]]</f>
        <v>335908</v>
      </c>
      <c r="L1626" s="3">
        <f>+dataMercanciaGeneral[[#This Row],[Mercancía general desembarcada en cabotaje]]+dataMercanciaGeneral[[#This Row],[Mercancía general desembarcada en exterior]]</f>
        <v>177018</v>
      </c>
      <c r="M1626" s="3">
        <f>+dataMercanciaGeneral[[#This Row],[TOTAL mercancía general embarcada en cabotaje y exterior]]+dataMercanciaGeneral[[#This Row],[TOTAL mercancía general desembarcada en cabotaje y exterior]]</f>
        <v>512926</v>
      </c>
    </row>
    <row r="1627" spans="1:13" hidden="1" x14ac:dyDescent="0.25">
      <c r="A1627" s="1">
        <v>1989</v>
      </c>
      <c r="B1627" s="1" t="s">
        <v>18</v>
      </c>
      <c r="C1627" s="1" t="s">
        <v>32</v>
      </c>
      <c r="D1627" s="1" t="s">
        <v>42</v>
      </c>
      <c r="E1627" s="2">
        <v>0</v>
      </c>
      <c r="F1627" s="2">
        <v>0</v>
      </c>
      <c r="G1627" s="3">
        <f>+dataMercanciaGeneral[[#This Row],[Mercancía general embarcada en cabotaje]]+dataMercanciaGeneral[[#This Row],[Mercancía general desembarcada en cabotaje]]</f>
        <v>0</v>
      </c>
      <c r="H1627" s="2">
        <v>0</v>
      </c>
      <c r="I1627" s="2">
        <v>0</v>
      </c>
      <c r="J1627" s="3">
        <f>+dataMercanciaGeneral[[#This Row],[Mercancía general embarcada en exterior]]+dataMercanciaGeneral[[#This Row],[Mercancía general desembarcada en exterior]]</f>
        <v>0</v>
      </c>
      <c r="K1627" s="3">
        <f>+dataMercanciaGeneral[[#This Row],[Mercancía general embarcada en cabotaje]]+dataMercanciaGeneral[[#This Row],[Mercancía general embarcada en exterior]]</f>
        <v>0</v>
      </c>
      <c r="L1627" s="3">
        <f>+dataMercanciaGeneral[[#This Row],[Mercancía general desembarcada en cabotaje]]+dataMercanciaGeneral[[#This Row],[Mercancía general desembarcada en exterior]]</f>
        <v>0</v>
      </c>
      <c r="M1627" s="3">
        <f>+dataMercanciaGeneral[[#This Row],[TOTAL mercancía general embarcada en cabotaje y exterior]]+dataMercanciaGeneral[[#This Row],[TOTAL mercancía general desembarcada en cabotaje y exterior]]</f>
        <v>0</v>
      </c>
    </row>
    <row r="1628" spans="1:13" hidden="1" x14ac:dyDescent="0.25">
      <c r="A1628" s="1">
        <v>1989</v>
      </c>
      <c r="B1628" s="1" t="s">
        <v>19</v>
      </c>
      <c r="C1628" s="1" t="s">
        <v>32</v>
      </c>
      <c r="D1628" s="1" t="s">
        <v>33</v>
      </c>
      <c r="E1628" s="2">
        <v>616612</v>
      </c>
      <c r="F1628" s="2">
        <v>796925</v>
      </c>
      <c r="G1628" s="3">
        <f>+dataMercanciaGeneral[[#This Row],[Mercancía general embarcada en cabotaje]]+dataMercanciaGeneral[[#This Row],[Mercancía general desembarcada en cabotaje]]</f>
        <v>1413537</v>
      </c>
      <c r="H1628" s="2">
        <v>355438</v>
      </c>
      <c r="I1628" s="2">
        <v>222662</v>
      </c>
      <c r="J1628" s="3">
        <f>+dataMercanciaGeneral[[#This Row],[Mercancía general embarcada en exterior]]+dataMercanciaGeneral[[#This Row],[Mercancía general desembarcada en exterior]]</f>
        <v>578100</v>
      </c>
      <c r="K1628" s="3">
        <f>+dataMercanciaGeneral[[#This Row],[Mercancía general embarcada en cabotaje]]+dataMercanciaGeneral[[#This Row],[Mercancía general embarcada en exterior]]</f>
        <v>972050</v>
      </c>
      <c r="L1628" s="3">
        <f>+dataMercanciaGeneral[[#This Row],[Mercancía general desembarcada en cabotaje]]+dataMercanciaGeneral[[#This Row],[Mercancía general desembarcada en exterior]]</f>
        <v>1019587</v>
      </c>
      <c r="M1628" s="3">
        <f>+dataMercanciaGeneral[[#This Row],[TOTAL mercancía general embarcada en cabotaje y exterior]]+dataMercanciaGeneral[[#This Row],[TOTAL mercancía general desembarcada en cabotaje y exterior]]</f>
        <v>1991637</v>
      </c>
    </row>
    <row r="1629" spans="1:13" hidden="1" x14ac:dyDescent="0.25">
      <c r="A1629" s="1">
        <v>1989</v>
      </c>
      <c r="B1629" s="1" t="s">
        <v>19</v>
      </c>
      <c r="C1629" s="1" t="s">
        <v>32</v>
      </c>
      <c r="D1629" s="1" t="s">
        <v>42</v>
      </c>
      <c r="E1629" s="2">
        <v>419016</v>
      </c>
      <c r="F1629" s="2">
        <v>937075</v>
      </c>
      <c r="G1629" s="3">
        <f>+dataMercanciaGeneral[[#This Row],[Mercancía general embarcada en cabotaje]]+dataMercanciaGeneral[[#This Row],[Mercancía general desembarcada en cabotaje]]</f>
        <v>1356091</v>
      </c>
      <c r="H1629" s="2">
        <v>84618</v>
      </c>
      <c r="I1629" s="2">
        <v>393805</v>
      </c>
      <c r="J1629" s="3">
        <f>+dataMercanciaGeneral[[#This Row],[Mercancía general embarcada en exterior]]+dataMercanciaGeneral[[#This Row],[Mercancía general desembarcada en exterior]]</f>
        <v>478423</v>
      </c>
      <c r="K1629" s="3">
        <f>+dataMercanciaGeneral[[#This Row],[Mercancía general embarcada en cabotaje]]+dataMercanciaGeneral[[#This Row],[Mercancía general embarcada en exterior]]</f>
        <v>503634</v>
      </c>
      <c r="L1629" s="3">
        <f>+dataMercanciaGeneral[[#This Row],[Mercancía general desembarcada en cabotaje]]+dataMercanciaGeneral[[#This Row],[Mercancía general desembarcada en exterior]]</f>
        <v>1330880</v>
      </c>
      <c r="M1629" s="3">
        <f>+dataMercanciaGeneral[[#This Row],[TOTAL mercancía general embarcada en cabotaje y exterior]]+dataMercanciaGeneral[[#This Row],[TOTAL mercancía general desembarcada en cabotaje y exterior]]</f>
        <v>1834514</v>
      </c>
    </row>
    <row r="1630" spans="1:13" hidden="1" x14ac:dyDescent="0.25">
      <c r="A1630" s="1">
        <v>1989</v>
      </c>
      <c r="B1630" s="1" t="s">
        <v>20</v>
      </c>
      <c r="C1630" s="1" t="s">
        <v>32</v>
      </c>
      <c r="D1630" s="1" t="s">
        <v>33</v>
      </c>
      <c r="E1630" s="2">
        <v>137884</v>
      </c>
      <c r="F1630" s="2">
        <v>94439</v>
      </c>
      <c r="G1630" s="3">
        <f>+dataMercanciaGeneral[[#This Row],[Mercancía general embarcada en cabotaje]]+dataMercanciaGeneral[[#This Row],[Mercancía general desembarcada en cabotaje]]</f>
        <v>232323</v>
      </c>
      <c r="H1630" s="2">
        <v>79345</v>
      </c>
      <c r="I1630" s="2">
        <v>122663</v>
      </c>
      <c r="J1630" s="3">
        <f>+dataMercanciaGeneral[[#This Row],[Mercancía general embarcada en exterior]]+dataMercanciaGeneral[[#This Row],[Mercancía general desembarcada en exterior]]</f>
        <v>202008</v>
      </c>
      <c r="K1630" s="3">
        <f>+dataMercanciaGeneral[[#This Row],[Mercancía general embarcada en cabotaje]]+dataMercanciaGeneral[[#This Row],[Mercancía general embarcada en exterior]]</f>
        <v>217229</v>
      </c>
      <c r="L1630" s="3">
        <f>+dataMercanciaGeneral[[#This Row],[Mercancía general desembarcada en cabotaje]]+dataMercanciaGeneral[[#This Row],[Mercancía general desembarcada en exterior]]</f>
        <v>217102</v>
      </c>
      <c r="M1630" s="3">
        <f>+dataMercanciaGeneral[[#This Row],[TOTAL mercancía general embarcada en cabotaje y exterior]]+dataMercanciaGeneral[[#This Row],[TOTAL mercancía general desembarcada en cabotaje y exterior]]</f>
        <v>434331</v>
      </c>
    </row>
    <row r="1631" spans="1:13" hidden="1" x14ac:dyDescent="0.25">
      <c r="A1631" s="1">
        <v>1989</v>
      </c>
      <c r="B1631" s="1" t="s">
        <v>20</v>
      </c>
      <c r="C1631" s="1" t="s">
        <v>32</v>
      </c>
      <c r="D1631" s="1" t="s">
        <v>42</v>
      </c>
      <c r="E1631" s="2">
        <v>23748</v>
      </c>
      <c r="F1631" s="2">
        <v>8599</v>
      </c>
      <c r="G1631" s="3">
        <f>+dataMercanciaGeneral[[#This Row],[Mercancía general embarcada en cabotaje]]+dataMercanciaGeneral[[#This Row],[Mercancía general desembarcada en cabotaje]]</f>
        <v>32347</v>
      </c>
      <c r="H1631" s="2">
        <v>1887</v>
      </c>
      <c r="I1631" s="2">
        <v>6455</v>
      </c>
      <c r="J1631" s="3">
        <f>+dataMercanciaGeneral[[#This Row],[Mercancía general embarcada en exterior]]+dataMercanciaGeneral[[#This Row],[Mercancía general desembarcada en exterior]]</f>
        <v>8342</v>
      </c>
      <c r="K1631" s="3">
        <f>+dataMercanciaGeneral[[#This Row],[Mercancía general embarcada en cabotaje]]+dataMercanciaGeneral[[#This Row],[Mercancía general embarcada en exterior]]</f>
        <v>25635</v>
      </c>
      <c r="L1631" s="3">
        <f>+dataMercanciaGeneral[[#This Row],[Mercancía general desembarcada en cabotaje]]+dataMercanciaGeneral[[#This Row],[Mercancía general desembarcada en exterior]]</f>
        <v>15054</v>
      </c>
      <c r="M1631" s="3">
        <f>+dataMercanciaGeneral[[#This Row],[TOTAL mercancía general embarcada en cabotaje y exterior]]+dataMercanciaGeneral[[#This Row],[TOTAL mercancía general desembarcada en cabotaje y exterior]]</f>
        <v>40689</v>
      </c>
    </row>
    <row r="1632" spans="1:13" hidden="1" x14ac:dyDescent="0.25">
      <c r="A1632" s="1">
        <v>1989</v>
      </c>
      <c r="B1632" s="1" t="s">
        <v>21</v>
      </c>
      <c r="C1632" s="1" t="s">
        <v>32</v>
      </c>
      <c r="D1632" s="1" t="s">
        <v>33</v>
      </c>
      <c r="E1632" s="2">
        <v>29863</v>
      </c>
      <c r="F1632" s="2">
        <v>150</v>
      </c>
      <c r="G1632" s="3">
        <f>+dataMercanciaGeneral[[#This Row],[Mercancía general embarcada en cabotaje]]+dataMercanciaGeneral[[#This Row],[Mercancía general desembarcada en cabotaje]]</f>
        <v>30013</v>
      </c>
      <c r="H1632" s="2">
        <v>135061</v>
      </c>
      <c r="I1632" s="2">
        <v>173794</v>
      </c>
      <c r="J1632" s="3">
        <f>+dataMercanciaGeneral[[#This Row],[Mercancía general embarcada en exterior]]+dataMercanciaGeneral[[#This Row],[Mercancía general desembarcada en exterior]]</f>
        <v>308855</v>
      </c>
      <c r="K1632" s="3">
        <f>+dataMercanciaGeneral[[#This Row],[Mercancía general embarcada en cabotaje]]+dataMercanciaGeneral[[#This Row],[Mercancía general embarcada en exterior]]</f>
        <v>164924</v>
      </c>
      <c r="L1632" s="3">
        <f>+dataMercanciaGeneral[[#This Row],[Mercancía general desembarcada en cabotaje]]+dataMercanciaGeneral[[#This Row],[Mercancía general desembarcada en exterior]]</f>
        <v>173944</v>
      </c>
      <c r="M1632" s="3">
        <f>+dataMercanciaGeneral[[#This Row],[TOTAL mercancía general embarcada en cabotaje y exterior]]+dataMercanciaGeneral[[#This Row],[TOTAL mercancía general desembarcada en cabotaje y exterior]]</f>
        <v>338868</v>
      </c>
    </row>
    <row r="1633" spans="1:13" hidden="1" x14ac:dyDescent="0.25">
      <c r="A1633" s="1">
        <v>1989</v>
      </c>
      <c r="B1633" s="1" t="s">
        <v>21</v>
      </c>
      <c r="C1633" s="1" t="s">
        <v>32</v>
      </c>
      <c r="D1633" s="1" t="s">
        <v>42</v>
      </c>
      <c r="E1633" s="2">
        <v>0</v>
      </c>
      <c r="F1633" s="2">
        <v>0</v>
      </c>
      <c r="G1633" s="3">
        <f>+dataMercanciaGeneral[[#This Row],[Mercancía general embarcada en cabotaje]]+dataMercanciaGeneral[[#This Row],[Mercancía general desembarcada en cabotaje]]</f>
        <v>0</v>
      </c>
      <c r="H1633" s="2">
        <v>0</v>
      </c>
      <c r="I1633" s="2">
        <v>0</v>
      </c>
      <c r="J1633" s="3">
        <f>+dataMercanciaGeneral[[#This Row],[Mercancía general embarcada en exterior]]+dataMercanciaGeneral[[#This Row],[Mercancía general desembarcada en exterior]]</f>
        <v>0</v>
      </c>
      <c r="K1633" s="3">
        <f>+dataMercanciaGeneral[[#This Row],[Mercancía general embarcada en cabotaje]]+dataMercanciaGeneral[[#This Row],[Mercancía general embarcada en exterior]]</f>
        <v>0</v>
      </c>
      <c r="L1633" s="3">
        <f>+dataMercanciaGeneral[[#This Row],[Mercancía general desembarcada en cabotaje]]+dataMercanciaGeneral[[#This Row],[Mercancía general desembarcada en exterior]]</f>
        <v>0</v>
      </c>
      <c r="M1633" s="3">
        <f>+dataMercanciaGeneral[[#This Row],[TOTAL mercancía general embarcada en cabotaje y exterior]]+dataMercanciaGeneral[[#This Row],[TOTAL mercancía general desembarcada en cabotaje y exterior]]</f>
        <v>0</v>
      </c>
    </row>
    <row r="1634" spans="1:13" hidden="1" x14ac:dyDescent="0.25">
      <c r="A1634" s="1">
        <v>1989</v>
      </c>
      <c r="B1634" s="1" t="s">
        <v>22</v>
      </c>
      <c r="C1634" s="1" t="s">
        <v>32</v>
      </c>
      <c r="D1634" s="1" t="s">
        <v>33</v>
      </c>
      <c r="E1634" s="2">
        <v>104015</v>
      </c>
      <c r="F1634" s="2">
        <v>221113</v>
      </c>
      <c r="G1634" s="3">
        <f>+dataMercanciaGeneral[[#This Row],[Mercancía general embarcada en cabotaje]]+dataMercanciaGeneral[[#This Row],[Mercancía general desembarcada en cabotaje]]</f>
        <v>325128</v>
      </c>
      <c r="H1634" s="2">
        <v>1453</v>
      </c>
      <c r="I1634" s="2">
        <v>3124</v>
      </c>
      <c r="J1634" s="3">
        <f>+dataMercanciaGeneral[[#This Row],[Mercancía general embarcada en exterior]]+dataMercanciaGeneral[[#This Row],[Mercancía general desembarcada en exterior]]</f>
        <v>4577</v>
      </c>
      <c r="K1634" s="3">
        <f>+dataMercanciaGeneral[[#This Row],[Mercancía general embarcada en cabotaje]]+dataMercanciaGeneral[[#This Row],[Mercancía general embarcada en exterior]]</f>
        <v>105468</v>
      </c>
      <c r="L1634" s="3">
        <f>+dataMercanciaGeneral[[#This Row],[Mercancía general desembarcada en cabotaje]]+dataMercanciaGeneral[[#This Row],[Mercancía general desembarcada en exterior]]</f>
        <v>224237</v>
      </c>
      <c r="M1634" s="3">
        <f>+dataMercanciaGeneral[[#This Row],[TOTAL mercancía general embarcada en cabotaje y exterior]]+dataMercanciaGeneral[[#This Row],[TOTAL mercancía general desembarcada en cabotaje y exterior]]</f>
        <v>329705</v>
      </c>
    </row>
    <row r="1635" spans="1:13" hidden="1" x14ac:dyDescent="0.25">
      <c r="A1635" s="1">
        <v>1989</v>
      </c>
      <c r="B1635" s="1" t="s">
        <v>22</v>
      </c>
      <c r="C1635" s="1" t="s">
        <v>32</v>
      </c>
      <c r="D1635" s="1" t="s">
        <v>42</v>
      </c>
      <c r="E1635" s="2">
        <v>603</v>
      </c>
      <c r="F1635" s="2">
        <v>2108</v>
      </c>
      <c r="G1635" s="3">
        <f>+dataMercanciaGeneral[[#This Row],[Mercancía general embarcada en cabotaje]]+dataMercanciaGeneral[[#This Row],[Mercancía general desembarcada en cabotaje]]</f>
        <v>2711</v>
      </c>
      <c r="H1635" s="2">
        <v>6379</v>
      </c>
      <c r="I1635" s="2">
        <v>35885</v>
      </c>
      <c r="J1635" s="3">
        <f>+dataMercanciaGeneral[[#This Row],[Mercancía general embarcada en exterior]]+dataMercanciaGeneral[[#This Row],[Mercancía general desembarcada en exterior]]</f>
        <v>42264</v>
      </c>
      <c r="K1635" s="3">
        <f>+dataMercanciaGeneral[[#This Row],[Mercancía general embarcada en cabotaje]]+dataMercanciaGeneral[[#This Row],[Mercancía general embarcada en exterior]]</f>
        <v>6982</v>
      </c>
      <c r="L1635" s="3">
        <f>+dataMercanciaGeneral[[#This Row],[Mercancía general desembarcada en cabotaje]]+dataMercanciaGeneral[[#This Row],[Mercancía general desembarcada en exterior]]</f>
        <v>37993</v>
      </c>
      <c r="M1635" s="3">
        <f>+dataMercanciaGeneral[[#This Row],[TOTAL mercancía general embarcada en cabotaje y exterior]]+dataMercanciaGeneral[[#This Row],[TOTAL mercancía general desembarcada en cabotaje y exterior]]</f>
        <v>44975</v>
      </c>
    </row>
    <row r="1636" spans="1:13" hidden="1" x14ac:dyDescent="0.25">
      <c r="A1636" s="1">
        <v>1989</v>
      </c>
      <c r="B1636" s="1" t="s">
        <v>23</v>
      </c>
      <c r="C1636" s="1" t="s">
        <v>32</v>
      </c>
      <c r="D1636" s="1" t="s">
        <v>33</v>
      </c>
      <c r="E1636" s="2">
        <v>4041</v>
      </c>
      <c r="F1636" s="2">
        <v>0</v>
      </c>
      <c r="G1636" s="3">
        <f>+dataMercanciaGeneral[[#This Row],[Mercancía general embarcada en cabotaje]]+dataMercanciaGeneral[[#This Row],[Mercancía general desembarcada en cabotaje]]</f>
        <v>4041</v>
      </c>
      <c r="H1636" s="2">
        <v>464776</v>
      </c>
      <c r="I1636" s="2">
        <v>1769186</v>
      </c>
      <c r="J1636" s="3">
        <f>+dataMercanciaGeneral[[#This Row],[Mercancía general embarcada en exterior]]+dataMercanciaGeneral[[#This Row],[Mercancía general desembarcada en exterior]]</f>
        <v>2233962</v>
      </c>
      <c r="K1636" s="3">
        <f>+dataMercanciaGeneral[[#This Row],[Mercancía general embarcada en cabotaje]]+dataMercanciaGeneral[[#This Row],[Mercancía general embarcada en exterior]]</f>
        <v>468817</v>
      </c>
      <c r="L1636" s="3">
        <f>+dataMercanciaGeneral[[#This Row],[Mercancía general desembarcada en cabotaje]]+dataMercanciaGeneral[[#This Row],[Mercancía general desembarcada en exterior]]</f>
        <v>1769186</v>
      </c>
      <c r="M1636" s="3">
        <f>+dataMercanciaGeneral[[#This Row],[TOTAL mercancía general embarcada en cabotaje y exterior]]+dataMercanciaGeneral[[#This Row],[TOTAL mercancía general desembarcada en cabotaje y exterior]]</f>
        <v>2238003</v>
      </c>
    </row>
    <row r="1637" spans="1:13" hidden="1" x14ac:dyDescent="0.25">
      <c r="A1637" s="1">
        <v>1989</v>
      </c>
      <c r="B1637" s="1" t="s">
        <v>23</v>
      </c>
      <c r="C1637" s="1" t="s">
        <v>32</v>
      </c>
      <c r="D1637" s="1" t="s">
        <v>42</v>
      </c>
      <c r="E1637" s="2">
        <v>0</v>
      </c>
      <c r="F1637" s="2">
        <v>0</v>
      </c>
      <c r="G1637" s="3">
        <f>+dataMercanciaGeneral[[#This Row],[Mercancía general embarcada en cabotaje]]+dataMercanciaGeneral[[#This Row],[Mercancía general desembarcada en cabotaje]]</f>
        <v>0</v>
      </c>
      <c r="H1637" s="2">
        <v>111530</v>
      </c>
      <c r="I1637" s="2">
        <v>120371</v>
      </c>
      <c r="J1637" s="3">
        <f>+dataMercanciaGeneral[[#This Row],[Mercancía general embarcada en exterior]]+dataMercanciaGeneral[[#This Row],[Mercancía general desembarcada en exterior]]</f>
        <v>231901</v>
      </c>
      <c r="K1637" s="3">
        <f>+dataMercanciaGeneral[[#This Row],[Mercancía general embarcada en cabotaje]]+dataMercanciaGeneral[[#This Row],[Mercancía general embarcada en exterior]]</f>
        <v>111530</v>
      </c>
      <c r="L1637" s="3">
        <f>+dataMercanciaGeneral[[#This Row],[Mercancía general desembarcada en cabotaje]]+dataMercanciaGeneral[[#This Row],[Mercancía general desembarcada en exterior]]</f>
        <v>120371</v>
      </c>
      <c r="M1637" s="3">
        <f>+dataMercanciaGeneral[[#This Row],[TOTAL mercancía general embarcada en cabotaje y exterior]]+dataMercanciaGeneral[[#This Row],[TOTAL mercancía general desembarcada en cabotaje y exterior]]</f>
        <v>231901</v>
      </c>
    </row>
    <row r="1638" spans="1:13" hidden="1" x14ac:dyDescent="0.25">
      <c r="A1638" s="1">
        <v>1989</v>
      </c>
      <c r="B1638" s="1" t="s">
        <v>7</v>
      </c>
      <c r="C1638" s="1" t="s">
        <v>32</v>
      </c>
      <c r="D1638" s="1" t="s">
        <v>33</v>
      </c>
      <c r="E1638" s="2">
        <v>872018</v>
      </c>
      <c r="F1638" s="2">
        <v>848597</v>
      </c>
      <c r="G1638" s="3">
        <f>+dataMercanciaGeneral[[#This Row],[Mercancía general embarcada en cabotaje]]+dataMercanciaGeneral[[#This Row],[Mercancía general desembarcada en cabotaje]]</f>
        <v>1720615</v>
      </c>
      <c r="H1638" s="2">
        <v>89100</v>
      </c>
      <c r="I1638" s="2">
        <v>214274</v>
      </c>
      <c r="J1638" s="3">
        <f>+dataMercanciaGeneral[[#This Row],[Mercancía general embarcada en exterior]]+dataMercanciaGeneral[[#This Row],[Mercancía general desembarcada en exterior]]</f>
        <v>303374</v>
      </c>
      <c r="K1638" s="3">
        <f>+dataMercanciaGeneral[[#This Row],[Mercancía general embarcada en cabotaje]]+dataMercanciaGeneral[[#This Row],[Mercancía general embarcada en exterior]]</f>
        <v>961118</v>
      </c>
      <c r="L1638" s="3">
        <f>+dataMercanciaGeneral[[#This Row],[Mercancía general desembarcada en cabotaje]]+dataMercanciaGeneral[[#This Row],[Mercancía general desembarcada en exterior]]</f>
        <v>1062871</v>
      </c>
      <c r="M1638" s="3">
        <f>+dataMercanciaGeneral[[#This Row],[TOTAL mercancía general embarcada en cabotaje y exterior]]+dataMercanciaGeneral[[#This Row],[TOTAL mercancía general desembarcada en cabotaje y exterior]]</f>
        <v>2023989</v>
      </c>
    </row>
    <row r="1639" spans="1:13" hidden="1" x14ac:dyDescent="0.25">
      <c r="A1639" s="1">
        <v>1989</v>
      </c>
      <c r="B1639" s="1" t="s">
        <v>7</v>
      </c>
      <c r="C1639" s="1" t="s">
        <v>32</v>
      </c>
      <c r="D1639" s="1" t="s">
        <v>42</v>
      </c>
      <c r="E1639" s="2">
        <v>319991</v>
      </c>
      <c r="F1639" s="2">
        <v>791665</v>
      </c>
      <c r="G1639" s="3">
        <f>+dataMercanciaGeneral[[#This Row],[Mercancía general embarcada en cabotaje]]+dataMercanciaGeneral[[#This Row],[Mercancía general desembarcada en cabotaje]]</f>
        <v>1111656</v>
      </c>
      <c r="H1639" s="2">
        <v>39421</v>
      </c>
      <c r="I1639" s="2">
        <v>303056</v>
      </c>
      <c r="J1639" s="3">
        <f>+dataMercanciaGeneral[[#This Row],[Mercancía general embarcada en exterior]]+dataMercanciaGeneral[[#This Row],[Mercancía general desembarcada en exterior]]</f>
        <v>342477</v>
      </c>
      <c r="K1639" s="3">
        <f>+dataMercanciaGeneral[[#This Row],[Mercancía general embarcada en cabotaje]]+dataMercanciaGeneral[[#This Row],[Mercancía general embarcada en exterior]]</f>
        <v>359412</v>
      </c>
      <c r="L1639" s="3">
        <f>+dataMercanciaGeneral[[#This Row],[Mercancía general desembarcada en cabotaje]]+dataMercanciaGeneral[[#This Row],[Mercancía general desembarcada en exterior]]</f>
        <v>1094721</v>
      </c>
      <c r="M1639" s="3">
        <f>+dataMercanciaGeneral[[#This Row],[TOTAL mercancía general embarcada en cabotaje y exterior]]+dataMercanciaGeneral[[#This Row],[TOTAL mercancía general desembarcada en cabotaje y exterior]]</f>
        <v>1454133</v>
      </c>
    </row>
    <row r="1640" spans="1:13" hidden="1" x14ac:dyDescent="0.25">
      <c r="A1640" s="1">
        <v>1989</v>
      </c>
      <c r="B1640" s="1" t="s">
        <v>24</v>
      </c>
      <c r="C1640" s="1" t="s">
        <v>32</v>
      </c>
      <c r="D1640" s="1" t="s">
        <v>33</v>
      </c>
      <c r="E1640" s="2">
        <v>4089</v>
      </c>
      <c r="F1640" s="2">
        <v>628</v>
      </c>
      <c r="G1640" s="3">
        <f>+dataMercanciaGeneral[[#This Row],[Mercancía general embarcada en cabotaje]]+dataMercanciaGeneral[[#This Row],[Mercancía general desembarcada en cabotaje]]</f>
        <v>4717</v>
      </c>
      <c r="H1640" s="2">
        <v>329757</v>
      </c>
      <c r="I1640" s="2">
        <v>399197</v>
      </c>
      <c r="J1640" s="3">
        <f>+dataMercanciaGeneral[[#This Row],[Mercancía general embarcada en exterior]]+dataMercanciaGeneral[[#This Row],[Mercancía general desembarcada en exterior]]</f>
        <v>728954</v>
      </c>
      <c r="K1640" s="3">
        <f>+dataMercanciaGeneral[[#This Row],[Mercancía general embarcada en cabotaje]]+dataMercanciaGeneral[[#This Row],[Mercancía general embarcada en exterior]]</f>
        <v>333846</v>
      </c>
      <c r="L1640" s="3">
        <f>+dataMercanciaGeneral[[#This Row],[Mercancía general desembarcada en cabotaje]]+dataMercanciaGeneral[[#This Row],[Mercancía general desembarcada en exterior]]</f>
        <v>399825</v>
      </c>
      <c r="M1640" s="3">
        <f>+dataMercanciaGeneral[[#This Row],[TOTAL mercancía general embarcada en cabotaje y exterior]]+dataMercanciaGeneral[[#This Row],[TOTAL mercancía general desembarcada en cabotaje y exterior]]</f>
        <v>733671</v>
      </c>
    </row>
    <row r="1641" spans="1:13" hidden="1" x14ac:dyDescent="0.25">
      <c r="A1641" s="1">
        <v>1989</v>
      </c>
      <c r="B1641" s="1" t="s">
        <v>24</v>
      </c>
      <c r="C1641" s="1" t="s">
        <v>32</v>
      </c>
      <c r="D1641" s="1" t="s">
        <v>42</v>
      </c>
      <c r="E1641" s="2">
        <v>1723</v>
      </c>
      <c r="F1641" s="2">
        <v>866</v>
      </c>
      <c r="G1641" s="3">
        <f>+dataMercanciaGeneral[[#This Row],[Mercancía general embarcada en cabotaje]]+dataMercanciaGeneral[[#This Row],[Mercancía general desembarcada en cabotaje]]</f>
        <v>2589</v>
      </c>
      <c r="H1641" s="2">
        <v>5133</v>
      </c>
      <c r="I1641" s="2">
        <v>18105</v>
      </c>
      <c r="J1641" s="3">
        <f>+dataMercanciaGeneral[[#This Row],[Mercancía general embarcada en exterior]]+dataMercanciaGeneral[[#This Row],[Mercancía general desembarcada en exterior]]</f>
        <v>23238</v>
      </c>
      <c r="K1641" s="3">
        <f>+dataMercanciaGeneral[[#This Row],[Mercancía general embarcada en cabotaje]]+dataMercanciaGeneral[[#This Row],[Mercancía general embarcada en exterior]]</f>
        <v>6856</v>
      </c>
      <c r="L1641" s="3">
        <f>+dataMercanciaGeneral[[#This Row],[Mercancía general desembarcada en cabotaje]]+dataMercanciaGeneral[[#This Row],[Mercancía general desembarcada en exterior]]</f>
        <v>18971</v>
      </c>
      <c r="M1641" s="3">
        <f>+dataMercanciaGeneral[[#This Row],[TOTAL mercancía general embarcada en cabotaje y exterior]]+dataMercanciaGeneral[[#This Row],[TOTAL mercancía general desembarcada en cabotaje y exterior]]</f>
        <v>25827</v>
      </c>
    </row>
    <row r="1642" spans="1:13" hidden="1" x14ac:dyDescent="0.25">
      <c r="A1642" s="1">
        <v>1989</v>
      </c>
      <c r="B1642" s="1" t="s">
        <v>25</v>
      </c>
      <c r="C1642" s="1" t="s">
        <v>32</v>
      </c>
      <c r="D1642" s="1" t="s">
        <v>33</v>
      </c>
      <c r="E1642" s="2">
        <v>18864</v>
      </c>
      <c r="F1642" s="2">
        <v>33168</v>
      </c>
      <c r="G1642" s="3">
        <f>+dataMercanciaGeneral[[#This Row],[Mercancía general embarcada en cabotaje]]+dataMercanciaGeneral[[#This Row],[Mercancía general desembarcada en cabotaje]]</f>
        <v>52032</v>
      </c>
      <c r="H1642" s="2">
        <v>98556</v>
      </c>
      <c r="I1642" s="2">
        <v>211133</v>
      </c>
      <c r="J1642" s="3">
        <f>+dataMercanciaGeneral[[#This Row],[Mercancía general embarcada en exterior]]+dataMercanciaGeneral[[#This Row],[Mercancía general desembarcada en exterior]]</f>
        <v>309689</v>
      </c>
      <c r="K1642" s="3">
        <f>+dataMercanciaGeneral[[#This Row],[Mercancía general embarcada en cabotaje]]+dataMercanciaGeneral[[#This Row],[Mercancía general embarcada en exterior]]</f>
        <v>117420</v>
      </c>
      <c r="L1642" s="3">
        <f>+dataMercanciaGeneral[[#This Row],[Mercancía general desembarcada en cabotaje]]+dataMercanciaGeneral[[#This Row],[Mercancía general desembarcada en exterior]]</f>
        <v>244301</v>
      </c>
      <c r="M1642" s="3">
        <f>+dataMercanciaGeneral[[#This Row],[TOTAL mercancía general embarcada en cabotaje y exterior]]+dataMercanciaGeneral[[#This Row],[TOTAL mercancía general desembarcada en cabotaje y exterior]]</f>
        <v>361721</v>
      </c>
    </row>
    <row r="1643" spans="1:13" hidden="1" x14ac:dyDescent="0.25">
      <c r="A1643" s="1">
        <v>1989</v>
      </c>
      <c r="B1643" s="1" t="s">
        <v>25</v>
      </c>
      <c r="C1643" s="1" t="s">
        <v>32</v>
      </c>
      <c r="D1643" s="1" t="s">
        <v>42</v>
      </c>
      <c r="E1643" s="2">
        <v>206440</v>
      </c>
      <c r="F1643" s="2">
        <v>57039</v>
      </c>
      <c r="G1643" s="3">
        <f>+dataMercanciaGeneral[[#This Row],[Mercancía general embarcada en cabotaje]]+dataMercanciaGeneral[[#This Row],[Mercancía general desembarcada en cabotaje]]</f>
        <v>263479</v>
      </c>
      <c r="H1643" s="2">
        <v>383</v>
      </c>
      <c r="I1643" s="2">
        <v>68</v>
      </c>
      <c r="J1643" s="3">
        <f>+dataMercanciaGeneral[[#This Row],[Mercancía general embarcada en exterior]]+dataMercanciaGeneral[[#This Row],[Mercancía general desembarcada en exterior]]</f>
        <v>451</v>
      </c>
      <c r="K1643" s="3">
        <f>+dataMercanciaGeneral[[#This Row],[Mercancía general embarcada en cabotaje]]+dataMercanciaGeneral[[#This Row],[Mercancía general embarcada en exterior]]</f>
        <v>206823</v>
      </c>
      <c r="L1643" s="3">
        <f>+dataMercanciaGeneral[[#This Row],[Mercancía general desembarcada en cabotaje]]+dataMercanciaGeneral[[#This Row],[Mercancía general desembarcada en exterior]]</f>
        <v>57107</v>
      </c>
      <c r="M1643" s="3">
        <f>+dataMercanciaGeneral[[#This Row],[TOTAL mercancía general embarcada en cabotaje y exterior]]+dataMercanciaGeneral[[#This Row],[TOTAL mercancía general desembarcada en cabotaje y exterior]]</f>
        <v>263930</v>
      </c>
    </row>
    <row r="1644" spans="1:13" hidden="1" x14ac:dyDescent="0.25">
      <c r="A1644" s="1">
        <v>1989</v>
      </c>
      <c r="B1644" s="1" t="s">
        <v>26</v>
      </c>
      <c r="C1644" s="1" t="s">
        <v>32</v>
      </c>
      <c r="D1644" s="1" t="s">
        <v>33</v>
      </c>
      <c r="E1644" s="2">
        <v>100387</v>
      </c>
      <c r="F1644" s="2">
        <v>5553</v>
      </c>
      <c r="G1644" s="3">
        <f>+dataMercanciaGeneral[[#This Row],[Mercancía general embarcada en cabotaje]]+dataMercanciaGeneral[[#This Row],[Mercancía general desembarcada en cabotaje]]</f>
        <v>105940</v>
      </c>
      <c r="H1644" s="2">
        <v>256090</v>
      </c>
      <c r="I1644" s="2">
        <v>191957</v>
      </c>
      <c r="J1644" s="3">
        <f>+dataMercanciaGeneral[[#This Row],[Mercancía general embarcada en exterior]]+dataMercanciaGeneral[[#This Row],[Mercancía general desembarcada en exterior]]</f>
        <v>448047</v>
      </c>
      <c r="K1644" s="3">
        <f>+dataMercanciaGeneral[[#This Row],[Mercancía general embarcada en cabotaje]]+dataMercanciaGeneral[[#This Row],[Mercancía general embarcada en exterior]]</f>
        <v>356477</v>
      </c>
      <c r="L1644" s="3">
        <f>+dataMercanciaGeneral[[#This Row],[Mercancía general desembarcada en cabotaje]]+dataMercanciaGeneral[[#This Row],[Mercancía general desembarcada en exterior]]</f>
        <v>197510</v>
      </c>
      <c r="M1644" s="3">
        <f>+dataMercanciaGeneral[[#This Row],[TOTAL mercancía general embarcada en cabotaje y exterior]]+dataMercanciaGeneral[[#This Row],[TOTAL mercancía general desembarcada en cabotaje y exterior]]</f>
        <v>553987</v>
      </c>
    </row>
    <row r="1645" spans="1:13" hidden="1" x14ac:dyDescent="0.25">
      <c r="A1645" s="1">
        <v>1989</v>
      </c>
      <c r="B1645" s="1" t="s">
        <v>26</v>
      </c>
      <c r="C1645" s="1" t="s">
        <v>32</v>
      </c>
      <c r="D1645" s="1" t="s">
        <v>42</v>
      </c>
      <c r="E1645" s="2">
        <v>75799</v>
      </c>
      <c r="F1645" s="2">
        <v>36136</v>
      </c>
      <c r="G1645" s="3">
        <f>+dataMercanciaGeneral[[#This Row],[Mercancía general embarcada en cabotaje]]+dataMercanciaGeneral[[#This Row],[Mercancía general desembarcada en cabotaje]]</f>
        <v>111935</v>
      </c>
      <c r="H1645" s="2">
        <v>22053</v>
      </c>
      <c r="I1645" s="2">
        <v>3110</v>
      </c>
      <c r="J1645" s="3">
        <f>+dataMercanciaGeneral[[#This Row],[Mercancía general embarcada en exterior]]+dataMercanciaGeneral[[#This Row],[Mercancía general desembarcada en exterior]]</f>
        <v>25163</v>
      </c>
      <c r="K1645" s="3">
        <f>+dataMercanciaGeneral[[#This Row],[Mercancía general embarcada en cabotaje]]+dataMercanciaGeneral[[#This Row],[Mercancía general embarcada en exterior]]</f>
        <v>97852</v>
      </c>
      <c r="L1645" s="3">
        <f>+dataMercanciaGeneral[[#This Row],[Mercancía general desembarcada en cabotaje]]+dataMercanciaGeneral[[#This Row],[Mercancía general desembarcada en exterior]]</f>
        <v>39246</v>
      </c>
      <c r="M1645" s="3">
        <f>+dataMercanciaGeneral[[#This Row],[TOTAL mercancía general embarcada en cabotaje y exterior]]+dataMercanciaGeneral[[#This Row],[TOTAL mercancía general desembarcada en cabotaje y exterior]]</f>
        <v>137098</v>
      </c>
    </row>
    <row r="1646" spans="1:13" hidden="1" x14ac:dyDescent="0.25">
      <c r="A1646" s="1">
        <v>1989</v>
      </c>
      <c r="B1646" s="1" t="s">
        <v>27</v>
      </c>
      <c r="C1646" s="1" t="s">
        <v>32</v>
      </c>
      <c r="D1646" s="1" t="s">
        <v>33</v>
      </c>
      <c r="E1646" s="2">
        <v>561152</v>
      </c>
      <c r="F1646" s="2">
        <v>553902</v>
      </c>
      <c r="G1646" s="3">
        <f>+dataMercanciaGeneral[[#This Row],[Mercancía general embarcada en cabotaje]]+dataMercanciaGeneral[[#This Row],[Mercancía general desembarcada en cabotaje]]</f>
        <v>1115054</v>
      </c>
      <c r="H1646" s="2">
        <v>405788</v>
      </c>
      <c r="I1646" s="2">
        <v>1085027</v>
      </c>
      <c r="J1646" s="3">
        <f>+dataMercanciaGeneral[[#This Row],[Mercancía general embarcada en exterior]]+dataMercanciaGeneral[[#This Row],[Mercancía general desembarcada en exterior]]</f>
        <v>1490815</v>
      </c>
      <c r="K1646" s="3">
        <f>+dataMercanciaGeneral[[#This Row],[Mercancía general embarcada en cabotaje]]+dataMercanciaGeneral[[#This Row],[Mercancía general embarcada en exterior]]</f>
        <v>966940</v>
      </c>
      <c r="L1646" s="3">
        <f>+dataMercanciaGeneral[[#This Row],[Mercancía general desembarcada en cabotaje]]+dataMercanciaGeneral[[#This Row],[Mercancía general desembarcada en exterior]]</f>
        <v>1638929</v>
      </c>
      <c r="M1646" s="3">
        <f>+dataMercanciaGeneral[[#This Row],[TOTAL mercancía general embarcada en cabotaje y exterior]]+dataMercanciaGeneral[[#This Row],[TOTAL mercancía general desembarcada en cabotaje y exterior]]</f>
        <v>2605869</v>
      </c>
    </row>
    <row r="1647" spans="1:13" hidden="1" x14ac:dyDescent="0.25">
      <c r="A1647" s="1">
        <v>1989</v>
      </c>
      <c r="B1647" s="1" t="s">
        <v>27</v>
      </c>
      <c r="C1647" s="1" t="s">
        <v>32</v>
      </c>
      <c r="D1647" s="1" t="s">
        <v>42</v>
      </c>
      <c r="E1647" s="2">
        <v>616320</v>
      </c>
      <c r="F1647" s="2">
        <v>144946</v>
      </c>
      <c r="G1647" s="3">
        <f>+dataMercanciaGeneral[[#This Row],[Mercancía general embarcada en cabotaje]]+dataMercanciaGeneral[[#This Row],[Mercancía general desembarcada en cabotaje]]</f>
        <v>761266</v>
      </c>
      <c r="H1647" s="2">
        <v>1763491</v>
      </c>
      <c r="I1647" s="2">
        <v>1427347</v>
      </c>
      <c r="J1647" s="3">
        <f>+dataMercanciaGeneral[[#This Row],[Mercancía general embarcada en exterior]]+dataMercanciaGeneral[[#This Row],[Mercancía general desembarcada en exterior]]</f>
        <v>3190838</v>
      </c>
      <c r="K1647" s="3">
        <f>+dataMercanciaGeneral[[#This Row],[Mercancía general embarcada en cabotaje]]+dataMercanciaGeneral[[#This Row],[Mercancía general embarcada en exterior]]</f>
        <v>2379811</v>
      </c>
      <c r="L1647" s="3">
        <f>+dataMercanciaGeneral[[#This Row],[Mercancía general desembarcada en cabotaje]]+dataMercanciaGeneral[[#This Row],[Mercancía general desembarcada en exterior]]</f>
        <v>1572293</v>
      </c>
      <c r="M1647" s="3">
        <f>+dataMercanciaGeneral[[#This Row],[TOTAL mercancía general embarcada en cabotaje y exterior]]+dataMercanciaGeneral[[#This Row],[TOTAL mercancía general desembarcada en cabotaje y exterior]]</f>
        <v>3952104</v>
      </c>
    </row>
    <row r="1648" spans="1:13" hidden="1" x14ac:dyDescent="0.25">
      <c r="A1648" s="1">
        <v>1989</v>
      </c>
      <c r="B1648" s="1" t="s">
        <v>28</v>
      </c>
      <c r="C1648" s="1" t="s">
        <v>32</v>
      </c>
      <c r="D1648" s="1" t="s">
        <v>33</v>
      </c>
      <c r="E1648" s="2">
        <v>6338</v>
      </c>
      <c r="F1648" s="2">
        <v>74656</v>
      </c>
      <c r="G1648" s="3">
        <f>+dataMercanciaGeneral[[#This Row],[Mercancía general embarcada en cabotaje]]+dataMercanciaGeneral[[#This Row],[Mercancía general desembarcada en cabotaje]]</f>
        <v>80994</v>
      </c>
      <c r="H1648" s="2">
        <v>526332</v>
      </c>
      <c r="I1648" s="2">
        <v>234095</v>
      </c>
      <c r="J1648" s="3">
        <f>+dataMercanciaGeneral[[#This Row],[Mercancía general embarcada en exterior]]+dataMercanciaGeneral[[#This Row],[Mercancía general desembarcada en exterior]]</f>
        <v>760427</v>
      </c>
      <c r="K1648" s="3">
        <f>+dataMercanciaGeneral[[#This Row],[Mercancía general embarcada en cabotaje]]+dataMercanciaGeneral[[#This Row],[Mercancía general embarcada en exterior]]</f>
        <v>532670</v>
      </c>
      <c r="L1648" s="3">
        <f>+dataMercanciaGeneral[[#This Row],[Mercancía general desembarcada en cabotaje]]+dataMercanciaGeneral[[#This Row],[Mercancía general desembarcada en exterior]]</f>
        <v>308751</v>
      </c>
      <c r="M1648" s="3">
        <f>+dataMercanciaGeneral[[#This Row],[TOTAL mercancía general embarcada en cabotaje y exterior]]+dataMercanciaGeneral[[#This Row],[TOTAL mercancía general desembarcada en cabotaje y exterior]]</f>
        <v>841421</v>
      </c>
    </row>
    <row r="1649" spans="1:13" hidden="1" x14ac:dyDescent="0.25">
      <c r="A1649" s="1">
        <v>1989</v>
      </c>
      <c r="B1649" s="1" t="s">
        <v>28</v>
      </c>
      <c r="C1649" s="1" t="s">
        <v>32</v>
      </c>
      <c r="D1649" s="1" t="s">
        <v>42</v>
      </c>
      <c r="E1649" s="2">
        <v>78479</v>
      </c>
      <c r="F1649" s="2">
        <v>27451</v>
      </c>
      <c r="G1649" s="3">
        <f>+dataMercanciaGeneral[[#This Row],[Mercancía general embarcada en cabotaje]]+dataMercanciaGeneral[[#This Row],[Mercancía general desembarcada en cabotaje]]</f>
        <v>105930</v>
      </c>
      <c r="H1649" s="2">
        <v>172780</v>
      </c>
      <c r="I1649" s="2">
        <v>264935</v>
      </c>
      <c r="J1649" s="3">
        <f>+dataMercanciaGeneral[[#This Row],[Mercancía general embarcada en exterior]]+dataMercanciaGeneral[[#This Row],[Mercancía general desembarcada en exterior]]</f>
        <v>437715</v>
      </c>
      <c r="K1649" s="3">
        <f>+dataMercanciaGeneral[[#This Row],[Mercancía general embarcada en cabotaje]]+dataMercanciaGeneral[[#This Row],[Mercancía general embarcada en exterior]]</f>
        <v>251259</v>
      </c>
      <c r="L1649" s="3">
        <f>+dataMercanciaGeneral[[#This Row],[Mercancía general desembarcada en cabotaje]]+dataMercanciaGeneral[[#This Row],[Mercancía general desembarcada en exterior]]</f>
        <v>292386</v>
      </c>
      <c r="M1649" s="3">
        <f>+dataMercanciaGeneral[[#This Row],[TOTAL mercancía general embarcada en cabotaje y exterior]]+dataMercanciaGeneral[[#This Row],[TOTAL mercancía general desembarcada en cabotaje y exterior]]</f>
        <v>543645</v>
      </c>
    </row>
    <row r="1650" spans="1:13" hidden="1" x14ac:dyDescent="0.25">
      <c r="A1650" s="1">
        <v>1989</v>
      </c>
      <c r="B1650" s="1" t="s">
        <v>29</v>
      </c>
      <c r="C1650" s="1" t="s">
        <v>32</v>
      </c>
      <c r="D1650" s="1" t="s">
        <v>33</v>
      </c>
      <c r="E1650" s="2">
        <v>36781</v>
      </c>
      <c r="F1650" s="2">
        <v>0</v>
      </c>
      <c r="G1650" s="3">
        <f>+dataMercanciaGeneral[[#This Row],[Mercancía general embarcada en cabotaje]]+dataMercanciaGeneral[[#This Row],[Mercancía general desembarcada en cabotaje]]</f>
        <v>36781</v>
      </c>
      <c r="H1650" s="2">
        <v>36099</v>
      </c>
      <c r="I1650" s="2">
        <v>25704</v>
      </c>
      <c r="J1650" s="3">
        <f>+dataMercanciaGeneral[[#This Row],[Mercancía general embarcada en exterior]]+dataMercanciaGeneral[[#This Row],[Mercancía general desembarcada en exterior]]</f>
        <v>61803</v>
      </c>
      <c r="K1650" s="3">
        <f>+dataMercanciaGeneral[[#This Row],[Mercancía general embarcada en cabotaje]]+dataMercanciaGeneral[[#This Row],[Mercancía general embarcada en exterior]]</f>
        <v>72880</v>
      </c>
      <c r="L1650" s="3">
        <f>+dataMercanciaGeneral[[#This Row],[Mercancía general desembarcada en cabotaje]]+dataMercanciaGeneral[[#This Row],[Mercancía general desembarcada en exterior]]</f>
        <v>25704</v>
      </c>
      <c r="M1650" s="3">
        <f>+dataMercanciaGeneral[[#This Row],[TOTAL mercancía general embarcada en cabotaje y exterior]]+dataMercanciaGeneral[[#This Row],[TOTAL mercancía general desembarcada en cabotaje y exterior]]</f>
        <v>98584</v>
      </c>
    </row>
    <row r="1651" spans="1:13" hidden="1" x14ac:dyDescent="0.25">
      <c r="A1651" s="1">
        <v>1989</v>
      </c>
      <c r="B1651" s="1" t="s">
        <v>29</v>
      </c>
      <c r="C1651" s="1" t="s">
        <v>32</v>
      </c>
      <c r="D1651" s="1" t="s">
        <v>42</v>
      </c>
      <c r="E1651" s="2">
        <v>0</v>
      </c>
      <c r="F1651" s="2">
        <v>0</v>
      </c>
      <c r="G1651" s="3">
        <f>+dataMercanciaGeneral[[#This Row],[Mercancía general embarcada en cabotaje]]+dataMercanciaGeneral[[#This Row],[Mercancía general desembarcada en cabotaje]]</f>
        <v>0</v>
      </c>
      <c r="H1651" s="2">
        <v>0</v>
      </c>
      <c r="I1651" s="2">
        <v>0</v>
      </c>
      <c r="J1651" s="3">
        <f>+dataMercanciaGeneral[[#This Row],[Mercancía general embarcada en exterior]]+dataMercanciaGeneral[[#This Row],[Mercancía general desembarcada en exterior]]</f>
        <v>0</v>
      </c>
      <c r="K1651" s="3">
        <f>+dataMercanciaGeneral[[#This Row],[Mercancía general embarcada en cabotaje]]+dataMercanciaGeneral[[#This Row],[Mercancía general embarcada en exterior]]</f>
        <v>0</v>
      </c>
      <c r="L1651" s="3">
        <f>+dataMercanciaGeneral[[#This Row],[Mercancía general desembarcada en cabotaje]]+dataMercanciaGeneral[[#This Row],[Mercancía general desembarcada en exterior]]</f>
        <v>0</v>
      </c>
      <c r="M1651" s="3">
        <f>+dataMercanciaGeneral[[#This Row],[TOTAL mercancía general embarcada en cabotaje y exterior]]+dataMercanciaGeneral[[#This Row],[TOTAL mercancía general desembarcada en cabotaje y exterior]]</f>
        <v>0</v>
      </c>
    </row>
    <row r="1652" spans="1:13" hidden="1" x14ac:dyDescent="0.25">
      <c r="A1652" s="1">
        <v>1990</v>
      </c>
      <c r="B1652" s="1" t="s">
        <v>0</v>
      </c>
      <c r="C1652" s="1" t="s">
        <v>32</v>
      </c>
      <c r="D1652" s="1" t="s">
        <v>33</v>
      </c>
      <c r="E1652" s="2">
        <v>2629</v>
      </c>
      <c r="F1652" s="2">
        <v>0</v>
      </c>
      <c r="G1652" s="3">
        <f>+dataMercanciaGeneral[[#This Row],[Mercancía general embarcada en cabotaje]]+dataMercanciaGeneral[[#This Row],[Mercancía general desembarcada en cabotaje]]</f>
        <v>2629</v>
      </c>
      <c r="H1652" s="2">
        <v>104764</v>
      </c>
      <c r="I1652" s="2">
        <v>69025</v>
      </c>
      <c r="J1652" s="3">
        <f>+dataMercanciaGeneral[[#This Row],[Mercancía general embarcada en exterior]]+dataMercanciaGeneral[[#This Row],[Mercancía general desembarcada en exterior]]</f>
        <v>173789</v>
      </c>
      <c r="K1652" s="3">
        <f>+dataMercanciaGeneral[[#This Row],[Mercancía general embarcada en cabotaje]]+dataMercanciaGeneral[[#This Row],[Mercancía general embarcada en exterior]]</f>
        <v>107393</v>
      </c>
      <c r="L1652" s="3">
        <f>+dataMercanciaGeneral[[#This Row],[Mercancía general desembarcada en cabotaje]]+dataMercanciaGeneral[[#This Row],[Mercancía general desembarcada en exterior]]</f>
        <v>69025</v>
      </c>
      <c r="M1652" s="3">
        <f>+dataMercanciaGeneral[[#This Row],[TOTAL mercancía general embarcada en cabotaje y exterior]]+dataMercanciaGeneral[[#This Row],[TOTAL mercancía general desembarcada en cabotaje y exterior]]</f>
        <v>176418</v>
      </c>
    </row>
    <row r="1653" spans="1:13" hidden="1" x14ac:dyDescent="0.25">
      <c r="A1653" s="1">
        <v>1990</v>
      </c>
      <c r="B1653" s="1" t="s">
        <v>0</v>
      </c>
      <c r="C1653" s="1" t="s">
        <v>32</v>
      </c>
      <c r="D1653" s="1" t="s">
        <v>42</v>
      </c>
      <c r="E1653" s="2">
        <v>0</v>
      </c>
      <c r="F1653" s="2">
        <v>0</v>
      </c>
      <c r="G1653" s="3">
        <f>+dataMercanciaGeneral[[#This Row],[Mercancía general embarcada en cabotaje]]+dataMercanciaGeneral[[#This Row],[Mercancía general desembarcada en cabotaje]]</f>
        <v>0</v>
      </c>
      <c r="H1653" s="2">
        <v>4220</v>
      </c>
      <c r="I1653" s="2">
        <v>0</v>
      </c>
      <c r="J1653" s="3">
        <f>+dataMercanciaGeneral[[#This Row],[Mercancía general embarcada en exterior]]+dataMercanciaGeneral[[#This Row],[Mercancía general desembarcada en exterior]]</f>
        <v>4220</v>
      </c>
      <c r="K1653" s="3">
        <f>+dataMercanciaGeneral[[#This Row],[Mercancía general embarcada en cabotaje]]+dataMercanciaGeneral[[#This Row],[Mercancía general embarcada en exterior]]</f>
        <v>4220</v>
      </c>
      <c r="L1653" s="3">
        <f>+dataMercanciaGeneral[[#This Row],[Mercancía general desembarcada en cabotaje]]+dataMercanciaGeneral[[#This Row],[Mercancía general desembarcada en exterior]]</f>
        <v>0</v>
      </c>
      <c r="M1653" s="3">
        <f>+dataMercanciaGeneral[[#This Row],[TOTAL mercancía general embarcada en cabotaje y exterior]]+dataMercanciaGeneral[[#This Row],[TOTAL mercancía general desembarcada en cabotaje y exterior]]</f>
        <v>4220</v>
      </c>
    </row>
    <row r="1654" spans="1:13" hidden="1" x14ac:dyDescent="0.25">
      <c r="A1654" s="1">
        <v>1990</v>
      </c>
      <c r="B1654" s="1" t="s">
        <v>1</v>
      </c>
      <c r="C1654" s="1" t="s">
        <v>32</v>
      </c>
      <c r="D1654" s="1" t="s">
        <v>33</v>
      </c>
      <c r="E1654" s="2">
        <v>100414</v>
      </c>
      <c r="F1654" s="2">
        <v>112941</v>
      </c>
      <c r="G1654" s="3">
        <f>+dataMercanciaGeneral[[#This Row],[Mercancía general embarcada en cabotaje]]+dataMercanciaGeneral[[#This Row],[Mercancía general desembarcada en cabotaje]]</f>
        <v>213355</v>
      </c>
      <c r="H1654" s="2">
        <v>12886</v>
      </c>
      <c r="I1654" s="2">
        <v>142088</v>
      </c>
      <c r="J1654" s="3">
        <f>+dataMercanciaGeneral[[#This Row],[Mercancía general embarcada en exterior]]+dataMercanciaGeneral[[#This Row],[Mercancía general desembarcada en exterior]]</f>
        <v>154974</v>
      </c>
      <c r="K1654" s="3">
        <f>+dataMercanciaGeneral[[#This Row],[Mercancía general embarcada en cabotaje]]+dataMercanciaGeneral[[#This Row],[Mercancía general embarcada en exterior]]</f>
        <v>113300</v>
      </c>
      <c r="L1654" s="3">
        <f>+dataMercanciaGeneral[[#This Row],[Mercancía general desembarcada en cabotaje]]+dataMercanciaGeneral[[#This Row],[Mercancía general desembarcada en exterior]]</f>
        <v>255029</v>
      </c>
      <c r="M1654" s="3">
        <f>+dataMercanciaGeneral[[#This Row],[TOTAL mercancía general embarcada en cabotaje y exterior]]+dataMercanciaGeneral[[#This Row],[TOTAL mercancía general desembarcada en cabotaje y exterior]]</f>
        <v>368329</v>
      </c>
    </row>
    <row r="1655" spans="1:13" hidden="1" x14ac:dyDescent="0.25">
      <c r="A1655" s="1">
        <v>1990</v>
      </c>
      <c r="B1655" s="1" t="s">
        <v>1</v>
      </c>
      <c r="C1655" s="1" t="s">
        <v>32</v>
      </c>
      <c r="D1655" s="1" t="s">
        <v>42</v>
      </c>
      <c r="E1655" s="2">
        <v>237110</v>
      </c>
      <c r="F1655" s="2">
        <v>55766</v>
      </c>
      <c r="G1655" s="3">
        <f>+dataMercanciaGeneral[[#This Row],[Mercancía general embarcada en cabotaje]]+dataMercanciaGeneral[[#This Row],[Mercancía general desembarcada en cabotaje]]</f>
        <v>292876</v>
      </c>
      <c r="H1655" s="2">
        <v>6974</v>
      </c>
      <c r="I1655" s="2">
        <v>42420</v>
      </c>
      <c r="J1655" s="3">
        <f>+dataMercanciaGeneral[[#This Row],[Mercancía general embarcada en exterior]]+dataMercanciaGeneral[[#This Row],[Mercancía general desembarcada en exterior]]</f>
        <v>49394</v>
      </c>
      <c r="K1655" s="3">
        <f>+dataMercanciaGeneral[[#This Row],[Mercancía general embarcada en cabotaje]]+dataMercanciaGeneral[[#This Row],[Mercancía general embarcada en exterior]]</f>
        <v>244084</v>
      </c>
      <c r="L1655" s="3">
        <f>+dataMercanciaGeneral[[#This Row],[Mercancía general desembarcada en cabotaje]]+dataMercanciaGeneral[[#This Row],[Mercancía general desembarcada en exterior]]</f>
        <v>98186</v>
      </c>
      <c r="M1655" s="3">
        <f>+dataMercanciaGeneral[[#This Row],[TOTAL mercancía general embarcada en cabotaje y exterior]]+dataMercanciaGeneral[[#This Row],[TOTAL mercancía general desembarcada en cabotaje y exterior]]</f>
        <v>342270</v>
      </c>
    </row>
    <row r="1656" spans="1:13" hidden="1" x14ac:dyDescent="0.25">
      <c r="A1656" s="1">
        <v>1990</v>
      </c>
      <c r="B1656" s="1" t="s">
        <v>2</v>
      </c>
      <c r="C1656" s="1" t="s">
        <v>32</v>
      </c>
      <c r="D1656" s="1" t="s">
        <v>33</v>
      </c>
      <c r="E1656" s="2">
        <v>95699</v>
      </c>
      <c r="F1656" s="2">
        <v>53585</v>
      </c>
      <c r="G1656" s="3">
        <f>+dataMercanciaGeneral[[#This Row],[Mercancía general embarcada en cabotaje]]+dataMercanciaGeneral[[#This Row],[Mercancía general desembarcada en cabotaje]]</f>
        <v>149284</v>
      </c>
      <c r="H1656" s="2">
        <v>9829</v>
      </c>
      <c r="I1656" s="2">
        <v>134308</v>
      </c>
      <c r="J1656" s="3">
        <f>+dataMercanciaGeneral[[#This Row],[Mercancía general embarcada en exterior]]+dataMercanciaGeneral[[#This Row],[Mercancía general desembarcada en exterior]]</f>
        <v>144137</v>
      </c>
      <c r="K1656" s="3">
        <f>+dataMercanciaGeneral[[#This Row],[Mercancía general embarcada en cabotaje]]+dataMercanciaGeneral[[#This Row],[Mercancía general embarcada en exterior]]</f>
        <v>105528</v>
      </c>
      <c r="L1656" s="3">
        <f>+dataMercanciaGeneral[[#This Row],[Mercancía general desembarcada en cabotaje]]+dataMercanciaGeneral[[#This Row],[Mercancía general desembarcada en exterior]]</f>
        <v>187893</v>
      </c>
      <c r="M1656" s="3">
        <f>+dataMercanciaGeneral[[#This Row],[TOTAL mercancía general embarcada en cabotaje y exterior]]+dataMercanciaGeneral[[#This Row],[TOTAL mercancía general desembarcada en cabotaje y exterior]]</f>
        <v>293421</v>
      </c>
    </row>
    <row r="1657" spans="1:13" hidden="1" x14ac:dyDescent="0.25">
      <c r="A1657" s="1">
        <v>1990</v>
      </c>
      <c r="B1657" s="1" t="s">
        <v>2</v>
      </c>
      <c r="C1657" s="1" t="s">
        <v>32</v>
      </c>
      <c r="D1657" s="1" t="s">
        <v>42</v>
      </c>
      <c r="E1657" s="2">
        <v>9609</v>
      </c>
      <c r="F1657" s="2">
        <v>2333</v>
      </c>
      <c r="G1657" s="3">
        <f>+dataMercanciaGeneral[[#This Row],[Mercancía general embarcada en cabotaje]]+dataMercanciaGeneral[[#This Row],[Mercancía general desembarcada en cabotaje]]</f>
        <v>11942</v>
      </c>
      <c r="H1657" s="2">
        <v>0</v>
      </c>
      <c r="I1657" s="2">
        <v>0</v>
      </c>
      <c r="J1657" s="3">
        <f>+dataMercanciaGeneral[[#This Row],[Mercancía general embarcada en exterior]]+dataMercanciaGeneral[[#This Row],[Mercancía general desembarcada en exterior]]</f>
        <v>0</v>
      </c>
      <c r="K1657" s="3">
        <f>+dataMercanciaGeneral[[#This Row],[Mercancía general embarcada en cabotaje]]+dataMercanciaGeneral[[#This Row],[Mercancía general embarcada en exterior]]</f>
        <v>9609</v>
      </c>
      <c r="L1657" s="3">
        <f>+dataMercanciaGeneral[[#This Row],[Mercancía general desembarcada en cabotaje]]+dataMercanciaGeneral[[#This Row],[Mercancía general desembarcada en exterior]]</f>
        <v>2333</v>
      </c>
      <c r="M1657" s="3">
        <f>+dataMercanciaGeneral[[#This Row],[TOTAL mercancía general embarcada en cabotaje y exterior]]+dataMercanciaGeneral[[#This Row],[TOTAL mercancía general desembarcada en cabotaje y exterior]]</f>
        <v>11942</v>
      </c>
    </row>
    <row r="1658" spans="1:13" hidden="1" x14ac:dyDescent="0.25">
      <c r="A1658" s="1">
        <v>1990</v>
      </c>
      <c r="B1658" s="1" t="s">
        <v>3</v>
      </c>
      <c r="C1658" s="1" t="s">
        <v>32</v>
      </c>
      <c r="D1658" s="1" t="s">
        <v>33</v>
      </c>
      <c r="E1658" s="2">
        <v>461198</v>
      </c>
      <c r="F1658" s="2">
        <v>13116</v>
      </c>
      <c r="G1658" s="3">
        <f>+dataMercanciaGeneral[[#This Row],[Mercancía general embarcada en cabotaje]]+dataMercanciaGeneral[[#This Row],[Mercancía general desembarcada en cabotaje]]</f>
        <v>474314</v>
      </c>
      <c r="H1658" s="2">
        <v>1077618</v>
      </c>
      <c r="I1658" s="2">
        <v>293738</v>
      </c>
      <c r="J1658" s="3">
        <f>+dataMercanciaGeneral[[#This Row],[Mercancía general embarcada en exterior]]+dataMercanciaGeneral[[#This Row],[Mercancía general desembarcada en exterior]]</f>
        <v>1371356</v>
      </c>
      <c r="K1658" s="3">
        <f>+dataMercanciaGeneral[[#This Row],[Mercancía general embarcada en cabotaje]]+dataMercanciaGeneral[[#This Row],[Mercancía general embarcada en exterior]]</f>
        <v>1538816</v>
      </c>
      <c r="L1658" s="3">
        <f>+dataMercanciaGeneral[[#This Row],[Mercancía general desembarcada en cabotaje]]+dataMercanciaGeneral[[#This Row],[Mercancía general desembarcada en exterior]]</f>
        <v>306854</v>
      </c>
      <c r="M1658" s="3">
        <f>+dataMercanciaGeneral[[#This Row],[TOTAL mercancía general embarcada en cabotaje y exterior]]+dataMercanciaGeneral[[#This Row],[TOTAL mercancía general desembarcada en cabotaje y exterior]]</f>
        <v>1845670</v>
      </c>
    </row>
    <row r="1659" spans="1:13" hidden="1" x14ac:dyDescent="0.25">
      <c r="A1659" s="1">
        <v>1990</v>
      </c>
      <c r="B1659" s="1" t="s">
        <v>3</v>
      </c>
      <c r="C1659" s="1" t="s">
        <v>32</v>
      </c>
      <c r="D1659" s="1" t="s">
        <v>42</v>
      </c>
      <c r="E1659" s="2">
        <v>0</v>
      </c>
      <c r="F1659" s="2">
        <v>0</v>
      </c>
      <c r="G1659" s="3">
        <f>+dataMercanciaGeneral[[#This Row],[Mercancía general embarcada en cabotaje]]+dataMercanciaGeneral[[#This Row],[Mercancía general desembarcada en cabotaje]]</f>
        <v>0</v>
      </c>
      <c r="H1659" s="2">
        <v>0</v>
      </c>
      <c r="I1659" s="2">
        <v>0</v>
      </c>
      <c r="J1659" s="3">
        <f>+dataMercanciaGeneral[[#This Row],[Mercancía general embarcada en exterior]]+dataMercanciaGeneral[[#This Row],[Mercancía general desembarcada en exterior]]</f>
        <v>0</v>
      </c>
      <c r="K1659" s="3">
        <f>+dataMercanciaGeneral[[#This Row],[Mercancía general embarcada en cabotaje]]+dataMercanciaGeneral[[#This Row],[Mercancía general embarcada en exterior]]</f>
        <v>0</v>
      </c>
      <c r="L1659" s="3">
        <f>+dataMercanciaGeneral[[#This Row],[Mercancía general desembarcada en cabotaje]]+dataMercanciaGeneral[[#This Row],[Mercancía general desembarcada en exterior]]</f>
        <v>0</v>
      </c>
      <c r="M1659" s="3">
        <f>+dataMercanciaGeneral[[#This Row],[TOTAL mercancía general embarcada en cabotaje y exterior]]+dataMercanciaGeneral[[#This Row],[TOTAL mercancía general desembarcada en cabotaje y exterior]]</f>
        <v>0</v>
      </c>
    </row>
    <row r="1660" spans="1:13" hidden="1" x14ac:dyDescent="0.25">
      <c r="A1660" s="1">
        <v>1990</v>
      </c>
      <c r="B1660" s="1" t="s">
        <v>4</v>
      </c>
      <c r="C1660" s="1" t="s">
        <v>32</v>
      </c>
      <c r="D1660" s="1" t="s">
        <v>33</v>
      </c>
      <c r="E1660" s="2">
        <v>304533</v>
      </c>
      <c r="F1660" s="2">
        <v>145544</v>
      </c>
      <c r="G1660" s="3">
        <f>+dataMercanciaGeneral[[#This Row],[Mercancía general embarcada en cabotaje]]+dataMercanciaGeneral[[#This Row],[Mercancía general desembarcada en cabotaje]]</f>
        <v>450077</v>
      </c>
      <c r="H1660" s="2">
        <v>834013</v>
      </c>
      <c r="I1660" s="2">
        <v>727748</v>
      </c>
      <c r="J1660" s="3">
        <f>+dataMercanciaGeneral[[#This Row],[Mercancía general embarcada en exterior]]+dataMercanciaGeneral[[#This Row],[Mercancía general desembarcada en exterior]]</f>
        <v>1561761</v>
      </c>
      <c r="K1660" s="3">
        <f>+dataMercanciaGeneral[[#This Row],[Mercancía general embarcada en cabotaje]]+dataMercanciaGeneral[[#This Row],[Mercancía general embarcada en exterior]]</f>
        <v>1138546</v>
      </c>
      <c r="L1660" s="3">
        <f>+dataMercanciaGeneral[[#This Row],[Mercancía general desembarcada en cabotaje]]+dataMercanciaGeneral[[#This Row],[Mercancía general desembarcada en exterior]]</f>
        <v>873292</v>
      </c>
      <c r="M1660" s="3">
        <f>+dataMercanciaGeneral[[#This Row],[TOTAL mercancía general embarcada en cabotaje y exterior]]+dataMercanciaGeneral[[#This Row],[TOTAL mercancía general desembarcada en cabotaje y exterior]]</f>
        <v>2011838</v>
      </c>
    </row>
    <row r="1661" spans="1:13" hidden="1" x14ac:dyDescent="0.25">
      <c r="A1661" s="1">
        <v>1990</v>
      </c>
      <c r="B1661" s="1" t="s">
        <v>4</v>
      </c>
      <c r="C1661" s="1" t="s">
        <v>32</v>
      </c>
      <c r="D1661" s="1" t="s">
        <v>42</v>
      </c>
      <c r="E1661" s="2">
        <v>252837</v>
      </c>
      <c r="F1661" s="2">
        <v>157824</v>
      </c>
      <c r="G1661" s="3">
        <f>+dataMercanciaGeneral[[#This Row],[Mercancía general embarcada en cabotaje]]+dataMercanciaGeneral[[#This Row],[Mercancía general desembarcada en cabotaje]]</f>
        <v>410661</v>
      </c>
      <c r="H1661" s="2">
        <v>2233486</v>
      </c>
      <c r="I1661" s="2">
        <v>2276030</v>
      </c>
      <c r="J1661" s="3">
        <f>+dataMercanciaGeneral[[#This Row],[Mercancía general embarcada en exterior]]+dataMercanciaGeneral[[#This Row],[Mercancía general desembarcada en exterior]]</f>
        <v>4509516</v>
      </c>
      <c r="K1661" s="3">
        <f>+dataMercanciaGeneral[[#This Row],[Mercancía general embarcada en cabotaje]]+dataMercanciaGeneral[[#This Row],[Mercancía general embarcada en exterior]]</f>
        <v>2486323</v>
      </c>
      <c r="L1661" s="3">
        <f>+dataMercanciaGeneral[[#This Row],[Mercancía general desembarcada en cabotaje]]+dataMercanciaGeneral[[#This Row],[Mercancía general desembarcada en exterior]]</f>
        <v>2433854</v>
      </c>
      <c r="M1661" s="3">
        <f>+dataMercanciaGeneral[[#This Row],[TOTAL mercancía general embarcada en cabotaje y exterior]]+dataMercanciaGeneral[[#This Row],[TOTAL mercancía general desembarcada en cabotaje y exterior]]</f>
        <v>4920177</v>
      </c>
    </row>
    <row r="1662" spans="1:13" hidden="1" x14ac:dyDescent="0.25">
      <c r="A1662" s="1">
        <v>1990</v>
      </c>
      <c r="B1662" s="1" t="s">
        <v>5</v>
      </c>
      <c r="C1662" s="1" t="s">
        <v>32</v>
      </c>
      <c r="D1662" s="1" t="s">
        <v>33</v>
      </c>
      <c r="E1662" s="2">
        <v>296309</v>
      </c>
      <c r="F1662" s="2">
        <v>356022</v>
      </c>
      <c r="G1662" s="3">
        <f>+dataMercanciaGeneral[[#This Row],[Mercancía general embarcada en cabotaje]]+dataMercanciaGeneral[[#This Row],[Mercancía general desembarcada en cabotaje]]</f>
        <v>652331</v>
      </c>
      <c r="H1662" s="2">
        <v>199599</v>
      </c>
      <c r="I1662" s="2">
        <v>207203</v>
      </c>
      <c r="J1662" s="3">
        <f>+dataMercanciaGeneral[[#This Row],[Mercancía general embarcada en exterior]]+dataMercanciaGeneral[[#This Row],[Mercancía general desembarcada en exterior]]</f>
        <v>406802</v>
      </c>
      <c r="K1662" s="3">
        <f>+dataMercanciaGeneral[[#This Row],[Mercancía general embarcada en cabotaje]]+dataMercanciaGeneral[[#This Row],[Mercancía general embarcada en exterior]]</f>
        <v>495908</v>
      </c>
      <c r="L1662" s="3">
        <f>+dataMercanciaGeneral[[#This Row],[Mercancía general desembarcada en cabotaje]]+dataMercanciaGeneral[[#This Row],[Mercancía general desembarcada en exterior]]</f>
        <v>563225</v>
      </c>
      <c r="M1662" s="3">
        <f>+dataMercanciaGeneral[[#This Row],[TOTAL mercancía general embarcada en cabotaje y exterior]]+dataMercanciaGeneral[[#This Row],[TOTAL mercancía general desembarcada en cabotaje y exterior]]</f>
        <v>1059133</v>
      </c>
    </row>
    <row r="1663" spans="1:13" hidden="1" x14ac:dyDescent="0.25">
      <c r="A1663" s="1">
        <v>1990</v>
      </c>
      <c r="B1663" s="1" t="s">
        <v>5</v>
      </c>
      <c r="C1663" s="1" t="s">
        <v>32</v>
      </c>
      <c r="D1663" s="1" t="s">
        <v>42</v>
      </c>
      <c r="E1663" s="2">
        <v>98989</v>
      </c>
      <c r="F1663" s="2">
        <v>58046</v>
      </c>
      <c r="G1663" s="3">
        <f>+dataMercanciaGeneral[[#This Row],[Mercancía general embarcada en cabotaje]]+dataMercanciaGeneral[[#This Row],[Mercancía general desembarcada en cabotaje]]</f>
        <v>157035</v>
      </c>
      <c r="H1663" s="2">
        <v>428614</v>
      </c>
      <c r="I1663" s="2">
        <v>138485</v>
      </c>
      <c r="J1663" s="3">
        <f>+dataMercanciaGeneral[[#This Row],[Mercancía general embarcada en exterior]]+dataMercanciaGeneral[[#This Row],[Mercancía general desembarcada en exterior]]</f>
        <v>567099</v>
      </c>
      <c r="K1663" s="3">
        <f>+dataMercanciaGeneral[[#This Row],[Mercancía general embarcada en cabotaje]]+dataMercanciaGeneral[[#This Row],[Mercancía general embarcada en exterior]]</f>
        <v>527603</v>
      </c>
      <c r="L1663" s="3">
        <f>+dataMercanciaGeneral[[#This Row],[Mercancía general desembarcada en cabotaje]]+dataMercanciaGeneral[[#This Row],[Mercancía general desembarcada en exterior]]</f>
        <v>196531</v>
      </c>
      <c r="M1663" s="3">
        <f>+dataMercanciaGeneral[[#This Row],[TOTAL mercancía general embarcada en cabotaje y exterior]]+dataMercanciaGeneral[[#This Row],[TOTAL mercancía general desembarcada en cabotaje y exterior]]</f>
        <v>724134</v>
      </c>
    </row>
    <row r="1664" spans="1:13" hidden="1" x14ac:dyDescent="0.25">
      <c r="A1664" s="1">
        <v>1990</v>
      </c>
      <c r="B1664" s="1" t="s">
        <v>10</v>
      </c>
      <c r="C1664" s="1" t="s">
        <v>32</v>
      </c>
      <c r="D1664" s="1" t="s">
        <v>33</v>
      </c>
      <c r="E1664" s="2">
        <v>712738</v>
      </c>
      <c r="F1664" s="2">
        <v>1611397</v>
      </c>
      <c r="G1664" s="3">
        <f>+dataMercanciaGeneral[[#This Row],[Mercancía general embarcada en cabotaje]]+dataMercanciaGeneral[[#This Row],[Mercancía general desembarcada en cabotaje]]</f>
        <v>2324135</v>
      </c>
      <c r="H1664" s="2">
        <v>4787</v>
      </c>
      <c r="I1664" s="2">
        <v>84169</v>
      </c>
      <c r="J1664" s="3">
        <f>+dataMercanciaGeneral[[#This Row],[Mercancía general embarcada en exterior]]+dataMercanciaGeneral[[#This Row],[Mercancía general desembarcada en exterior]]</f>
        <v>88956</v>
      </c>
      <c r="K1664" s="3">
        <f>+dataMercanciaGeneral[[#This Row],[Mercancía general embarcada en cabotaje]]+dataMercanciaGeneral[[#This Row],[Mercancía general embarcada en exterior]]</f>
        <v>717525</v>
      </c>
      <c r="L1664" s="3">
        <f>+dataMercanciaGeneral[[#This Row],[Mercancía general desembarcada en cabotaje]]+dataMercanciaGeneral[[#This Row],[Mercancía general desembarcada en exterior]]</f>
        <v>1695566</v>
      </c>
      <c r="M1664" s="3">
        <f>+dataMercanciaGeneral[[#This Row],[TOTAL mercancía general embarcada en cabotaje y exterior]]+dataMercanciaGeneral[[#This Row],[TOTAL mercancía general desembarcada en cabotaje y exterior]]</f>
        <v>2413091</v>
      </c>
    </row>
    <row r="1665" spans="1:13" hidden="1" x14ac:dyDescent="0.25">
      <c r="A1665" s="1">
        <v>1990</v>
      </c>
      <c r="B1665" s="1" t="s">
        <v>10</v>
      </c>
      <c r="C1665" s="1" t="s">
        <v>32</v>
      </c>
      <c r="D1665" s="1" t="s">
        <v>42</v>
      </c>
      <c r="E1665" s="2">
        <v>308570</v>
      </c>
      <c r="F1665" s="2">
        <v>1053881</v>
      </c>
      <c r="G1665" s="3">
        <f>+dataMercanciaGeneral[[#This Row],[Mercancía general embarcada en cabotaje]]+dataMercanciaGeneral[[#This Row],[Mercancía general desembarcada en cabotaje]]</f>
        <v>1362451</v>
      </c>
      <c r="H1665" s="2">
        <v>6189</v>
      </c>
      <c r="I1665" s="2">
        <v>2128</v>
      </c>
      <c r="J1665" s="3">
        <f>+dataMercanciaGeneral[[#This Row],[Mercancía general embarcada en exterior]]+dataMercanciaGeneral[[#This Row],[Mercancía general desembarcada en exterior]]</f>
        <v>8317</v>
      </c>
      <c r="K1665" s="3">
        <f>+dataMercanciaGeneral[[#This Row],[Mercancía general embarcada en cabotaje]]+dataMercanciaGeneral[[#This Row],[Mercancía general embarcada en exterior]]</f>
        <v>314759</v>
      </c>
      <c r="L1665" s="3">
        <f>+dataMercanciaGeneral[[#This Row],[Mercancía general desembarcada en cabotaje]]+dataMercanciaGeneral[[#This Row],[Mercancía general desembarcada en exterior]]</f>
        <v>1056009</v>
      </c>
      <c r="M1665" s="3">
        <f>+dataMercanciaGeneral[[#This Row],[TOTAL mercancía general embarcada en cabotaje y exterior]]+dataMercanciaGeneral[[#This Row],[TOTAL mercancía general desembarcada en cabotaje y exterior]]</f>
        <v>1370768</v>
      </c>
    </row>
    <row r="1666" spans="1:13" hidden="1" x14ac:dyDescent="0.25">
      <c r="A1666" s="1">
        <v>1990</v>
      </c>
      <c r="B1666" s="1" t="s">
        <v>11</v>
      </c>
      <c r="C1666" s="1" t="s">
        <v>32</v>
      </c>
      <c r="D1666" s="1" t="s">
        <v>33</v>
      </c>
      <c r="E1666" s="2">
        <v>928174</v>
      </c>
      <c r="F1666" s="2">
        <v>226994</v>
      </c>
      <c r="G1666" s="3">
        <f>+dataMercanciaGeneral[[#This Row],[Mercancía general embarcada en cabotaje]]+dataMercanciaGeneral[[#This Row],[Mercancía general desembarcada en cabotaje]]</f>
        <v>1155168</v>
      </c>
      <c r="H1666" s="2">
        <v>252754</v>
      </c>
      <c r="I1666" s="2">
        <v>458561</v>
      </c>
      <c r="J1666" s="3">
        <f>+dataMercanciaGeneral[[#This Row],[Mercancía general embarcada en exterior]]+dataMercanciaGeneral[[#This Row],[Mercancía general desembarcada en exterior]]</f>
        <v>711315</v>
      </c>
      <c r="K1666" s="3">
        <f>+dataMercanciaGeneral[[#This Row],[Mercancía general embarcada en cabotaje]]+dataMercanciaGeneral[[#This Row],[Mercancía general embarcada en exterior]]</f>
        <v>1180928</v>
      </c>
      <c r="L1666" s="3">
        <f>+dataMercanciaGeneral[[#This Row],[Mercancía general desembarcada en cabotaje]]+dataMercanciaGeneral[[#This Row],[Mercancía general desembarcada en exterior]]</f>
        <v>685555</v>
      </c>
      <c r="M1666" s="3">
        <f>+dataMercanciaGeneral[[#This Row],[TOTAL mercancía general embarcada en cabotaje y exterior]]+dataMercanciaGeneral[[#This Row],[TOTAL mercancía general desembarcada en cabotaje y exterior]]</f>
        <v>1866483</v>
      </c>
    </row>
    <row r="1667" spans="1:13" hidden="1" x14ac:dyDescent="0.25">
      <c r="A1667" s="1">
        <v>1990</v>
      </c>
      <c r="B1667" s="1" t="s">
        <v>11</v>
      </c>
      <c r="C1667" s="1" t="s">
        <v>32</v>
      </c>
      <c r="D1667" s="1" t="s">
        <v>42</v>
      </c>
      <c r="E1667" s="2">
        <v>847843</v>
      </c>
      <c r="F1667" s="2">
        <v>411429</v>
      </c>
      <c r="G1667" s="3">
        <f>+dataMercanciaGeneral[[#This Row],[Mercancía general embarcada en cabotaje]]+dataMercanciaGeneral[[#This Row],[Mercancía general desembarcada en cabotaje]]</f>
        <v>1259272</v>
      </c>
      <c r="H1667" s="2">
        <v>1598207</v>
      </c>
      <c r="I1667" s="2">
        <v>1720000</v>
      </c>
      <c r="J1667" s="3">
        <f>+dataMercanciaGeneral[[#This Row],[Mercancía general embarcada en exterior]]+dataMercanciaGeneral[[#This Row],[Mercancía general desembarcada en exterior]]</f>
        <v>3318207</v>
      </c>
      <c r="K1667" s="3">
        <f>+dataMercanciaGeneral[[#This Row],[Mercancía general embarcada en cabotaje]]+dataMercanciaGeneral[[#This Row],[Mercancía general embarcada en exterior]]</f>
        <v>2446050</v>
      </c>
      <c r="L1667" s="3">
        <f>+dataMercanciaGeneral[[#This Row],[Mercancía general desembarcada en cabotaje]]+dataMercanciaGeneral[[#This Row],[Mercancía general desembarcada en exterior]]</f>
        <v>2131429</v>
      </c>
      <c r="M1667" s="3">
        <f>+dataMercanciaGeneral[[#This Row],[TOTAL mercancía general embarcada en cabotaje y exterior]]+dataMercanciaGeneral[[#This Row],[TOTAL mercancía general desembarcada en cabotaje y exterior]]</f>
        <v>4577479</v>
      </c>
    </row>
    <row r="1668" spans="1:13" hidden="1" x14ac:dyDescent="0.25">
      <c r="A1668" s="1">
        <v>1990</v>
      </c>
      <c r="B1668" s="1" t="s">
        <v>12</v>
      </c>
      <c r="C1668" s="1" t="s">
        <v>32</v>
      </c>
      <c r="D1668" s="1" t="s">
        <v>33</v>
      </c>
      <c r="E1668" s="2">
        <v>12519</v>
      </c>
      <c r="F1668" s="2">
        <v>23301</v>
      </c>
      <c r="G1668" s="3">
        <f>+dataMercanciaGeneral[[#This Row],[Mercancía general embarcada en cabotaje]]+dataMercanciaGeneral[[#This Row],[Mercancía general desembarcada en cabotaje]]</f>
        <v>35820</v>
      </c>
      <c r="H1668" s="2">
        <v>983717</v>
      </c>
      <c r="I1668" s="2">
        <v>1367756</v>
      </c>
      <c r="J1668" s="3">
        <f>+dataMercanciaGeneral[[#This Row],[Mercancía general embarcada en exterior]]+dataMercanciaGeneral[[#This Row],[Mercancía general desembarcada en exterior]]</f>
        <v>2351473</v>
      </c>
      <c r="K1668" s="3">
        <f>+dataMercanciaGeneral[[#This Row],[Mercancía general embarcada en cabotaje]]+dataMercanciaGeneral[[#This Row],[Mercancía general embarcada en exterior]]</f>
        <v>996236</v>
      </c>
      <c r="L1668" s="3">
        <f>+dataMercanciaGeneral[[#This Row],[Mercancía general desembarcada en cabotaje]]+dataMercanciaGeneral[[#This Row],[Mercancía general desembarcada en exterior]]</f>
        <v>1391057</v>
      </c>
      <c r="M1668" s="3">
        <f>+dataMercanciaGeneral[[#This Row],[TOTAL mercancía general embarcada en cabotaje y exterior]]+dataMercanciaGeneral[[#This Row],[TOTAL mercancía general desembarcada en cabotaje y exterior]]</f>
        <v>2387293</v>
      </c>
    </row>
    <row r="1669" spans="1:13" hidden="1" x14ac:dyDescent="0.25">
      <c r="A1669" s="1">
        <v>1990</v>
      </c>
      <c r="B1669" s="1" t="s">
        <v>12</v>
      </c>
      <c r="C1669" s="1" t="s">
        <v>32</v>
      </c>
      <c r="D1669" s="1" t="s">
        <v>42</v>
      </c>
      <c r="E1669" s="2">
        <v>170208</v>
      </c>
      <c r="F1669" s="2">
        <v>44833</v>
      </c>
      <c r="G1669" s="3">
        <f>+dataMercanciaGeneral[[#This Row],[Mercancía general embarcada en cabotaje]]+dataMercanciaGeneral[[#This Row],[Mercancía general desembarcada en cabotaje]]</f>
        <v>215041</v>
      </c>
      <c r="H1669" s="2">
        <v>931815</v>
      </c>
      <c r="I1669" s="2">
        <v>841833</v>
      </c>
      <c r="J1669" s="3">
        <f>+dataMercanciaGeneral[[#This Row],[Mercancía general embarcada en exterior]]+dataMercanciaGeneral[[#This Row],[Mercancía general desembarcada en exterior]]</f>
        <v>1773648</v>
      </c>
      <c r="K1669" s="3">
        <f>+dataMercanciaGeneral[[#This Row],[Mercancía general embarcada en cabotaje]]+dataMercanciaGeneral[[#This Row],[Mercancía general embarcada en exterior]]</f>
        <v>1102023</v>
      </c>
      <c r="L1669" s="3">
        <f>+dataMercanciaGeneral[[#This Row],[Mercancía general desembarcada en cabotaje]]+dataMercanciaGeneral[[#This Row],[Mercancía general desembarcada en exterior]]</f>
        <v>886666</v>
      </c>
      <c r="M1669" s="3">
        <f>+dataMercanciaGeneral[[#This Row],[TOTAL mercancía general embarcada en cabotaje y exterior]]+dataMercanciaGeneral[[#This Row],[TOTAL mercancía general desembarcada en cabotaje y exterior]]</f>
        <v>1988689</v>
      </c>
    </row>
    <row r="1670" spans="1:13" hidden="1" x14ac:dyDescent="0.25">
      <c r="A1670" s="1">
        <v>1990</v>
      </c>
      <c r="B1670" s="1" t="s">
        <v>34</v>
      </c>
      <c r="C1670" s="1" t="s">
        <v>32</v>
      </c>
      <c r="D1670" s="1" t="s">
        <v>33</v>
      </c>
      <c r="E1670" s="2">
        <v>4956</v>
      </c>
      <c r="F1670" s="2">
        <v>22154</v>
      </c>
      <c r="G1670" s="3">
        <f>+dataMercanciaGeneral[[#This Row],[Mercancía general embarcada en cabotaje]]+dataMercanciaGeneral[[#This Row],[Mercancía general desembarcada en cabotaje]]</f>
        <v>27110</v>
      </c>
      <c r="H1670" s="2">
        <v>116812</v>
      </c>
      <c r="I1670" s="2">
        <v>190007</v>
      </c>
      <c r="J1670" s="3">
        <f>+dataMercanciaGeneral[[#This Row],[Mercancía general embarcada en exterior]]+dataMercanciaGeneral[[#This Row],[Mercancía general desembarcada en exterior]]</f>
        <v>306819</v>
      </c>
      <c r="K1670" s="3">
        <f>+dataMercanciaGeneral[[#This Row],[Mercancía general embarcada en cabotaje]]+dataMercanciaGeneral[[#This Row],[Mercancía general embarcada en exterior]]</f>
        <v>121768</v>
      </c>
      <c r="L1670" s="3">
        <f>+dataMercanciaGeneral[[#This Row],[Mercancía general desembarcada en cabotaje]]+dataMercanciaGeneral[[#This Row],[Mercancía general desembarcada en exterior]]</f>
        <v>212161</v>
      </c>
      <c r="M1670" s="3">
        <f>+dataMercanciaGeneral[[#This Row],[TOTAL mercancía general embarcada en cabotaje y exterior]]+dataMercanciaGeneral[[#This Row],[TOTAL mercancía general desembarcada en cabotaje y exterior]]</f>
        <v>333929</v>
      </c>
    </row>
    <row r="1671" spans="1:13" hidden="1" x14ac:dyDescent="0.25">
      <c r="A1671" s="1">
        <v>1990</v>
      </c>
      <c r="B1671" s="1" t="s">
        <v>34</v>
      </c>
      <c r="C1671" s="1" t="s">
        <v>32</v>
      </c>
      <c r="D1671" s="1" t="s">
        <v>42</v>
      </c>
      <c r="E1671" s="2">
        <v>0</v>
      </c>
      <c r="F1671" s="2">
        <v>0</v>
      </c>
      <c r="G1671" s="3">
        <f>+dataMercanciaGeneral[[#This Row],[Mercancía general embarcada en cabotaje]]+dataMercanciaGeneral[[#This Row],[Mercancía general desembarcada en cabotaje]]</f>
        <v>0</v>
      </c>
      <c r="H1671" s="2">
        <v>0</v>
      </c>
      <c r="I1671" s="2">
        <v>0</v>
      </c>
      <c r="J1671" s="3">
        <f>+dataMercanciaGeneral[[#This Row],[Mercancía general embarcada en exterior]]+dataMercanciaGeneral[[#This Row],[Mercancía general desembarcada en exterior]]</f>
        <v>0</v>
      </c>
      <c r="K1671" s="3">
        <f>+dataMercanciaGeneral[[#This Row],[Mercancía general embarcada en cabotaje]]+dataMercanciaGeneral[[#This Row],[Mercancía general embarcada en exterior]]</f>
        <v>0</v>
      </c>
      <c r="L1671" s="3">
        <f>+dataMercanciaGeneral[[#This Row],[Mercancía general desembarcada en cabotaje]]+dataMercanciaGeneral[[#This Row],[Mercancía general desembarcada en exterior]]</f>
        <v>0</v>
      </c>
      <c r="M1671" s="3">
        <f>+dataMercanciaGeneral[[#This Row],[TOTAL mercancía general embarcada en cabotaje y exterior]]+dataMercanciaGeneral[[#This Row],[TOTAL mercancía general desembarcada en cabotaje y exterior]]</f>
        <v>0</v>
      </c>
    </row>
    <row r="1672" spans="1:13" hidden="1" x14ac:dyDescent="0.25">
      <c r="A1672" s="1">
        <v>1990</v>
      </c>
      <c r="B1672" s="1" t="s">
        <v>13</v>
      </c>
      <c r="C1672" s="1" t="s">
        <v>32</v>
      </c>
      <c r="D1672" s="1" t="s">
        <v>33</v>
      </c>
      <c r="E1672" s="2">
        <v>26572</v>
      </c>
      <c r="F1672" s="2">
        <v>23454</v>
      </c>
      <c r="G1672" s="3">
        <f>+dataMercanciaGeneral[[#This Row],[Mercancía general embarcada en cabotaje]]+dataMercanciaGeneral[[#This Row],[Mercancía general desembarcada en cabotaje]]</f>
        <v>50026</v>
      </c>
      <c r="H1672" s="2">
        <v>277215</v>
      </c>
      <c r="I1672" s="2">
        <v>574889</v>
      </c>
      <c r="J1672" s="3">
        <f>+dataMercanciaGeneral[[#This Row],[Mercancía general embarcada en exterior]]+dataMercanciaGeneral[[#This Row],[Mercancía general desembarcada en exterior]]</f>
        <v>852104</v>
      </c>
      <c r="K1672" s="3">
        <f>+dataMercanciaGeneral[[#This Row],[Mercancía general embarcada en cabotaje]]+dataMercanciaGeneral[[#This Row],[Mercancía general embarcada en exterior]]</f>
        <v>303787</v>
      </c>
      <c r="L1672" s="3">
        <f>+dataMercanciaGeneral[[#This Row],[Mercancía general desembarcada en cabotaje]]+dataMercanciaGeneral[[#This Row],[Mercancía general desembarcada en exterior]]</f>
        <v>598343</v>
      </c>
      <c r="M1672" s="3">
        <f>+dataMercanciaGeneral[[#This Row],[TOTAL mercancía general embarcada en cabotaje y exterior]]+dataMercanciaGeneral[[#This Row],[TOTAL mercancía general desembarcada en cabotaje y exterior]]</f>
        <v>902130</v>
      </c>
    </row>
    <row r="1673" spans="1:13" hidden="1" x14ac:dyDescent="0.25">
      <c r="A1673" s="1">
        <v>1990</v>
      </c>
      <c r="B1673" s="1" t="s">
        <v>13</v>
      </c>
      <c r="C1673" s="1" t="s">
        <v>32</v>
      </c>
      <c r="D1673" s="1" t="s">
        <v>42</v>
      </c>
      <c r="E1673" s="2">
        <v>2501</v>
      </c>
      <c r="F1673" s="2">
        <v>5348</v>
      </c>
      <c r="G1673" s="3">
        <f>+dataMercanciaGeneral[[#This Row],[Mercancía general embarcada en cabotaje]]+dataMercanciaGeneral[[#This Row],[Mercancía general desembarcada en cabotaje]]</f>
        <v>7849</v>
      </c>
      <c r="H1673" s="2">
        <v>218468</v>
      </c>
      <c r="I1673" s="2">
        <v>21069</v>
      </c>
      <c r="J1673" s="3">
        <f>+dataMercanciaGeneral[[#This Row],[Mercancía general embarcada en exterior]]+dataMercanciaGeneral[[#This Row],[Mercancía general desembarcada en exterior]]</f>
        <v>239537</v>
      </c>
      <c r="K1673" s="3">
        <f>+dataMercanciaGeneral[[#This Row],[Mercancía general embarcada en cabotaje]]+dataMercanciaGeneral[[#This Row],[Mercancía general embarcada en exterior]]</f>
        <v>220969</v>
      </c>
      <c r="L1673" s="3">
        <f>+dataMercanciaGeneral[[#This Row],[Mercancía general desembarcada en cabotaje]]+dataMercanciaGeneral[[#This Row],[Mercancía general desembarcada en exterior]]</f>
        <v>26417</v>
      </c>
      <c r="M1673" s="3">
        <f>+dataMercanciaGeneral[[#This Row],[TOTAL mercancía general embarcada en cabotaje y exterior]]+dataMercanciaGeneral[[#This Row],[TOTAL mercancía general desembarcada en cabotaje y exterior]]</f>
        <v>247386</v>
      </c>
    </row>
    <row r="1674" spans="1:13" hidden="1" x14ac:dyDescent="0.25">
      <c r="A1674" s="1">
        <v>1990</v>
      </c>
      <c r="B1674" s="1" t="s">
        <v>14</v>
      </c>
      <c r="C1674" s="1" t="s">
        <v>32</v>
      </c>
      <c r="D1674" s="1" t="s">
        <v>33</v>
      </c>
      <c r="E1674" s="2">
        <v>8256</v>
      </c>
      <c r="F1674" s="2">
        <v>0</v>
      </c>
      <c r="G1674" s="3">
        <f>+dataMercanciaGeneral[[#This Row],[Mercancía general embarcada en cabotaje]]+dataMercanciaGeneral[[#This Row],[Mercancía general desembarcada en cabotaje]]</f>
        <v>8256</v>
      </c>
      <c r="H1674" s="2">
        <v>205370</v>
      </c>
      <c r="I1674" s="2">
        <v>219238</v>
      </c>
      <c r="J1674" s="3">
        <f>+dataMercanciaGeneral[[#This Row],[Mercancía general embarcada en exterior]]+dataMercanciaGeneral[[#This Row],[Mercancía general desembarcada en exterior]]</f>
        <v>424608</v>
      </c>
      <c r="K1674" s="3">
        <f>+dataMercanciaGeneral[[#This Row],[Mercancía general embarcada en cabotaje]]+dataMercanciaGeneral[[#This Row],[Mercancía general embarcada en exterior]]</f>
        <v>213626</v>
      </c>
      <c r="L1674" s="3">
        <f>+dataMercanciaGeneral[[#This Row],[Mercancía general desembarcada en cabotaje]]+dataMercanciaGeneral[[#This Row],[Mercancía general desembarcada en exterior]]</f>
        <v>219238</v>
      </c>
      <c r="M1674" s="3">
        <f>+dataMercanciaGeneral[[#This Row],[TOTAL mercancía general embarcada en cabotaje y exterior]]+dataMercanciaGeneral[[#This Row],[TOTAL mercancía general desembarcada en cabotaje y exterior]]</f>
        <v>432864</v>
      </c>
    </row>
    <row r="1675" spans="1:13" hidden="1" x14ac:dyDescent="0.25">
      <c r="A1675" s="1">
        <v>1990</v>
      </c>
      <c r="B1675" s="1" t="s">
        <v>14</v>
      </c>
      <c r="C1675" s="1" t="s">
        <v>32</v>
      </c>
      <c r="D1675" s="1" t="s">
        <v>42</v>
      </c>
      <c r="E1675" s="2">
        <v>0</v>
      </c>
      <c r="F1675" s="2">
        <v>0</v>
      </c>
      <c r="G1675" s="3">
        <f>+dataMercanciaGeneral[[#This Row],[Mercancía general embarcada en cabotaje]]+dataMercanciaGeneral[[#This Row],[Mercancía general desembarcada en cabotaje]]</f>
        <v>0</v>
      </c>
      <c r="H1675" s="2">
        <v>36092</v>
      </c>
      <c r="I1675" s="2">
        <v>8249</v>
      </c>
      <c r="J1675" s="3">
        <f>+dataMercanciaGeneral[[#This Row],[Mercancía general embarcada en exterior]]+dataMercanciaGeneral[[#This Row],[Mercancía general desembarcada en exterior]]</f>
        <v>44341</v>
      </c>
      <c r="K1675" s="3">
        <f>+dataMercanciaGeneral[[#This Row],[Mercancía general embarcada en cabotaje]]+dataMercanciaGeneral[[#This Row],[Mercancía general embarcada en exterior]]</f>
        <v>36092</v>
      </c>
      <c r="L1675" s="3">
        <f>+dataMercanciaGeneral[[#This Row],[Mercancía general desembarcada en cabotaje]]+dataMercanciaGeneral[[#This Row],[Mercancía general desembarcada en exterior]]</f>
        <v>8249</v>
      </c>
      <c r="M1675" s="3">
        <f>+dataMercanciaGeneral[[#This Row],[TOTAL mercancía general embarcada en cabotaje y exterior]]+dataMercanciaGeneral[[#This Row],[TOTAL mercancía general desembarcada en cabotaje y exterior]]</f>
        <v>44341</v>
      </c>
    </row>
    <row r="1676" spans="1:13" hidden="1" x14ac:dyDescent="0.25">
      <c r="A1676" s="1">
        <v>1990</v>
      </c>
      <c r="B1676" s="1" t="s">
        <v>15</v>
      </c>
      <c r="C1676" s="1" t="s">
        <v>32</v>
      </c>
      <c r="D1676" s="1" t="s">
        <v>33</v>
      </c>
      <c r="E1676" s="2">
        <v>309804</v>
      </c>
      <c r="F1676" s="2">
        <v>516310</v>
      </c>
      <c r="G1676" s="3">
        <f>+dataMercanciaGeneral[[#This Row],[Mercancía general embarcada en cabotaje]]+dataMercanciaGeneral[[#This Row],[Mercancía general desembarcada en cabotaje]]</f>
        <v>826114</v>
      </c>
      <c r="H1676" s="2">
        <v>0</v>
      </c>
      <c r="I1676" s="2">
        <v>34406</v>
      </c>
      <c r="J1676" s="3">
        <f>+dataMercanciaGeneral[[#This Row],[Mercancía general embarcada en exterior]]+dataMercanciaGeneral[[#This Row],[Mercancía general desembarcada en exterior]]</f>
        <v>34406</v>
      </c>
      <c r="K1676" s="3">
        <f>+dataMercanciaGeneral[[#This Row],[Mercancía general embarcada en cabotaje]]+dataMercanciaGeneral[[#This Row],[Mercancía general embarcada en exterior]]</f>
        <v>309804</v>
      </c>
      <c r="L1676" s="3">
        <f>+dataMercanciaGeneral[[#This Row],[Mercancía general desembarcada en cabotaje]]+dataMercanciaGeneral[[#This Row],[Mercancía general desembarcada en exterior]]</f>
        <v>550716</v>
      </c>
      <c r="M1676" s="3">
        <f>+dataMercanciaGeneral[[#This Row],[TOTAL mercancía general embarcada en cabotaje y exterior]]+dataMercanciaGeneral[[#This Row],[TOTAL mercancía general desembarcada en cabotaje y exterior]]</f>
        <v>860520</v>
      </c>
    </row>
    <row r="1677" spans="1:13" hidden="1" x14ac:dyDescent="0.25">
      <c r="A1677" s="1">
        <v>1990</v>
      </c>
      <c r="B1677" s="1" t="s">
        <v>15</v>
      </c>
      <c r="C1677" s="1" t="s">
        <v>32</v>
      </c>
      <c r="D1677" s="1" t="s">
        <v>42</v>
      </c>
      <c r="E1677" s="2">
        <v>0</v>
      </c>
      <c r="F1677" s="2">
        <v>0</v>
      </c>
      <c r="G1677" s="3">
        <f>+dataMercanciaGeneral[[#This Row],[Mercancía general embarcada en cabotaje]]+dataMercanciaGeneral[[#This Row],[Mercancía general desembarcada en cabotaje]]</f>
        <v>0</v>
      </c>
      <c r="H1677" s="2">
        <v>243</v>
      </c>
      <c r="I1677" s="2">
        <v>20321</v>
      </c>
      <c r="J1677" s="3">
        <f>+dataMercanciaGeneral[[#This Row],[Mercancía general embarcada en exterior]]+dataMercanciaGeneral[[#This Row],[Mercancía general desembarcada en exterior]]</f>
        <v>20564</v>
      </c>
      <c r="K1677" s="3">
        <f>+dataMercanciaGeneral[[#This Row],[Mercancía general embarcada en cabotaje]]+dataMercanciaGeneral[[#This Row],[Mercancía general embarcada en exterior]]</f>
        <v>243</v>
      </c>
      <c r="L1677" s="3">
        <f>+dataMercanciaGeneral[[#This Row],[Mercancía general desembarcada en cabotaje]]+dataMercanciaGeneral[[#This Row],[Mercancía general desembarcada en exterior]]</f>
        <v>20321</v>
      </c>
      <c r="M1677" s="3">
        <f>+dataMercanciaGeneral[[#This Row],[TOTAL mercancía general embarcada en cabotaje y exterior]]+dataMercanciaGeneral[[#This Row],[TOTAL mercancía general desembarcada en cabotaje y exterior]]</f>
        <v>20564</v>
      </c>
    </row>
    <row r="1678" spans="1:13" hidden="1" x14ac:dyDescent="0.25">
      <c r="A1678" s="1">
        <v>1990</v>
      </c>
      <c r="B1678" s="1" t="s">
        <v>35</v>
      </c>
      <c r="C1678" s="1" t="s">
        <v>32</v>
      </c>
      <c r="D1678" s="1" t="s">
        <v>33</v>
      </c>
      <c r="E1678" s="2">
        <v>49516</v>
      </c>
      <c r="F1678" s="2">
        <v>69561</v>
      </c>
      <c r="G1678" s="3">
        <f>+dataMercanciaGeneral[[#This Row],[Mercancía general embarcada en cabotaje]]+dataMercanciaGeneral[[#This Row],[Mercancía general desembarcada en cabotaje]]</f>
        <v>119077</v>
      </c>
      <c r="H1678" s="2">
        <v>70938</v>
      </c>
      <c r="I1678" s="2">
        <v>33145</v>
      </c>
      <c r="J1678" s="3">
        <f>+dataMercanciaGeneral[[#This Row],[Mercancía general embarcada en exterior]]+dataMercanciaGeneral[[#This Row],[Mercancía general desembarcada en exterior]]</f>
        <v>104083</v>
      </c>
      <c r="K1678" s="3">
        <f>+dataMercanciaGeneral[[#This Row],[Mercancía general embarcada en cabotaje]]+dataMercanciaGeneral[[#This Row],[Mercancía general embarcada en exterior]]</f>
        <v>120454</v>
      </c>
      <c r="L1678" s="3">
        <f>+dataMercanciaGeneral[[#This Row],[Mercancía general desembarcada en cabotaje]]+dataMercanciaGeneral[[#This Row],[Mercancía general desembarcada en exterior]]</f>
        <v>102706</v>
      </c>
      <c r="M1678" s="3">
        <f>+dataMercanciaGeneral[[#This Row],[TOTAL mercancía general embarcada en cabotaje y exterior]]+dataMercanciaGeneral[[#This Row],[TOTAL mercancía general desembarcada en cabotaje y exterior]]</f>
        <v>223160</v>
      </c>
    </row>
    <row r="1679" spans="1:13" hidden="1" x14ac:dyDescent="0.25">
      <c r="A1679" s="1">
        <v>1990</v>
      </c>
      <c r="B1679" s="1" t="s">
        <v>35</v>
      </c>
      <c r="C1679" s="1" t="s">
        <v>32</v>
      </c>
      <c r="D1679" s="1" t="s">
        <v>42</v>
      </c>
      <c r="E1679" s="2">
        <v>0</v>
      </c>
      <c r="F1679" s="2">
        <v>0</v>
      </c>
      <c r="G1679" s="3">
        <f>+dataMercanciaGeneral[[#This Row],[Mercancía general embarcada en cabotaje]]+dataMercanciaGeneral[[#This Row],[Mercancía general desembarcada en cabotaje]]</f>
        <v>0</v>
      </c>
      <c r="H1679" s="2">
        <v>0</v>
      </c>
      <c r="I1679" s="2">
        <v>0</v>
      </c>
      <c r="J1679" s="3">
        <f>+dataMercanciaGeneral[[#This Row],[Mercancía general embarcada en exterior]]+dataMercanciaGeneral[[#This Row],[Mercancía general desembarcada en exterior]]</f>
        <v>0</v>
      </c>
      <c r="K1679" s="3">
        <f>+dataMercanciaGeneral[[#This Row],[Mercancía general embarcada en cabotaje]]+dataMercanciaGeneral[[#This Row],[Mercancía general embarcada en exterior]]</f>
        <v>0</v>
      </c>
      <c r="L1679" s="3">
        <f>+dataMercanciaGeneral[[#This Row],[Mercancía general desembarcada en cabotaje]]+dataMercanciaGeneral[[#This Row],[Mercancía general desembarcada en exterior]]</f>
        <v>0</v>
      </c>
      <c r="M1679" s="3">
        <f>+dataMercanciaGeneral[[#This Row],[TOTAL mercancía general embarcada en cabotaje y exterior]]+dataMercanciaGeneral[[#This Row],[TOTAL mercancía general desembarcada en cabotaje y exterior]]</f>
        <v>0</v>
      </c>
    </row>
    <row r="1680" spans="1:13" hidden="1" x14ac:dyDescent="0.25">
      <c r="A1680" s="1">
        <v>1990</v>
      </c>
      <c r="B1680" s="1" t="s">
        <v>17</v>
      </c>
      <c r="C1680" s="1" t="s">
        <v>32</v>
      </c>
      <c r="D1680" s="1" t="s">
        <v>33</v>
      </c>
      <c r="E1680" s="2">
        <v>11962</v>
      </c>
      <c r="F1680" s="2">
        <v>3959</v>
      </c>
      <c r="G1680" s="3">
        <f>+dataMercanciaGeneral[[#This Row],[Mercancía general embarcada en cabotaje]]+dataMercanciaGeneral[[#This Row],[Mercancía general desembarcada en cabotaje]]</f>
        <v>15921</v>
      </c>
      <c r="H1680" s="2">
        <v>100728</v>
      </c>
      <c r="I1680" s="2">
        <v>68639</v>
      </c>
      <c r="J1680" s="3">
        <f>+dataMercanciaGeneral[[#This Row],[Mercancía general embarcada en exterior]]+dataMercanciaGeneral[[#This Row],[Mercancía general desembarcada en exterior]]</f>
        <v>169367</v>
      </c>
      <c r="K1680" s="3">
        <f>+dataMercanciaGeneral[[#This Row],[Mercancía general embarcada en cabotaje]]+dataMercanciaGeneral[[#This Row],[Mercancía general embarcada en exterior]]</f>
        <v>112690</v>
      </c>
      <c r="L1680" s="3">
        <f>+dataMercanciaGeneral[[#This Row],[Mercancía general desembarcada en cabotaje]]+dataMercanciaGeneral[[#This Row],[Mercancía general desembarcada en exterior]]</f>
        <v>72598</v>
      </c>
      <c r="M1680" s="3">
        <f>+dataMercanciaGeneral[[#This Row],[TOTAL mercancía general embarcada en cabotaje y exterior]]+dataMercanciaGeneral[[#This Row],[TOTAL mercancía general desembarcada en cabotaje y exterior]]</f>
        <v>185288</v>
      </c>
    </row>
    <row r="1681" spans="1:13" hidden="1" x14ac:dyDescent="0.25">
      <c r="A1681" s="1">
        <v>1990</v>
      </c>
      <c r="B1681" s="1" t="s">
        <v>17</v>
      </c>
      <c r="C1681" s="1" t="s">
        <v>32</v>
      </c>
      <c r="D1681" s="1" t="s">
        <v>42</v>
      </c>
      <c r="E1681" s="2">
        <v>50103</v>
      </c>
      <c r="F1681" s="2">
        <v>7373</v>
      </c>
      <c r="G1681" s="3">
        <f>+dataMercanciaGeneral[[#This Row],[Mercancía general embarcada en cabotaje]]+dataMercanciaGeneral[[#This Row],[Mercancía general desembarcada en cabotaje]]</f>
        <v>57476</v>
      </c>
      <c r="H1681" s="2">
        <v>3195</v>
      </c>
      <c r="I1681" s="2">
        <v>542</v>
      </c>
      <c r="J1681" s="3">
        <f>+dataMercanciaGeneral[[#This Row],[Mercancía general embarcada en exterior]]+dataMercanciaGeneral[[#This Row],[Mercancía general desembarcada en exterior]]</f>
        <v>3737</v>
      </c>
      <c r="K1681" s="3">
        <f>+dataMercanciaGeneral[[#This Row],[Mercancía general embarcada en cabotaje]]+dataMercanciaGeneral[[#This Row],[Mercancía general embarcada en exterior]]</f>
        <v>53298</v>
      </c>
      <c r="L1681" s="3">
        <f>+dataMercanciaGeneral[[#This Row],[Mercancía general desembarcada en cabotaje]]+dataMercanciaGeneral[[#This Row],[Mercancía general desembarcada en exterior]]</f>
        <v>7915</v>
      </c>
      <c r="M1681" s="3">
        <f>+dataMercanciaGeneral[[#This Row],[TOTAL mercancía general embarcada en cabotaje y exterior]]+dataMercanciaGeneral[[#This Row],[TOTAL mercancía general desembarcada en cabotaje y exterior]]</f>
        <v>61213</v>
      </c>
    </row>
    <row r="1682" spans="1:13" hidden="1" x14ac:dyDescent="0.25">
      <c r="A1682" s="1">
        <v>1990</v>
      </c>
      <c r="B1682" s="1" t="s">
        <v>18</v>
      </c>
      <c r="C1682" s="1" t="s">
        <v>32</v>
      </c>
      <c r="D1682" s="1" t="s">
        <v>33</v>
      </c>
      <c r="E1682" s="2">
        <v>898</v>
      </c>
      <c r="F1682" s="2">
        <v>1496</v>
      </c>
      <c r="G1682" s="3">
        <f>+dataMercanciaGeneral[[#This Row],[Mercancía general embarcada en cabotaje]]+dataMercanciaGeneral[[#This Row],[Mercancía general desembarcada en cabotaje]]</f>
        <v>2394</v>
      </c>
      <c r="H1682" s="2">
        <v>306181</v>
      </c>
      <c r="I1682" s="2">
        <v>70887</v>
      </c>
      <c r="J1682" s="3">
        <f>+dataMercanciaGeneral[[#This Row],[Mercancía general embarcada en exterior]]+dataMercanciaGeneral[[#This Row],[Mercancía general desembarcada en exterior]]</f>
        <v>377068</v>
      </c>
      <c r="K1682" s="3">
        <f>+dataMercanciaGeneral[[#This Row],[Mercancía general embarcada en cabotaje]]+dataMercanciaGeneral[[#This Row],[Mercancía general embarcada en exterior]]</f>
        <v>307079</v>
      </c>
      <c r="L1682" s="3">
        <f>+dataMercanciaGeneral[[#This Row],[Mercancía general desembarcada en cabotaje]]+dataMercanciaGeneral[[#This Row],[Mercancía general desembarcada en exterior]]</f>
        <v>72383</v>
      </c>
      <c r="M1682" s="3">
        <f>+dataMercanciaGeneral[[#This Row],[TOTAL mercancía general embarcada en cabotaje y exterior]]+dataMercanciaGeneral[[#This Row],[TOTAL mercancía general desembarcada en cabotaje y exterior]]</f>
        <v>379462</v>
      </c>
    </row>
    <row r="1683" spans="1:13" hidden="1" x14ac:dyDescent="0.25">
      <c r="A1683" s="1">
        <v>1990</v>
      </c>
      <c r="B1683" s="1" t="s">
        <v>18</v>
      </c>
      <c r="C1683" s="1" t="s">
        <v>32</v>
      </c>
      <c r="D1683" s="1" t="s">
        <v>42</v>
      </c>
      <c r="E1683" s="2">
        <v>0</v>
      </c>
      <c r="F1683" s="2">
        <v>0</v>
      </c>
      <c r="G1683" s="3">
        <f>+dataMercanciaGeneral[[#This Row],[Mercancía general embarcada en cabotaje]]+dataMercanciaGeneral[[#This Row],[Mercancía general desembarcada en cabotaje]]</f>
        <v>0</v>
      </c>
      <c r="H1683" s="2">
        <v>4</v>
      </c>
      <c r="I1683" s="2">
        <v>0</v>
      </c>
      <c r="J1683" s="3">
        <f>+dataMercanciaGeneral[[#This Row],[Mercancía general embarcada en exterior]]+dataMercanciaGeneral[[#This Row],[Mercancía general desembarcada en exterior]]</f>
        <v>4</v>
      </c>
      <c r="K1683" s="3">
        <f>+dataMercanciaGeneral[[#This Row],[Mercancía general embarcada en cabotaje]]+dataMercanciaGeneral[[#This Row],[Mercancía general embarcada en exterior]]</f>
        <v>4</v>
      </c>
      <c r="L1683" s="3">
        <f>+dataMercanciaGeneral[[#This Row],[Mercancía general desembarcada en cabotaje]]+dataMercanciaGeneral[[#This Row],[Mercancía general desembarcada en exterior]]</f>
        <v>0</v>
      </c>
      <c r="M1683" s="3">
        <f>+dataMercanciaGeneral[[#This Row],[TOTAL mercancía general embarcada en cabotaje y exterior]]+dataMercanciaGeneral[[#This Row],[TOTAL mercancía general desembarcada en cabotaje y exterior]]</f>
        <v>4</v>
      </c>
    </row>
    <row r="1684" spans="1:13" hidden="1" x14ac:dyDescent="0.25">
      <c r="A1684" s="1">
        <v>1990</v>
      </c>
      <c r="B1684" s="1" t="s">
        <v>19</v>
      </c>
      <c r="C1684" s="1" t="s">
        <v>32</v>
      </c>
      <c r="D1684" s="1" t="s">
        <v>33</v>
      </c>
      <c r="E1684" s="2">
        <v>560794</v>
      </c>
      <c r="F1684" s="2">
        <v>665016</v>
      </c>
      <c r="G1684" s="3">
        <f>+dataMercanciaGeneral[[#This Row],[Mercancía general embarcada en cabotaje]]+dataMercanciaGeneral[[#This Row],[Mercancía general desembarcada en cabotaje]]</f>
        <v>1225810</v>
      </c>
      <c r="H1684" s="2">
        <v>314568</v>
      </c>
      <c r="I1684" s="2">
        <v>373555</v>
      </c>
      <c r="J1684" s="3">
        <f>+dataMercanciaGeneral[[#This Row],[Mercancía general embarcada en exterior]]+dataMercanciaGeneral[[#This Row],[Mercancía general desembarcada en exterior]]</f>
        <v>688123</v>
      </c>
      <c r="K1684" s="3">
        <f>+dataMercanciaGeneral[[#This Row],[Mercancía general embarcada en cabotaje]]+dataMercanciaGeneral[[#This Row],[Mercancía general embarcada en exterior]]</f>
        <v>875362</v>
      </c>
      <c r="L1684" s="3">
        <f>+dataMercanciaGeneral[[#This Row],[Mercancía general desembarcada en cabotaje]]+dataMercanciaGeneral[[#This Row],[Mercancía general desembarcada en exterior]]</f>
        <v>1038571</v>
      </c>
      <c r="M1684" s="3">
        <f>+dataMercanciaGeneral[[#This Row],[TOTAL mercancía general embarcada en cabotaje y exterior]]+dataMercanciaGeneral[[#This Row],[TOTAL mercancía general desembarcada en cabotaje y exterior]]</f>
        <v>1913933</v>
      </c>
    </row>
    <row r="1685" spans="1:13" hidden="1" x14ac:dyDescent="0.25">
      <c r="A1685" s="1">
        <v>1990</v>
      </c>
      <c r="B1685" s="1" t="s">
        <v>19</v>
      </c>
      <c r="C1685" s="1" t="s">
        <v>32</v>
      </c>
      <c r="D1685" s="1" t="s">
        <v>42</v>
      </c>
      <c r="E1685" s="2">
        <v>556748</v>
      </c>
      <c r="F1685" s="2">
        <v>1001196</v>
      </c>
      <c r="G1685" s="3">
        <f>+dataMercanciaGeneral[[#This Row],[Mercancía general embarcada en cabotaje]]+dataMercanciaGeneral[[#This Row],[Mercancía general desembarcada en cabotaje]]</f>
        <v>1557944</v>
      </c>
      <c r="H1685" s="2">
        <v>79142</v>
      </c>
      <c r="I1685" s="2">
        <v>388262</v>
      </c>
      <c r="J1685" s="3">
        <f>+dataMercanciaGeneral[[#This Row],[Mercancía general embarcada en exterior]]+dataMercanciaGeneral[[#This Row],[Mercancía general desembarcada en exterior]]</f>
        <v>467404</v>
      </c>
      <c r="K1685" s="3">
        <f>+dataMercanciaGeneral[[#This Row],[Mercancía general embarcada en cabotaje]]+dataMercanciaGeneral[[#This Row],[Mercancía general embarcada en exterior]]</f>
        <v>635890</v>
      </c>
      <c r="L1685" s="3">
        <f>+dataMercanciaGeneral[[#This Row],[Mercancía general desembarcada en cabotaje]]+dataMercanciaGeneral[[#This Row],[Mercancía general desembarcada en exterior]]</f>
        <v>1389458</v>
      </c>
      <c r="M1685" s="3">
        <f>+dataMercanciaGeneral[[#This Row],[TOTAL mercancía general embarcada en cabotaje y exterior]]+dataMercanciaGeneral[[#This Row],[TOTAL mercancía general desembarcada en cabotaje y exterior]]</f>
        <v>2025348</v>
      </c>
    </row>
    <row r="1686" spans="1:13" hidden="1" x14ac:dyDescent="0.25">
      <c r="A1686" s="1">
        <v>1990</v>
      </c>
      <c r="B1686" s="1" t="s">
        <v>20</v>
      </c>
      <c r="C1686" s="1" t="s">
        <v>32</v>
      </c>
      <c r="D1686" s="1" t="s">
        <v>33</v>
      </c>
      <c r="E1686" s="2">
        <v>171134</v>
      </c>
      <c r="F1686" s="2">
        <v>98498</v>
      </c>
      <c r="G1686" s="3">
        <f>+dataMercanciaGeneral[[#This Row],[Mercancía general embarcada en cabotaje]]+dataMercanciaGeneral[[#This Row],[Mercancía general desembarcada en cabotaje]]</f>
        <v>269632</v>
      </c>
      <c r="H1686" s="2">
        <v>95198</v>
      </c>
      <c r="I1686" s="2">
        <v>168981</v>
      </c>
      <c r="J1686" s="3">
        <f>+dataMercanciaGeneral[[#This Row],[Mercancía general embarcada en exterior]]+dataMercanciaGeneral[[#This Row],[Mercancía general desembarcada en exterior]]</f>
        <v>264179</v>
      </c>
      <c r="K1686" s="3">
        <f>+dataMercanciaGeneral[[#This Row],[Mercancía general embarcada en cabotaje]]+dataMercanciaGeneral[[#This Row],[Mercancía general embarcada en exterior]]</f>
        <v>266332</v>
      </c>
      <c r="L1686" s="3">
        <f>+dataMercanciaGeneral[[#This Row],[Mercancía general desembarcada en cabotaje]]+dataMercanciaGeneral[[#This Row],[Mercancía general desembarcada en exterior]]</f>
        <v>267479</v>
      </c>
      <c r="M1686" s="3">
        <f>+dataMercanciaGeneral[[#This Row],[TOTAL mercancía general embarcada en cabotaje y exterior]]+dataMercanciaGeneral[[#This Row],[TOTAL mercancía general desembarcada en cabotaje y exterior]]</f>
        <v>533811</v>
      </c>
    </row>
    <row r="1687" spans="1:13" hidden="1" x14ac:dyDescent="0.25">
      <c r="A1687" s="1">
        <v>1990</v>
      </c>
      <c r="B1687" s="1" t="s">
        <v>20</v>
      </c>
      <c r="C1687" s="1" t="s">
        <v>32</v>
      </c>
      <c r="D1687" s="1" t="s">
        <v>42</v>
      </c>
      <c r="E1687" s="2">
        <v>21822</v>
      </c>
      <c r="F1687" s="2">
        <v>9034</v>
      </c>
      <c r="G1687" s="3">
        <f>+dataMercanciaGeneral[[#This Row],[Mercancía general embarcada en cabotaje]]+dataMercanciaGeneral[[#This Row],[Mercancía general desembarcada en cabotaje]]</f>
        <v>30856</v>
      </c>
      <c r="H1687" s="2">
        <v>184</v>
      </c>
      <c r="I1687" s="2">
        <v>3424</v>
      </c>
      <c r="J1687" s="3">
        <f>+dataMercanciaGeneral[[#This Row],[Mercancía general embarcada en exterior]]+dataMercanciaGeneral[[#This Row],[Mercancía general desembarcada en exterior]]</f>
        <v>3608</v>
      </c>
      <c r="K1687" s="3">
        <f>+dataMercanciaGeneral[[#This Row],[Mercancía general embarcada en cabotaje]]+dataMercanciaGeneral[[#This Row],[Mercancía general embarcada en exterior]]</f>
        <v>22006</v>
      </c>
      <c r="L1687" s="3">
        <f>+dataMercanciaGeneral[[#This Row],[Mercancía general desembarcada en cabotaje]]+dataMercanciaGeneral[[#This Row],[Mercancía general desembarcada en exterior]]</f>
        <v>12458</v>
      </c>
      <c r="M1687" s="3">
        <f>+dataMercanciaGeneral[[#This Row],[TOTAL mercancía general embarcada en cabotaje y exterior]]+dataMercanciaGeneral[[#This Row],[TOTAL mercancía general desembarcada en cabotaje y exterior]]</f>
        <v>34464</v>
      </c>
    </row>
    <row r="1688" spans="1:13" hidden="1" x14ac:dyDescent="0.25">
      <c r="A1688" s="1">
        <v>1990</v>
      </c>
      <c r="B1688" s="1" t="s">
        <v>21</v>
      </c>
      <c r="C1688" s="1" t="s">
        <v>32</v>
      </c>
      <c r="D1688" s="1" t="s">
        <v>33</v>
      </c>
      <c r="E1688" s="2">
        <v>13287</v>
      </c>
      <c r="F1688" s="2">
        <v>184</v>
      </c>
      <c r="G1688" s="3">
        <f>+dataMercanciaGeneral[[#This Row],[Mercancía general embarcada en cabotaje]]+dataMercanciaGeneral[[#This Row],[Mercancía general desembarcada en cabotaje]]</f>
        <v>13471</v>
      </c>
      <c r="H1688" s="2">
        <v>103564</v>
      </c>
      <c r="I1688" s="2">
        <v>69912</v>
      </c>
      <c r="J1688" s="3">
        <f>+dataMercanciaGeneral[[#This Row],[Mercancía general embarcada en exterior]]+dataMercanciaGeneral[[#This Row],[Mercancía general desembarcada en exterior]]</f>
        <v>173476</v>
      </c>
      <c r="K1688" s="3">
        <f>+dataMercanciaGeneral[[#This Row],[Mercancía general embarcada en cabotaje]]+dataMercanciaGeneral[[#This Row],[Mercancía general embarcada en exterior]]</f>
        <v>116851</v>
      </c>
      <c r="L1688" s="3">
        <f>+dataMercanciaGeneral[[#This Row],[Mercancía general desembarcada en cabotaje]]+dataMercanciaGeneral[[#This Row],[Mercancía general desembarcada en exterior]]</f>
        <v>70096</v>
      </c>
      <c r="M1688" s="3">
        <f>+dataMercanciaGeneral[[#This Row],[TOTAL mercancía general embarcada en cabotaje y exterior]]+dataMercanciaGeneral[[#This Row],[TOTAL mercancía general desembarcada en cabotaje y exterior]]</f>
        <v>186947</v>
      </c>
    </row>
    <row r="1689" spans="1:13" hidden="1" x14ac:dyDescent="0.25">
      <c r="A1689" s="1">
        <v>1990</v>
      </c>
      <c r="B1689" s="1" t="s">
        <v>21</v>
      </c>
      <c r="C1689" s="1" t="s">
        <v>32</v>
      </c>
      <c r="D1689" s="1" t="s">
        <v>42</v>
      </c>
      <c r="E1689" s="2">
        <v>4851</v>
      </c>
      <c r="F1689" s="2">
        <v>134</v>
      </c>
      <c r="G1689" s="3">
        <f>+dataMercanciaGeneral[[#This Row],[Mercancía general embarcada en cabotaje]]+dataMercanciaGeneral[[#This Row],[Mercancía general desembarcada en cabotaje]]</f>
        <v>4985</v>
      </c>
      <c r="H1689" s="2">
        <v>72</v>
      </c>
      <c r="I1689" s="2">
        <v>110</v>
      </c>
      <c r="J1689" s="3">
        <f>+dataMercanciaGeneral[[#This Row],[Mercancía general embarcada en exterior]]+dataMercanciaGeneral[[#This Row],[Mercancía general desembarcada en exterior]]</f>
        <v>182</v>
      </c>
      <c r="K1689" s="3">
        <f>+dataMercanciaGeneral[[#This Row],[Mercancía general embarcada en cabotaje]]+dataMercanciaGeneral[[#This Row],[Mercancía general embarcada en exterior]]</f>
        <v>4923</v>
      </c>
      <c r="L1689" s="3">
        <f>+dataMercanciaGeneral[[#This Row],[Mercancía general desembarcada en cabotaje]]+dataMercanciaGeneral[[#This Row],[Mercancía general desembarcada en exterior]]</f>
        <v>244</v>
      </c>
      <c r="M1689" s="3">
        <f>+dataMercanciaGeneral[[#This Row],[TOTAL mercancía general embarcada en cabotaje y exterior]]+dataMercanciaGeneral[[#This Row],[TOTAL mercancía general desembarcada en cabotaje y exterior]]</f>
        <v>5167</v>
      </c>
    </row>
    <row r="1690" spans="1:13" hidden="1" x14ac:dyDescent="0.25">
      <c r="A1690" s="1">
        <v>1990</v>
      </c>
      <c r="B1690" s="1" t="s">
        <v>22</v>
      </c>
      <c r="C1690" s="1" t="s">
        <v>32</v>
      </c>
      <c r="D1690" s="1" t="s">
        <v>33</v>
      </c>
      <c r="E1690" s="2">
        <v>122854</v>
      </c>
      <c r="F1690" s="2">
        <v>242572</v>
      </c>
      <c r="G1690" s="3">
        <f>+dataMercanciaGeneral[[#This Row],[Mercancía general embarcada en cabotaje]]+dataMercanciaGeneral[[#This Row],[Mercancía general desembarcada en cabotaje]]</f>
        <v>365426</v>
      </c>
      <c r="H1690" s="2">
        <v>698</v>
      </c>
      <c r="I1690" s="2">
        <v>988</v>
      </c>
      <c r="J1690" s="3">
        <f>+dataMercanciaGeneral[[#This Row],[Mercancía general embarcada en exterior]]+dataMercanciaGeneral[[#This Row],[Mercancía general desembarcada en exterior]]</f>
        <v>1686</v>
      </c>
      <c r="K1690" s="3">
        <f>+dataMercanciaGeneral[[#This Row],[Mercancía general embarcada en cabotaje]]+dataMercanciaGeneral[[#This Row],[Mercancía general embarcada en exterior]]</f>
        <v>123552</v>
      </c>
      <c r="L1690" s="3">
        <f>+dataMercanciaGeneral[[#This Row],[Mercancía general desembarcada en cabotaje]]+dataMercanciaGeneral[[#This Row],[Mercancía general desembarcada en exterior]]</f>
        <v>243560</v>
      </c>
      <c r="M1690" s="3">
        <f>+dataMercanciaGeneral[[#This Row],[TOTAL mercancía general embarcada en cabotaje y exterior]]+dataMercanciaGeneral[[#This Row],[TOTAL mercancía general desembarcada en cabotaje y exterior]]</f>
        <v>367112</v>
      </c>
    </row>
    <row r="1691" spans="1:13" hidden="1" x14ac:dyDescent="0.25">
      <c r="A1691" s="1">
        <v>1990</v>
      </c>
      <c r="B1691" s="1" t="s">
        <v>22</v>
      </c>
      <c r="C1691" s="1" t="s">
        <v>32</v>
      </c>
      <c r="D1691" s="1" t="s">
        <v>42</v>
      </c>
      <c r="E1691" s="2">
        <v>607</v>
      </c>
      <c r="F1691" s="2">
        <v>2547</v>
      </c>
      <c r="G1691" s="3">
        <f>+dataMercanciaGeneral[[#This Row],[Mercancía general embarcada en cabotaje]]+dataMercanciaGeneral[[#This Row],[Mercancía general desembarcada en cabotaje]]</f>
        <v>3154</v>
      </c>
      <c r="H1691" s="2">
        <v>5950</v>
      </c>
      <c r="I1691" s="2">
        <v>32237</v>
      </c>
      <c r="J1691" s="3">
        <f>+dataMercanciaGeneral[[#This Row],[Mercancía general embarcada en exterior]]+dataMercanciaGeneral[[#This Row],[Mercancía general desembarcada en exterior]]</f>
        <v>38187</v>
      </c>
      <c r="K1691" s="3">
        <f>+dataMercanciaGeneral[[#This Row],[Mercancía general embarcada en cabotaje]]+dataMercanciaGeneral[[#This Row],[Mercancía general embarcada en exterior]]</f>
        <v>6557</v>
      </c>
      <c r="L1691" s="3">
        <f>+dataMercanciaGeneral[[#This Row],[Mercancía general desembarcada en cabotaje]]+dataMercanciaGeneral[[#This Row],[Mercancía general desembarcada en exterior]]</f>
        <v>34784</v>
      </c>
      <c r="M1691" s="3">
        <f>+dataMercanciaGeneral[[#This Row],[TOTAL mercancía general embarcada en cabotaje y exterior]]+dataMercanciaGeneral[[#This Row],[TOTAL mercancía general desembarcada en cabotaje y exterior]]</f>
        <v>41341</v>
      </c>
    </row>
    <row r="1692" spans="1:13" hidden="1" x14ac:dyDescent="0.25">
      <c r="A1692" s="1">
        <v>1990</v>
      </c>
      <c r="B1692" s="1" t="s">
        <v>23</v>
      </c>
      <c r="C1692" s="1" t="s">
        <v>32</v>
      </c>
      <c r="D1692" s="1" t="s">
        <v>33</v>
      </c>
      <c r="E1692" s="2">
        <v>19751</v>
      </c>
      <c r="F1692" s="2">
        <v>966</v>
      </c>
      <c r="G1692" s="3">
        <f>+dataMercanciaGeneral[[#This Row],[Mercancía general embarcada en cabotaje]]+dataMercanciaGeneral[[#This Row],[Mercancía general desembarcada en cabotaje]]</f>
        <v>20717</v>
      </c>
      <c r="H1692" s="2">
        <v>490108</v>
      </c>
      <c r="I1692" s="2">
        <v>1655426</v>
      </c>
      <c r="J1692" s="3">
        <f>+dataMercanciaGeneral[[#This Row],[Mercancía general embarcada en exterior]]+dataMercanciaGeneral[[#This Row],[Mercancía general desembarcada en exterior]]</f>
        <v>2145534</v>
      </c>
      <c r="K1692" s="3">
        <f>+dataMercanciaGeneral[[#This Row],[Mercancía general embarcada en cabotaje]]+dataMercanciaGeneral[[#This Row],[Mercancía general embarcada en exterior]]</f>
        <v>509859</v>
      </c>
      <c r="L1692" s="3">
        <f>+dataMercanciaGeneral[[#This Row],[Mercancía general desembarcada en cabotaje]]+dataMercanciaGeneral[[#This Row],[Mercancía general desembarcada en exterior]]</f>
        <v>1656392</v>
      </c>
      <c r="M1692" s="3">
        <f>+dataMercanciaGeneral[[#This Row],[TOTAL mercancía general embarcada en cabotaje y exterior]]+dataMercanciaGeneral[[#This Row],[TOTAL mercancía general desembarcada en cabotaje y exterior]]</f>
        <v>2166251</v>
      </c>
    </row>
    <row r="1693" spans="1:13" hidden="1" x14ac:dyDescent="0.25">
      <c r="A1693" s="1">
        <v>1990</v>
      </c>
      <c r="B1693" s="1" t="s">
        <v>23</v>
      </c>
      <c r="C1693" s="1" t="s">
        <v>32</v>
      </c>
      <c r="D1693" s="1" t="s">
        <v>42</v>
      </c>
      <c r="E1693" s="2">
        <v>0</v>
      </c>
      <c r="F1693" s="2">
        <v>0</v>
      </c>
      <c r="G1693" s="3">
        <f>+dataMercanciaGeneral[[#This Row],[Mercancía general embarcada en cabotaje]]+dataMercanciaGeneral[[#This Row],[Mercancía general desembarcada en cabotaje]]</f>
        <v>0</v>
      </c>
      <c r="H1693" s="2">
        <v>68830</v>
      </c>
      <c r="I1693" s="2">
        <v>94285</v>
      </c>
      <c r="J1693" s="3">
        <f>+dataMercanciaGeneral[[#This Row],[Mercancía general embarcada en exterior]]+dataMercanciaGeneral[[#This Row],[Mercancía general desembarcada en exterior]]</f>
        <v>163115</v>
      </c>
      <c r="K1693" s="3">
        <f>+dataMercanciaGeneral[[#This Row],[Mercancía general embarcada en cabotaje]]+dataMercanciaGeneral[[#This Row],[Mercancía general embarcada en exterior]]</f>
        <v>68830</v>
      </c>
      <c r="L1693" s="3">
        <f>+dataMercanciaGeneral[[#This Row],[Mercancía general desembarcada en cabotaje]]+dataMercanciaGeneral[[#This Row],[Mercancía general desembarcada en exterior]]</f>
        <v>94285</v>
      </c>
      <c r="M1693" s="3">
        <f>+dataMercanciaGeneral[[#This Row],[TOTAL mercancía general embarcada en cabotaje y exterior]]+dataMercanciaGeneral[[#This Row],[TOTAL mercancía general desembarcada en cabotaje y exterior]]</f>
        <v>163115</v>
      </c>
    </row>
    <row r="1694" spans="1:13" hidden="1" x14ac:dyDescent="0.25">
      <c r="A1694" s="1">
        <v>1990</v>
      </c>
      <c r="B1694" s="1" t="s">
        <v>7</v>
      </c>
      <c r="C1694" s="1" t="s">
        <v>32</v>
      </c>
      <c r="D1694" s="1" t="s">
        <v>33</v>
      </c>
      <c r="E1694" s="2">
        <v>909034</v>
      </c>
      <c r="F1694" s="2">
        <v>831928</v>
      </c>
      <c r="G1694" s="3">
        <f>+dataMercanciaGeneral[[#This Row],[Mercancía general embarcada en cabotaje]]+dataMercanciaGeneral[[#This Row],[Mercancía general desembarcada en cabotaje]]</f>
        <v>1740962</v>
      </c>
      <c r="H1694" s="2">
        <v>83729</v>
      </c>
      <c r="I1694" s="2">
        <v>161100</v>
      </c>
      <c r="J1694" s="3">
        <f>+dataMercanciaGeneral[[#This Row],[Mercancía general embarcada en exterior]]+dataMercanciaGeneral[[#This Row],[Mercancía general desembarcada en exterior]]</f>
        <v>244829</v>
      </c>
      <c r="K1694" s="3">
        <f>+dataMercanciaGeneral[[#This Row],[Mercancía general embarcada en cabotaje]]+dataMercanciaGeneral[[#This Row],[Mercancía general embarcada en exterior]]</f>
        <v>992763</v>
      </c>
      <c r="L1694" s="3">
        <f>+dataMercanciaGeneral[[#This Row],[Mercancía general desembarcada en cabotaje]]+dataMercanciaGeneral[[#This Row],[Mercancía general desembarcada en exterior]]</f>
        <v>993028</v>
      </c>
      <c r="M1694" s="3">
        <f>+dataMercanciaGeneral[[#This Row],[TOTAL mercancía general embarcada en cabotaje y exterior]]+dataMercanciaGeneral[[#This Row],[TOTAL mercancía general desembarcada en cabotaje y exterior]]</f>
        <v>1985791</v>
      </c>
    </row>
    <row r="1695" spans="1:13" hidden="1" x14ac:dyDescent="0.25">
      <c r="A1695" s="1">
        <v>1990</v>
      </c>
      <c r="B1695" s="1" t="s">
        <v>7</v>
      </c>
      <c r="C1695" s="1" t="s">
        <v>32</v>
      </c>
      <c r="D1695" s="1" t="s">
        <v>42</v>
      </c>
      <c r="E1695" s="2">
        <v>329595</v>
      </c>
      <c r="F1695" s="2">
        <v>747447</v>
      </c>
      <c r="G1695" s="3">
        <f>+dataMercanciaGeneral[[#This Row],[Mercancía general embarcada en cabotaje]]+dataMercanciaGeneral[[#This Row],[Mercancía general desembarcada en cabotaje]]</f>
        <v>1077042</v>
      </c>
      <c r="H1695" s="2">
        <v>37768</v>
      </c>
      <c r="I1695" s="2">
        <v>309164</v>
      </c>
      <c r="J1695" s="3">
        <f>+dataMercanciaGeneral[[#This Row],[Mercancía general embarcada en exterior]]+dataMercanciaGeneral[[#This Row],[Mercancía general desembarcada en exterior]]</f>
        <v>346932</v>
      </c>
      <c r="K1695" s="3">
        <f>+dataMercanciaGeneral[[#This Row],[Mercancía general embarcada en cabotaje]]+dataMercanciaGeneral[[#This Row],[Mercancía general embarcada en exterior]]</f>
        <v>367363</v>
      </c>
      <c r="L1695" s="3">
        <f>+dataMercanciaGeneral[[#This Row],[Mercancía general desembarcada en cabotaje]]+dataMercanciaGeneral[[#This Row],[Mercancía general desembarcada en exterior]]</f>
        <v>1056611</v>
      </c>
      <c r="M1695" s="3">
        <f>+dataMercanciaGeneral[[#This Row],[TOTAL mercancía general embarcada en cabotaje y exterior]]+dataMercanciaGeneral[[#This Row],[TOTAL mercancía general desembarcada en cabotaje y exterior]]</f>
        <v>1423974</v>
      </c>
    </row>
    <row r="1696" spans="1:13" hidden="1" x14ac:dyDescent="0.25">
      <c r="A1696" s="1">
        <v>1990</v>
      </c>
      <c r="B1696" s="1" t="s">
        <v>24</v>
      </c>
      <c r="C1696" s="1" t="s">
        <v>32</v>
      </c>
      <c r="D1696" s="1" t="s">
        <v>33</v>
      </c>
      <c r="E1696" s="2">
        <v>1110</v>
      </c>
      <c r="F1696" s="2">
        <v>288</v>
      </c>
      <c r="G1696" s="3">
        <f>+dataMercanciaGeneral[[#This Row],[Mercancía general embarcada en cabotaje]]+dataMercanciaGeneral[[#This Row],[Mercancía general desembarcada en cabotaje]]</f>
        <v>1398</v>
      </c>
      <c r="H1696" s="2">
        <v>326178</v>
      </c>
      <c r="I1696" s="2">
        <v>441598</v>
      </c>
      <c r="J1696" s="3">
        <f>+dataMercanciaGeneral[[#This Row],[Mercancía general embarcada en exterior]]+dataMercanciaGeneral[[#This Row],[Mercancía general desembarcada en exterior]]</f>
        <v>767776</v>
      </c>
      <c r="K1696" s="3">
        <f>+dataMercanciaGeneral[[#This Row],[Mercancía general embarcada en cabotaje]]+dataMercanciaGeneral[[#This Row],[Mercancía general embarcada en exterior]]</f>
        <v>327288</v>
      </c>
      <c r="L1696" s="3">
        <f>+dataMercanciaGeneral[[#This Row],[Mercancía general desembarcada en cabotaje]]+dataMercanciaGeneral[[#This Row],[Mercancía general desembarcada en exterior]]</f>
        <v>441886</v>
      </c>
      <c r="M1696" s="3">
        <f>+dataMercanciaGeneral[[#This Row],[TOTAL mercancía general embarcada en cabotaje y exterior]]+dataMercanciaGeneral[[#This Row],[TOTAL mercancía general desembarcada en cabotaje y exterior]]</f>
        <v>769174</v>
      </c>
    </row>
    <row r="1697" spans="1:13" hidden="1" x14ac:dyDescent="0.25">
      <c r="A1697" s="1">
        <v>1990</v>
      </c>
      <c r="B1697" s="1" t="s">
        <v>24</v>
      </c>
      <c r="C1697" s="1" t="s">
        <v>32</v>
      </c>
      <c r="D1697" s="1" t="s">
        <v>42</v>
      </c>
      <c r="E1697" s="2">
        <v>0</v>
      </c>
      <c r="F1697" s="2">
        <v>68</v>
      </c>
      <c r="G1697" s="3">
        <f>+dataMercanciaGeneral[[#This Row],[Mercancía general embarcada en cabotaje]]+dataMercanciaGeneral[[#This Row],[Mercancía general desembarcada en cabotaje]]</f>
        <v>68</v>
      </c>
      <c r="H1697" s="2">
        <v>2471</v>
      </c>
      <c r="I1697" s="2">
        <v>1591</v>
      </c>
      <c r="J1697" s="3">
        <f>+dataMercanciaGeneral[[#This Row],[Mercancía general embarcada en exterior]]+dataMercanciaGeneral[[#This Row],[Mercancía general desembarcada en exterior]]</f>
        <v>4062</v>
      </c>
      <c r="K1697" s="3">
        <f>+dataMercanciaGeneral[[#This Row],[Mercancía general embarcada en cabotaje]]+dataMercanciaGeneral[[#This Row],[Mercancía general embarcada en exterior]]</f>
        <v>2471</v>
      </c>
      <c r="L1697" s="3">
        <f>+dataMercanciaGeneral[[#This Row],[Mercancía general desembarcada en cabotaje]]+dataMercanciaGeneral[[#This Row],[Mercancía general desembarcada en exterior]]</f>
        <v>1659</v>
      </c>
      <c r="M1697" s="3">
        <f>+dataMercanciaGeneral[[#This Row],[TOTAL mercancía general embarcada en cabotaje y exterior]]+dataMercanciaGeneral[[#This Row],[TOTAL mercancía general desembarcada en cabotaje y exterior]]</f>
        <v>4130</v>
      </c>
    </row>
    <row r="1698" spans="1:13" hidden="1" x14ac:dyDescent="0.25">
      <c r="A1698" s="1">
        <v>1990</v>
      </c>
      <c r="B1698" s="1" t="s">
        <v>25</v>
      </c>
      <c r="C1698" s="1" t="s">
        <v>32</v>
      </c>
      <c r="D1698" s="1" t="s">
        <v>33</v>
      </c>
      <c r="E1698" s="2">
        <v>73429</v>
      </c>
      <c r="F1698" s="2">
        <v>41003</v>
      </c>
      <c r="G1698" s="3">
        <f>+dataMercanciaGeneral[[#This Row],[Mercancía general embarcada en cabotaje]]+dataMercanciaGeneral[[#This Row],[Mercancía general desembarcada en cabotaje]]</f>
        <v>114432</v>
      </c>
      <c r="H1698" s="2">
        <v>87851</v>
      </c>
      <c r="I1698" s="2">
        <v>251521</v>
      </c>
      <c r="J1698" s="3">
        <f>+dataMercanciaGeneral[[#This Row],[Mercancía general embarcada en exterior]]+dataMercanciaGeneral[[#This Row],[Mercancía general desembarcada en exterior]]</f>
        <v>339372</v>
      </c>
      <c r="K1698" s="3">
        <f>+dataMercanciaGeneral[[#This Row],[Mercancía general embarcada en cabotaje]]+dataMercanciaGeneral[[#This Row],[Mercancía general embarcada en exterior]]</f>
        <v>161280</v>
      </c>
      <c r="L1698" s="3">
        <f>+dataMercanciaGeneral[[#This Row],[Mercancía general desembarcada en cabotaje]]+dataMercanciaGeneral[[#This Row],[Mercancía general desembarcada en exterior]]</f>
        <v>292524</v>
      </c>
      <c r="M1698" s="3">
        <f>+dataMercanciaGeneral[[#This Row],[TOTAL mercancía general embarcada en cabotaje y exterior]]+dataMercanciaGeneral[[#This Row],[TOTAL mercancía general desembarcada en cabotaje y exterior]]</f>
        <v>453804</v>
      </c>
    </row>
    <row r="1699" spans="1:13" hidden="1" x14ac:dyDescent="0.25">
      <c r="A1699" s="1">
        <v>1990</v>
      </c>
      <c r="B1699" s="1" t="s">
        <v>25</v>
      </c>
      <c r="C1699" s="1" t="s">
        <v>32</v>
      </c>
      <c r="D1699" s="1" t="s">
        <v>42</v>
      </c>
      <c r="E1699" s="2">
        <v>212298</v>
      </c>
      <c r="F1699" s="2">
        <v>71008</v>
      </c>
      <c r="G1699" s="3">
        <f>+dataMercanciaGeneral[[#This Row],[Mercancía general embarcada en cabotaje]]+dataMercanciaGeneral[[#This Row],[Mercancía general desembarcada en cabotaje]]</f>
        <v>283306</v>
      </c>
      <c r="H1699" s="2">
        <v>0</v>
      </c>
      <c r="I1699" s="2">
        <v>0</v>
      </c>
      <c r="J1699" s="3">
        <f>+dataMercanciaGeneral[[#This Row],[Mercancía general embarcada en exterior]]+dataMercanciaGeneral[[#This Row],[Mercancía general desembarcada en exterior]]</f>
        <v>0</v>
      </c>
      <c r="K1699" s="3">
        <f>+dataMercanciaGeneral[[#This Row],[Mercancía general embarcada en cabotaje]]+dataMercanciaGeneral[[#This Row],[Mercancía general embarcada en exterior]]</f>
        <v>212298</v>
      </c>
      <c r="L1699" s="3">
        <f>+dataMercanciaGeneral[[#This Row],[Mercancía general desembarcada en cabotaje]]+dataMercanciaGeneral[[#This Row],[Mercancía general desembarcada en exterior]]</f>
        <v>71008</v>
      </c>
      <c r="M1699" s="3">
        <f>+dataMercanciaGeneral[[#This Row],[TOTAL mercancía general embarcada en cabotaje y exterior]]+dataMercanciaGeneral[[#This Row],[TOTAL mercancía general desembarcada en cabotaje y exterior]]</f>
        <v>283306</v>
      </c>
    </row>
    <row r="1700" spans="1:13" hidden="1" x14ac:dyDescent="0.25">
      <c r="A1700" s="1">
        <v>1990</v>
      </c>
      <c r="B1700" s="1" t="s">
        <v>26</v>
      </c>
      <c r="C1700" s="1" t="s">
        <v>32</v>
      </c>
      <c r="D1700" s="1" t="s">
        <v>33</v>
      </c>
      <c r="E1700" s="2">
        <v>84555</v>
      </c>
      <c r="F1700" s="2">
        <v>421</v>
      </c>
      <c r="G1700" s="3">
        <f>+dataMercanciaGeneral[[#This Row],[Mercancía general embarcada en cabotaje]]+dataMercanciaGeneral[[#This Row],[Mercancía general desembarcada en cabotaje]]</f>
        <v>84976</v>
      </c>
      <c r="H1700" s="2">
        <v>209331</v>
      </c>
      <c r="I1700" s="2">
        <v>170046</v>
      </c>
      <c r="J1700" s="3">
        <f>+dataMercanciaGeneral[[#This Row],[Mercancía general embarcada en exterior]]+dataMercanciaGeneral[[#This Row],[Mercancía general desembarcada en exterior]]</f>
        <v>379377</v>
      </c>
      <c r="K1700" s="3">
        <f>+dataMercanciaGeneral[[#This Row],[Mercancía general embarcada en cabotaje]]+dataMercanciaGeneral[[#This Row],[Mercancía general embarcada en exterior]]</f>
        <v>293886</v>
      </c>
      <c r="L1700" s="3">
        <f>+dataMercanciaGeneral[[#This Row],[Mercancía general desembarcada en cabotaje]]+dataMercanciaGeneral[[#This Row],[Mercancía general desembarcada en exterior]]</f>
        <v>170467</v>
      </c>
      <c r="M1700" s="3">
        <f>+dataMercanciaGeneral[[#This Row],[TOTAL mercancía general embarcada en cabotaje y exterior]]+dataMercanciaGeneral[[#This Row],[TOTAL mercancía general desembarcada en cabotaje y exterior]]</f>
        <v>464353</v>
      </c>
    </row>
    <row r="1701" spans="1:13" hidden="1" x14ac:dyDescent="0.25">
      <c r="A1701" s="1">
        <v>1990</v>
      </c>
      <c r="B1701" s="1" t="s">
        <v>26</v>
      </c>
      <c r="C1701" s="1" t="s">
        <v>32</v>
      </c>
      <c r="D1701" s="1" t="s">
        <v>42</v>
      </c>
      <c r="E1701" s="2">
        <v>78852</v>
      </c>
      <c r="F1701" s="2">
        <v>48337</v>
      </c>
      <c r="G1701" s="3">
        <f>+dataMercanciaGeneral[[#This Row],[Mercancía general embarcada en cabotaje]]+dataMercanciaGeneral[[#This Row],[Mercancía general desembarcada en cabotaje]]</f>
        <v>127189</v>
      </c>
      <c r="H1701" s="2">
        <v>21957</v>
      </c>
      <c r="I1701" s="2">
        <v>2570</v>
      </c>
      <c r="J1701" s="3">
        <f>+dataMercanciaGeneral[[#This Row],[Mercancía general embarcada en exterior]]+dataMercanciaGeneral[[#This Row],[Mercancía general desembarcada en exterior]]</f>
        <v>24527</v>
      </c>
      <c r="K1701" s="3">
        <f>+dataMercanciaGeneral[[#This Row],[Mercancía general embarcada en cabotaje]]+dataMercanciaGeneral[[#This Row],[Mercancía general embarcada en exterior]]</f>
        <v>100809</v>
      </c>
      <c r="L1701" s="3">
        <f>+dataMercanciaGeneral[[#This Row],[Mercancía general desembarcada en cabotaje]]+dataMercanciaGeneral[[#This Row],[Mercancía general desembarcada en exterior]]</f>
        <v>50907</v>
      </c>
      <c r="M1701" s="3">
        <f>+dataMercanciaGeneral[[#This Row],[TOTAL mercancía general embarcada en cabotaje y exterior]]+dataMercanciaGeneral[[#This Row],[TOTAL mercancía general desembarcada en cabotaje y exterior]]</f>
        <v>151716</v>
      </c>
    </row>
    <row r="1702" spans="1:13" hidden="1" x14ac:dyDescent="0.25">
      <c r="A1702" s="1">
        <v>1990</v>
      </c>
      <c r="B1702" s="1" t="s">
        <v>27</v>
      </c>
      <c r="C1702" s="1" t="s">
        <v>32</v>
      </c>
      <c r="D1702" s="1" t="s">
        <v>33</v>
      </c>
      <c r="E1702" s="2">
        <v>589651</v>
      </c>
      <c r="F1702" s="2">
        <v>580144</v>
      </c>
      <c r="G1702" s="3">
        <f>+dataMercanciaGeneral[[#This Row],[Mercancía general embarcada en cabotaje]]+dataMercanciaGeneral[[#This Row],[Mercancía general desembarcada en cabotaje]]</f>
        <v>1169795</v>
      </c>
      <c r="H1702" s="2">
        <v>435999</v>
      </c>
      <c r="I1702" s="2">
        <v>987271</v>
      </c>
      <c r="J1702" s="3">
        <f>+dataMercanciaGeneral[[#This Row],[Mercancía general embarcada en exterior]]+dataMercanciaGeneral[[#This Row],[Mercancía general desembarcada en exterior]]</f>
        <v>1423270</v>
      </c>
      <c r="K1702" s="3">
        <f>+dataMercanciaGeneral[[#This Row],[Mercancía general embarcada en cabotaje]]+dataMercanciaGeneral[[#This Row],[Mercancía general embarcada en exterior]]</f>
        <v>1025650</v>
      </c>
      <c r="L1702" s="3">
        <f>+dataMercanciaGeneral[[#This Row],[Mercancía general desembarcada en cabotaje]]+dataMercanciaGeneral[[#This Row],[Mercancía general desembarcada en exterior]]</f>
        <v>1567415</v>
      </c>
      <c r="M1702" s="3">
        <f>+dataMercanciaGeneral[[#This Row],[TOTAL mercancía general embarcada en cabotaje y exterior]]+dataMercanciaGeneral[[#This Row],[TOTAL mercancía general desembarcada en cabotaje y exterior]]</f>
        <v>2593065</v>
      </c>
    </row>
    <row r="1703" spans="1:13" hidden="1" x14ac:dyDescent="0.25">
      <c r="A1703" s="1">
        <v>1990</v>
      </c>
      <c r="B1703" s="1" t="s">
        <v>27</v>
      </c>
      <c r="C1703" s="1" t="s">
        <v>32</v>
      </c>
      <c r="D1703" s="1" t="s">
        <v>42</v>
      </c>
      <c r="E1703" s="2">
        <v>549985</v>
      </c>
      <c r="F1703" s="2">
        <v>132995</v>
      </c>
      <c r="G1703" s="3">
        <f>+dataMercanciaGeneral[[#This Row],[Mercancía general embarcada en cabotaje]]+dataMercanciaGeneral[[#This Row],[Mercancía general desembarcada en cabotaje]]</f>
        <v>682980</v>
      </c>
      <c r="H1703" s="2">
        <v>1738405</v>
      </c>
      <c r="I1703" s="2">
        <v>1512595</v>
      </c>
      <c r="J1703" s="3">
        <f>+dataMercanciaGeneral[[#This Row],[Mercancía general embarcada en exterior]]+dataMercanciaGeneral[[#This Row],[Mercancía general desembarcada en exterior]]</f>
        <v>3251000</v>
      </c>
      <c r="K1703" s="3">
        <f>+dataMercanciaGeneral[[#This Row],[Mercancía general embarcada en cabotaje]]+dataMercanciaGeneral[[#This Row],[Mercancía general embarcada en exterior]]</f>
        <v>2288390</v>
      </c>
      <c r="L1703" s="3">
        <f>+dataMercanciaGeneral[[#This Row],[Mercancía general desembarcada en cabotaje]]+dataMercanciaGeneral[[#This Row],[Mercancía general desembarcada en exterior]]</f>
        <v>1645590</v>
      </c>
      <c r="M1703" s="3">
        <f>+dataMercanciaGeneral[[#This Row],[TOTAL mercancía general embarcada en cabotaje y exterior]]+dataMercanciaGeneral[[#This Row],[TOTAL mercancía general desembarcada en cabotaje y exterior]]</f>
        <v>3933980</v>
      </c>
    </row>
    <row r="1704" spans="1:13" hidden="1" x14ac:dyDescent="0.25">
      <c r="A1704" s="1">
        <v>1990</v>
      </c>
      <c r="B1704" s="1" t="s">
        <v>28</v>
      </c>
      <c r="C1704" s="1" t="s">
        <v>32</v>
      </c>
      <c r="D1704" s="1" t="s">
        <v>33</v>
      </c>
      <c r="E1704" s="2">
        <v>1920</v>
      </c>
      <c r="F1704" s="2">
        <v>24196</v>
      </c>
      <c r="G1704" s="3">
        <f>+dataMercanciaGeneral[[#This Row],[Mercancía general embarcada en cabotaje]]+dataMercanciaGeneral[[#This Row],[Mercancía general desembarcada en cabotaje]]</f>
        <v>26116</v>
      </c>
      <c r="H1704" s="2">
        <v>540257</v>
      </c>
      <c r="I1704" s="2">
        <v>286823</v>
      </c>
      <c r="J1704" s="3">
        <f>+dataMercanciaGeneral[[#This Row],[Mercancía general embarcada en exterior]]+dataMercanciaGeneral[[#This Row],[Mercancía general desembarcada en exterior]]</f>
        <v>827080</v>
      </c>
      <c r="K1704" s="3">
        <f>+dataMercanciaGeneral[[#This Row],[Mercancía general embarcada en cabotaje]]+dataMercanciaGeneral[[#This Row],[Mercancía general embarcada en exterior]]</f>
        <v>542177</v>
      </c>
      <c r="L1704" s="3">
        <f>+dataMercanciaGeneral[[#This Row],[Mercancía general desembarcada en cabotaje]]+dataMercanciaGeneral[[#This Row],[Mercancía general desembarcada en exterior]]</f>
        <v>311019</v>
      </c>
      <c r="M1704" s="3">
        <f>+dataMercanciaGeneral[[#This Row],[TOTAL mercancía general embarcada en cabotaje y exterior]]+dataMercanciaGeneral[[#This Row],[TOTAL mercancía general desembarcada en cabotaje y exterior]]</f>
        <v>853196</v>
      </c>
    </row>
    <row r="1705" spans="1:13" hidden="1" x14ac:dyDescent="0.25">
      <c r="A1705" s="1">
        <v>1990</v>
      </c>
      <c r="B1705" s="1" t="s">
        <v>28</v>
      </c>
      <c r="C1705" s="1" t="s">
        <v>32</v>
      </c>
      <c r="D1705" s="1" t="s">
        <v>42</v>
      </c>
      <c r="E1705" s="2">
        <v>67340</v>
      </c>
      <c r="F1705" s="2">
        <v>43233</v>
      </c>
      <c r="G1705" s="3">
        <f>+dataMercanciaGeneral[[#This Row],[Mercancía general embarcada en cabotaje]]+dataMercanciaGeneral[[#This Row],[Mercancía general desembarcada en cabotaje]]</f>
        <v>110573</v>
      </c>
      <c r="H1705" s="2">
        <v>164997</v>
      </c>
      <c r="I1705" s="2">
        <v>253432</v>
      </c>
      <c r="J1705" s="3">
        <f>+dataMercanciaGeneral[[#This Row],[Mercancía general embarcada en exterior]]+dataMercanciaGeneral[[#This Row],[Mercancía general desembarcada en exterior]]</f>
        <v>418429</v>
      </c>
      <c r="K1705" s="3">
        <f>+dataMercanciaGeneral[[#This Row],[Mercancía general embarcada en cabotaje]]+dataMercanciaGeneral[[#This Row],[Mercancía general embarcada en exterior]]</f>
        <v>232337</v>
      </c>
      <c r="L1705" s="3">
        <f>+dataMercanciaGeneral[[#This Row],[Mercancía general desembarcada en cabotaje]]+dataMercanciaGeneral[[#This Row],[Mercancía general desembarcada en exterior]]</f>
        <v>296665</v>
      </c>
      <c r="M1705" s="3">
        <f>+dataMercanciaGeneral[[#This Row],[TOTAL mercancía general embarcada en cabotaje y exterior]]+dataMercanciaGeneral[[#This Row],[TOTAL mercancía general desembarcada en cabotaje y exterior]]</f>
        <v>529002</v>
      </c>
    </row>
    <row r="1706" spans="1:13" hidden="1" x14ac:dyDescent="0.25">
      <c r="A1706" s="1">
        <v>1990</v>
      </c>
      <c r="B1706" s="1" t="s">
        <v>29</v>
      </c>
      <c r="C1706" s="1" t="s">
        <v>32</v>
      </c>
      <c r="D1706" s="1" t="s">
        <v>33</v>
      </c>
      <c r="E1706" s="2">
        <v>21311</v>
      </c>
      <c r="F1706" s="2">
        <v>0</v>
      </c>
      <c r="G1706" s="3">
        <f>+dataMercanciaGeneral[[#This Row],[Mercancía general embarcada en cabotaje]]+dataMercanciaGeneral[[#This Row],[Mercancía general desembarcada en cabotaje]]</f>
        <v>21311</v>
      </c>
      <c r="H1706" s="2">
        <v>31385</v>
      </c>
      <c r="I1706" s="2">
        <v>26789</v>
      </c>
      <c r="J1706" s="3">
        <f>+dataMercanciaGeneral[[#This Row],[Mercancía general embarcada en exterior]]+dataMercanciaGeneral[[#This Row],[Mercancía general desembarcada en exterior]]</f>
        <v>58174</v>
      </c>
      <c r="K1706" s="3">
        <f>+dataMercanciaGeneral[[#This Row],[Mercancía general embarcada en cabotaje]]+dataMercanciaGeneral[[#This Row],[Mercancía general embarcada en exterior]]</f>
        <v>52696</v>
      </c>
      <c r="L1706" s="3">
        <f>+dataMercanciaGeneral[[#This Row],[Mercancía general desembarcada en cabotaje]]+dataMercanciaGeneral[[#This Row],[Mercancía general desembarcada en exterior]]</f>
        <v>26789</v>
      </c>
      <c r="M1706" s="3">
        <f>+dataMercanciaGeneral[[#This Row],[TOTAL mercancía general embarcada en cabotaje y exterior]]+dataMercanciaGeneral[[#This Row],[TOTAL mercancía general desembarcada en cabotaje y exterior]]</f>
        <v>79485</v>
      </c>
    </row>
    <row r="1707" spans="1:13" hidden="1" x14ac:dyDescent="0.25">
      <c r="A1707" s="1">
        <v>1990</v>
      </c>
      <c r="B1707" s="1" t="s">
        <v>29</v>
      </c>
      <c r="C1707" s="1" t="s">
        <v>32</v>
      </c>
      <c r="D1707" s="1" t="s">
        <v>42</v>
      </c>
      <c r="E1707" s="2">
        <v>0</v>
      </c>
      <c r="F1707" s="2">
        <v>0</v>
      </c>
      <c r="G1707" s="3">
        <f>+dataMercanciaGeneral[[#This Row],[Mercancía general embarcada en cabotaje]]+dataMercanciaGeneral[[#This Row],[Mercancía general desembarcada en cabotaje]]</f>
        <v>0</v>
      </c>
      <c r="H1707" s="2">
        <v>0</v>
      </c>
      <c r="I1707" s="2">
        <v>0</v>
      </c>
      <c r="J1707" s="3">
        <f>+dataMercanciaGeneral[[#This Row],[Mercancía general embarcada en exterior]]+dataMercanciaGeneral[[#This Row],[Mercancía general desembarcada en exterior]]</f>
        <v>0</v>
      </c>
      <c r="K1707" s="3">
        <f>+dataMercanciaGeneral[[#This Row],[Mercancía general embarcada en cabotaje]]+dataMercanciaGeneral[[#This Row],[Mercancía general embarcada en exterior]]</f>
        <v>0</v>
      </c>
      <c r="L1707" s="3">
        <f>+dataMercanciaGeneral[[#This Row],[Mercancía general desembarcada en cabotaje]]+dataMercanciaGeneral[[#This Row],[Mercancía general desembarcada en exterior]]</f>
        <v>0</v>
      </c>
      <c r="M1707" s="3">
        <f>+dataMercanciaGeneral[[#This Row],[TOTAL mercancía general embarcada en cabotaje y exterior]]+dataMercanciaGeneral[[#This Row],[TOTAL mercancía general desembarcada en cabotaje y exterior]]</f>
        <v>0</v>
      </c>
    </row>
    <row r="1708" spans="1:13" hidden="1" x14ac:dyDescent="0.25">
      <c r="A1708" s="1">
        <v>1991</v>
      </c>
      <c r="B1708" s="1" t="s">
        <v>0</v>
      </c>
      <c r="C1708" s="1" t="s">
        <v>32</v>
      </c>
      <c r="D1708" s="1" t="s">
        <v>33</v>
      </c>
      <c r="E1708" s="2">
        <v>0</v>
      </c>
      <c r="F1708" s="2">
        <v>1922</v>
      </c>
      <c r="G1708" s="3">
        <f>+dataMercanciaGeneral[[#This Row],[Mercancía general embarcada en cabotaje]]+dataMercanciaGeneral[[#This Row],[Mercancía general desembarcada en cabotaje]]</f>
        <v>1922</v>
      </c>
      <c r="H1708" s="2">
        <v>103678</v>
      </c>
      <c r="I1708" s="2">
        <v>64231</v>
      </c>
      <c r="J1708" s="3">
        <f>+dataMercanciaGeneral[[#This Row],[Mercancía general embarcada en exterior]]+dataMercanciaGeneral[[#This Row],[Mercancía general desembarcada en exterior]]</f>
        <v>167909</v>
      </c>
      <c r="K1708" s="3">
        <f>+dataMercanciaGeneral[[#This Row],[Mercancía general embarcada en cabotaje]]+dataMercanciaGeneral[[#This Row],[Mercancía general embarcada en exterior]]</f>
        <v>103678</v>
      </c>
      <c r="L1708" s="3">
        <f>+dataMercanciaGeneral[[#This Row],[Mercancía general desembarcada en cabotaje]]+dataMercanciaGeneral[[#This Row],[Mercancía general desembarcada en exterior]]</f>
        <v>66153</v>
      </c>
      <c r="M1708" s="3">
        <f>+dataMercanciaGeneral[[#This Row],[TOTAL mercancía general embarcada en cabotaje y exterior]]+dataMercanciaGeneral[[#This Row],[TOTAL mercancía general desembarcada en cabotaje y exterior]]</f>
        <v>169831</v>
      </c>
    </row>
    <row r="1709" spans="1:13" hidden="1" x14ac:dyDescent="0.25">
      <c r="A1709" s="1">
        <v>1991</v>
      </c>
      <c r="B1709" s="1" t="s">
        <v>0</v>
      </c>
      <c r="C1709" s="1" t="s">
        <v>32</v>
      </c>
      <c r="D1709" s="1" t="s">
        <v>42</v>
      </c>
      <c r="E1709" s="2">
        <v>0</v>
      </c>
      <c r="F1709" s="2">
        <v>0</v>
      </c>
      <c r="G1709" s="3">
        <f>+dataMercanciaGeneral[[#This Row],[Mercancía general embarcada en cabotaje]]+dataMercanciaGeneral[[#This Row],[Mercancía general desembarcada en cabotaje]]</f>
        <v>0</v>
      </c>
      <c r="H1709" s="2">
        <v>1545</v>
      </c>
      <c r="I1709" s="2">
        <v>1534</v>
      </c>
      <c r="J1709" s="3">
        <f>+dataMercanciaGeneral[[#This Row],[Mercancía general embarcada en exterior]]+dataMercanciaGeneral[[#This Row],[Mercancía general desembarcada en exterior]]</f>
        <v>3079</v>
      </c>
      <c r="K1709" s="3">
        <f>+dataMercanciaGeneral[[#This Row],[Mercancía general embarcada en cabotaje]]+dataMercanciaGeneral[[#This Row],[Mercancía general embarcada en exterior]]</f>
        <v>1545</v>
      </c>
      <c r="L1709" s="3">
        <f>+dataMercanciaGeneral[[#This Row],[Mercancía general desembarcada en cabotaje]]+dataMercanciaGeneral[[#This Row],[Mercancía general desembarcada en exterior]]</f>
        <v>1534</v>
      </c>
      <c r="M1709" s="3">
        <f>+dataMercanciaGeneral[[#This Row],[TOTAL mercancía general embarcada en cabotaje y exterior]]+dataMercanciaGeneral[[#This Row],[TOTAL mercancía general desembarcada en cabotaje y exterior]]</f>
        <v>3079</v>
      </c>
    </row>
    <row r="1710" spans="1:13" hidden="1" x14ac:dyDescent="0.25">
      <c r="A1710" s="1">
        <v>1991</v>
      </c>
      <c r="B1710" s="1" t="s">
        <v>1</v>
      </c>
      <c r="C1710" s="1" t="s">
        <v>32</v>
      </c>
      <c r="D1710" s="1" t="s">
        <v>33</v>
      </c>
      <c r="E1710" s="2">
        <v>86526</v>
      </c>
      <c r="F1710" s="2">
        <v>81687</v>
      </c>
      <c r="G1710" s="3">
        <f>+dataMercanciaGeneral[[#This Row],[Mercancía general embarcada en cabotaje]]+dataMercanciaGeneral[[#This Row],[Mercancía general desembarcada en cabotaje]]</f>
        <v>168213</v>
      </c>
      <c r="H1710" s="2">
        <v>29590</v>
      </c>
      <c r="I1710" s="2">
        <v>126510</v>
      </c>
      <c r="J1710" s="3">
        <f>+dataMercanciaGeneral[[#This Row],[Mercancía general embarcada en exterior]]+dataMercanciaGeneral[[#This Row],[Mercancía general desembarcada en exterior]]</f>
        <v>156100</v>
      </c>
      <c r="K1710" s="3">
        <f>+dataMercanciaGeneral[[#This Row],[Mercancía general embarcada en cabotaje]]+dataMercanciaGeneral[[#This Row],[Mercancía general embarcada en exterior]]</f>
        <v>116116</v>
      </c>
      <c r="L1710" s="3">
        <f>+dataMercanciaGeneral[[#This Row],[Mercancía general desembarcada en cabotaje]]+dataMercanciaGeneral[[#This Row],[Mercancía general desembarcada en exterior]]</f>
        <v>208197</v>
      </c>
      <c r="M1710" s="3">
        <f>+dataMercanciaGeneral[[#This Row],[TOTAL mercancía general embarcada en cabotaje y exterior]]+dataMercanciaGeneral[[#This Row],[TOTAL mercancía general desembarcada en cabotaje y exterior]]</f>
        <v>324313</v>
      </c>
    </row>
    <row r="1711" spans="1:13" hidden="1" x14ac:dyDescent="0.25">
      <c r="A1711" s="1">
        <v>1991</v>
      </c>
      <c r="B1711" s="1" t="s">
        <v>1</v>
      </c>
      <c r="C1711" s="1" t="s">
        <v>32</v>
      </c>
      <c r="D1711" s="1" t="s">
        <v>42</v>
      </c>
      <c r="E1711" s="2">
        <v>268492</v>
      </c>
      <c r="F1711" s="2">
        <v>77199</v>
      </c>
      <c r="G1711" s="3">
        <f>+dataMercanciaGeneral[[#This Row],[Mercancía general embarcada en cabotaje]]+dataMercanciaGeneral[[#This Row],[Mercancía general desembarcada en cabotaje]]</f>
        <v>345691</v>
      </c>
      <c r="H1711" s="2">
        <v>7629</v>
      </c>
      <c r="I1711" s="2">
        <v>27063</v>
      </c>
      <c r="J1711" s="3">
        <f>+dataMercanciaGeneral[[#This Row],[Mercancía general embarcada en exterior]]+dataMercanciaGeneral[[#This Row],[Mercancía general desembarcada en exterior]]</f>
        <v>34692</v>
      </c>
      <c r="K1711" s="3">
        <f>+dataMercanciaGeneral[[#This Row],[Mercancía general embarcada en cabotaje]]+dataMercanciaGeneral[[#This Row],[Mercancía general embarcada en exterior]]</f>
        <v>276121</v>
      </c>
      <c r="L1711" s="3">
        <f>+dataMercanciaGeneral[[#This Row],[Mercancía general desembarcada en cabotaje]]+dataMercanciaGeneral[[#This Row],[Mercancía general desembarcada en exterior]]</f>
        <v>104262</v>
      </c>
      <c r="M1711" s="3">
        <f>+dataMercanciaGeneral[[#This Row],[TOTAL mercancía general embarcada en cabotaje y exterior]]+dataMercanciaGeneral[[#This Row],[TOTAL mercancía general desembarcada en cabotaje y exterior]]</f>
        <v>380383</v>
      </c>
    </row>
    <row r="1712" spans="1:13" hidden="1" x14ac:dyDescent="0.25">
      <c r="A1712" s="1">
        <v>1991</v>
      </c>
      <c r="B1712" s="1" t="s">
        <v>2</v>
      </c>
      <c r="C1712" s="1" t="s">
        <v>32</v>
      </c>
      <c r="D1712" s="1" t="s">
        <v>33</v>
      </c>
      <c r="E1712" s="2">
        <v>99818</v>
      </c>
      <c r="F1712" s="2">
        <v>55769</v>
      </c>
      <c r="G1712" s="3">
        <f>+dataMercanciaGeneral[[#This Row],[Mercancía general embarcada en cabotaje]]+dataMercanciaGeneral[[#This Row],[Mercancía general desembarcada en cabotaje]]</f>
        <v>155587</v>
      </c>
      <c r="H1712" s="2">
        <v>7723</v>
      </c>
      <c r="I1712" s="2">
        <v>18792</v>
      </c>
      <c r="J1712" s="3">
        <f>+dataMercanciaGeneral[[#This Row],[Mercancía general embarcada en exterior]]+dataMercanciaGeneral[[#This Row],[Mercancía general desembarcada en exterior]]</f>
        <v>26515</v>
      </c>
      <c r="K1712" s="3">
        <f>+dataMercanciaGeneral[[#This Row],[Mercancía general embarcada en cabotaje]]+dataMercanciaGeneral[[#This Row],[Mercancía general embarcada en exterior]]</f>
        <v>107541</v>
      </c>
      <c r="L1712" s="3">
        <f>+dataMercanciaGeneral[[#This Row],[Mercancía general desembarcada en cabotaje]]+dataMercanciaGeneral[[#This Row],[Mercancía general desembarcada en exterior]]</f>
        <v>74561</v>
      </c>
      <c r="M1712" s="3">
        <f>+dataMercanciaGeneral[[#This Row],[TOTAL mercancía general embarcada en cabotaje y exterior]]+dataMercanciaGeneral[[#This Row],[TOTAL mercancía general desembarcada en cabotaje y exterior]]</f>
        <v>182102</v>
      </c>
    </row>
    <row r="1713" spans="1:13" hidden="1" x14ac:dyDescent="0.25">
      <c r="A1713" s="1">
        <v>1991</v>
      </c>
      <c r="B1713" s="1" t="s">
        <v>2</v>
      </c>
      <c r="C1713" s="1" t="s">
        <v>32</v>
      </c>
      <c r="D1713" s="1" t="s">
        <v>42</v>
      </c>
      <c r="E1713" s="2">
        <v>10478</v>
      </c>
      <c r="F1713" s="2">
        <v>2646</v>
      </c>
      <c r="G1713" s="3">
        <f>+dataMercanciaGeneral[[#This Row],[Mercancía general embarcada en cabotaje]]+dataMercanciaGeneral[[#This Row],[Mercancía general desembarcada en cabotaje]]</f>
        <v>13124</v>
      </c>
      <c r="H1713" s="2">
        <v>0</v>
      </c>
      <c r="I1713" s="2">
        <v>0</v>
      </c>
      <c r="J1713" s="3">
        <f>+dataMercanciaGeneral[[#This Row],[Mercancía general embarcada en exterior]]+dataMercanciaGeneral[[#This Row],[Mercancía general desembarcada en exterior]]</f>
        <v>0</v>
      </c>
      <c r="K1713" s="3">
        <f>+dataMercanciaGeneral[[#This Row],[Mercancía general embarcada en cabotaje]]+dataMercanciaGeneral[[#This Row],[Mercancía general embarcada en exterior]]</f>
        <v>10478</v>
      </c>
      <c r="L1713" s="3">
        <f>+dataMercanciaGeneral[[#This Row],[Mercancía general desembarcada en cabotaje]]+dataMercanciaGeneral[[#This Row],[Mercancía general desembarcada en exterior]]</f>
        <v>2646</v>
      </c>
      <c r="M1713" s="3">
        <f>+dataMercanciaGeneral[[#This Row],[TOTAL mercancía general embarcada en cabotaje y exterior]]+dataMercanciaGeneral[[#This Row],[TOTAL mercancía general desembarcada en cabotaje y exterior]]</f>
        <v>13124</v>
      </c>
    </row>
    <row r="1714" spans="1:13" hidden="1" x14ac:dyDescent="0.25">
      <c r="A1714" s="1">
        <v>1991</v>
      </c>
      <c r="B1714" s="1" t="s">
        <v>3</v>
      </c>
      <c r="C1714" s="1" t="s">
        <v>32</v>
      </c>
      <c r="D1714" s="1" t="s">
        <v>33</v>
      </c>
      <c r="E1714" s="2">
        <v>475915</v>
      </c>
      <c r="F1714" s="2">
        <v>27246</v>
      </c>
      <c r="G1714" s="3">
        <f>+dataMercanciaGeneral[[#This Row],[Mercancía general embarcada en cabotaje]]+dataMercanciaGeneral[[#This Row],[Mercancía general desembarcada en cabotaje]]</f>
        <v>503161</v>
      </c>
      <c r="H1714" s="2">
        <v>1174504</v>
      </c>
      <c r="I1714" s="2">
        <v>227446</v>
      </c>
      <c r="J1714" s="3">
        <f>+dataMercanciaGeneral[[#This Row],[Mercancía general embarcada en exterior]]+dataMercanciaGeneral[[#This Row],[Mercancía general desembarcada en exterior]]</f>
        <v>1401950</v>
      </c>
      <c r="K1714" s="3">
        <f>+dataMercanciaGeneral[[#This Row],[Mercancía general embarcada en cabotaje]]+dataMercanciaGeneral[[#This Row],[Mercancía general embarcada en exterior]]</f>
        <v>1650419</v>
      </c>
      <c r="L1714" s="3">
        <f>+dataMercanciaGeneral[[#This Row],[Mercancía general desembarcada en cabotaje]]+dataMercanciaGeneral[[#This Row],[Mercancía general desembarcada en exterior]]</f>
        <v>254692</v>
      </c>
      <c r="M1714" s="3">
        <f>+dataMercanciaGeneral[[#This Row],[TOTAL mercancía general embarcada en cabotaje y exterior]]+dataMercanciaGeneral[[#This Row],[TOTAL mercancía general desembarcada en cabotaje y exterior]]</f>
        <v>1905111</v>
      </c>
    </row>
    <row r="1715" spans="1:13" hidden="1" x14ac:dyDescent="0.25">
      <c r="A1715" s="1">
        <v>1991</v>
      </c>
      <c r="B1715" s="1" t="s">
        <v>3</v>
      </c>
      <c r="C1715" s="1" t="s">
        <v>32</v>
      </c>
      <c r="D1715" s="1" t="s">
        <v>42</v>
      </c>
      <c r="E1715" s="2">
        <v>0</v>
      </c>
      <c r="F1715" s="2">
        <v>0</v>
      </c>
      <c r="G1715" s="3">
        <f>+dataMercanciaGeneral[[#This Row],[Mercancía general embarcada en cabotaje]]+dataMercanciaGeneral[[#This Row],[Mercancía general desembarcada en cabotaje]]</f>
        <v>0</v>
      </c>
      <c r="H1715" s="2">
        <v>0</v>
      </c>
      <c r="I1715" s="2">
        <v>0</v>
      </c>
      <c r="J1715" s="3">
        <f>+dataMercanciaGeneral[[#This Row],[Mercancía general embarcada en exterior]]+dataMercanciaGeneral[[#This Row],[Mercancía general desembarcada en exterior]]</f>
        <v>0</v>
      </c>
      <c r="K1715" s="3">
        <f>+dataMercanciaGeneral[[#This Row],[Mercancía general embarcada en cabotaje]]+dataMercanciaGeneral[[#This Row],[Mercancía general embarcada en exterior]]</f>
        <v>0</v>
      </c>
      <c r="L1715" s="3">
        <f>+dataMercanciaGeneral[[#This Row],[Mercancía general desembarcada en cabotaje]]+dataMercanciaGeneral[[#This Row],[Mercancía general desembarcada en exterior]]</f>
        <v>0</v>
      </c>
      <c r="M1715" s="3">
        <f>+dataMercanciaGeneral[[#This Row],[TOTAL mercancía general embarcada en cabotaje y exterior]]+dataMercanciaGeneral[[#This Row],[TOTAL mercancía general desembarcada en cabotaje y exterior]]</f>
        <v>0</v>
      </c>
    </row>
    <row r="1716" spans="1:13" hidden="1" x14ac:dyDescent="0.25">
      <c r="A1716" s="1">
        <v>1991</v>
      </c>
      <c r="B1716" s="1" t="s">
        <v>4</v>
      </c>
      <c r="C1716" s="1" t="s">
        <v>32</v>
      </c>
      <c r="D1716" s="1" t="s">
        <v>33</v>
      </c>
      <c r="E1716" s="2">
        <v>609434</v>
      </c>
      <c r="F1716" s="2">
        <v>127037</v>
      </c>
      <c r="G1716" s="3">
        <f>+dataMercanciaGeneral[[#This Row],[Mercancía general embarcada en cabotaje]]+dataMercanciaGeneral[[#This Row],[Mercancía general desembarcada en cabotaje]]</f>
        <v>736471</v>
      </c>
      <c r="H1716" s="2">
        <v>976748</v>
      </c>
      <c r="I1716" s="2">
        <v>860209</v>
      </c>
      <c r="J1716" s="3">
        <f>+dataMercanciaGeneral[[#This Row],[Mercancía general embarcada en exterior]]+dataMercanciaGeneral[[#This Row],[Mercancía general desembarcada en exterior]]</f>
        <v>1836957</v>
      </c>
      <c r="K1716" s="3">
        <f>+dataMercanciaGeneral[[#This Row],[Mercancía general embarcada en cabotaje]]+dataMercanciaGeneral[[#This Row],[Mercancía general embarcada en exterior]]</f>
        <v>1586182</v>
      </c>
      <c r="L1716" s="3">
        <f>+dataMercanciaGeneral[[#This Row],[Mercancía general desembarcada en cabotaje]]+dataMercanciaGeneral[[#This Row],[Mercancía general desembarcada en exterior]]</f>
        <v>987246</v>
      </c>
      <c r="M1716" s="3">
        <f>+dataMercanciaGeneral[[#This Row],[TOTAL mercancía general embarcada en cabotaje y exterior]]+dataMercanciaGeneral[[#This Row],[TOTAL mercancía general desembarcada en cabotaje y exterior]]</f>
        <v>2573428</v>
      </c>
    </row>
    <row r="1717" spans="1:13" hidden="1" x14ac:dyDescent="0.25">
      <c r="A1717" s="1">
        <v>1991</v>
      </c>
      <c r="B1717" s="1" t="s">
        <v>4</v>
      </c>
      <c r="C1717" s="1" t="s">
        <v>32</v>
      </c>
      <c r="D1717" s="1" t="s">
        <v>42</v>
      </c>
      <c r="E1717" s="2">
        <v>361511</v>
      </c>
      <c r="F1717" s="2">
        <v>216804</v>
      </c>
      <c r="G1717" s="3">
        <f>+dataMercanciaGeneral[[#This Row],[Mercancía general embarcada en cabotaje]]+dataMercanciaGeneral[[#This Row],[Mercancía general desembarcada en cabotaje]]</f>
        <v>578315</v>
      </c>
      <c r="H1717" s="2">
        <v>2969401</v>
      </c>
      <c r="I1717" s="2">
        <v>3039810</v>
      </c>
      <c r="J1717" s="3">
        <f>+dataMercanciaGeneral[[#This Row],[Mercancía general embarcada en exterior]]+dataMercanciaGeneral[[#This Row],[Mercancía general desembarcada en exterior]]</f>
        <v>6009211</v>
      </c>
      <c r="K1717" s="3">
        <f>+dataMercanciaGeneral[[#This Row],[Mercancía general embarcada en cabotaje]]+dataMercanciaGeneral[[#This Row],[Mercancía general embarcada en exterior]]</f>
        <v>3330912</v>
      </c>
      <c r="L1717" s="3">
        <f>+dataMercanciaGeneral[[#This Row],[Mercancía general desembarcada en cabotaje]]+dataMercanciaGeneral[[#This Row],[Mercancía general desembarcada en exterior]]</f>
        <v>3256614</v>
      </c>
      <c r="M1717" s="3">
        <f>+dataMercanciaGeneral[[#This Row],[TOTAL mercancía general embarcada en cabotaje y exterior]]+dataMercanciaGeneral[[#This Row],[TOTAL mercancía general desembarcada en cabotaje y exterior]]</f>
        <v>6587526</v>
      </c>
    </row>
    <row r="1718" spans="1:13" hidden="1" x14ac:dyDescent="0.25">
      <c r="A1718" s="1">
        <v>1991</v>
      </c>
      <c r="B1718" s="1" t="s">
        <v>5</v>
      </c>
      <c r="C1718" s="1" t="s">
        <v>32</v>
      </c>
      <c r="D1718" s="1" t="s">
        <v>33</v>
      </c>
      <c r="E1718" s="2">
        <v>289190</v>
      </c>
      <c r="F1718" s="2">
        <v>332515</v>
      </c>
      <c r="G1718" s="3">
        <f>+dataMercanciaGeneral[[#This Row],[Mercancía general embarcada en cabotaje]]+dataMercanciaGeneral[[#This Row],[Mercancía general desembarcada en cabotaje]]</f>
        <v>621705</v>
      </c>
      <c r="H1718" s="2">
        <v>288747</v>
      </c>
      <c r="I1718" s="2">
        <v>234473</v>
      </c>
      <c r="J1718" s="3">
        <f>+dataMercanciaGeneral[[#This Row],[Mercancía general embarcada en exterior]]+dataMercanciaGeneral[[#This Row],[Mercancía general desembarcada en exterior]]</f>
        <v>523220</v>
      </c>
      <c r="K1718" s="3">
        <f>+dataMercanciaGeneral[[#This Row],[Mercancía general embarcada en cabotaje]]+dataMercanciaGeneral[[#This Row],[Mercancía general embarcada en exterior]]</f>
        <v>577937</v>
      </c>
      <c r="L1718" s="3">
        <f>+dataMercanciaGeneral[[#This Row],[Mercancía general desembarcada en cabotaje]]+dataMercanciaGeneral[[#This Row],[Mercancía general desembarcada en exterior]]</f>
        <v>566988</v>
      </c>
      <c r="M1718" s="3">
        <f>+dataMercanciaGeneral[[#This Row],[TOTAL mercancía general embarcada en cabotaje y exterior]]+dataMercanciaGeneral[[#This Row],[TOTAL mercancía general desembarcada en cabotaje y exterior]]</f>
        <v>1144925</v>
      </c>
    </row>
    <row r="1719" spans="1:13" hidden="1" x14ac:dyDescent="0.25">
      <c r="A1719" s="1">
        <v>1991</v>
      </c>
      <c r="B1719" s="1" t="s">
        <v>5</v>
      </c>
      <c r="C1719" s="1" t="s">
        <v>32</v>
      </c>
      <c r="D1719" s="1" t="s">
        <v>42</v>
      </c>
      <c r="E1719" s="2">
        <v>79859</v>
      </c>
      <c r="F1719" s="2">
        <v>61844</v>
      </c>
      <c r="G1719" s="3">
        <f>+dataMercanciaGeneral[[#This Row],[Mercancía general embarcada en cabotaje]]+dataMercanciaGeneral[[#This Row],[Mercancía general desembarcada en cabotaje]]</f>
        <v>141703</v>
      </c>
      <c r="H1719" s="2">
        <v>381643</v>
      </c>
      <c r="I1719" s="2">
        <v>135422</v>
      </c>
      <c r="J1719" s="3">
        <f>+dataMercanciaGeneral[[#This Row],[Mercancía general embarcada en exterior]]+dataMercanciaGeneral[[#This Row],[Mercancía general desembarcada en exterior]]</f>
        <v>517065</v>
      </c>
      <c r="K1719" s="3">
        <f>+dataMercanciaGeneral[[#This Row],[Mercancía general embarcada en cabotaje]]+dataMercanciaGeneral[[#This Row],[Mercancía general embarcada en exterior]]</f>
        <v>461502</v>
      </c>
      <c r="L1719" s="3">
        <f>+dataMercanciaGeneral[[#This Row],[Mercancía general desembarcada en cabotaje]]+dataMercanciaGeneral[[#This Row],[Mercancía general desembarcada en exterior]]</f>
        <v>197266</v>
      </c>
      <c r="M1719" s="3">
        <f>+dataMercanciaGeneral[[#This Row],[TOTAL mercancía general embarcada en cabotaje y exterior]]+dataMercanciaGeneral[[#This Row],[TOTAL mercancía general desembarcada en cabotaje y exterior]]</f>
        <v>658768</v>
      </c>
    </row>
    <row r="1720" spans="1:13" hidden="1" x14ac:dyDescent="0.25">
      <c r="A1720" s="1">
        <v>1991</v>
      </c>
      <c r="B1720" s="1" t="s">
        <v>10</v>
      </c>
      <c r="C1720" s="1" t="s">
        <v>32</v>
      </c>
      <c r="D1720" s="1" t="s">
        <v>33</v>
      </c>
      <c r="E1720" s="2">
        <v>900169</v>
      </c>
      <c r="F1720" s="2">
        <v>1807041</v>
      </c>
      <c r="G1720" s="3">
        <f>+dataMercanciaGeneral[[#This Row],[Mercancía general embarcada en cabotaje]]+dataMercanciaGeneral[[#This Row],[Mercancía general desembarcada en cabotaje]]</f>
        <v>2707210</v>
      </c>
      <c r="H1720" s="2">
        <v>32982</v>
      </c>
      <c r="I1720" s="2">
        <v>50815</v>
      </c>
      <c r="J1720" s="3">
        <f>+dataMercanciaGeneral[[#This Row],[Mercancía general embarcada en exterior]]+dataMercanciaGeneral[[#This Row],[Mercancía general desembarcada en exterior]]</f>
        <v>83797</v>
      </c>
      <c r="K1720" s="3">
        <f>+dataMercanciaGeneral[[#This Row],[Mercancía general embarcada en cabotaje]]+dataMercanciaGeneral[[#This Row],[Mercancía general embarcada en exterior]]</f>
        <v>933151</v>
      </c>
      <c r="L1720" s="3">
        <f>+dataMercanciaGeneral[[#This Row],[Mercancía general desembarcada en cabotaje]]+dataMercanciaGeneral[[#This Row],[Mercancía general desembarcada en exterior]]</f>
        <v>1857856</v>
      </c>
      <c r="M1720" s="3">
        <f>+dataMercanciaGeneral[[#This Row],[TOTAL mercancía general embarcada en cabotaje y exterior]]+dataMercanciaGeneral[[#This Row],[TOTAL mercancía general desembarcada en cabotaje y exterior]]</f>
        <v>2791007</v>
      </c>
    </row>
    <row r="1721" spans="1:13" hidden="1" x14ac:dyDescent="0.25">
      <c r="A1721" s="1">
        <v>1991</v>
      </c>
      <c r="B1721" s="1" t="s">
        <v>10</v>
      </c>
      <c r="C1721" s="1" t="s">
        <v>32</v>
      </c>
      <c r="D1721" s="1" t="s">
        <v>42</v>
      </c>
      <c r="E1721" s="2">
        <v>255988</v>
      </c>
      <c r="F1721" s="2">
        <v>895236</v>
      </c>
      <c r="G1721" s="3">
        <f>+dataMercanciaGeneral[[#This Row],[Mercancía general embarcada en cabotaje]]+dataMercanciaGeneral[[#This Row],[Mercancía general desembarcada en cabotaje]]</f>
        <v>1151224</v>
      </c>
      <c r="H1721" s="2">
        <v>7059</v>
      </c>
      <c r="I1721" s="2">
        <v>2041</v>
      </c>
      <c r="J1721" s="3">
        <f>+dataMercanciaGeneral[[#This Row],[Mercancía general embarcada en exterior]]+dataMercanciaGeneral[[#This Row],[Mercancía general desembarcada en exterior]]</f>
        <v>9100</v>
      </c>
      <c r="K1721" s="3">
        <f>+dataMercanciaGeneral[[#This Row],[Mercancía general embarcada en cabotaje]]+dataMercanciaGeneral[[#This Row],[Mercancía general embarcada en exterior]]</f>
        <v>263047</v>
      </c>
      <c r="L1721" s="3">
        <f>+dataMercanciaGeneral[[#This Row],[Mercancía general desembarcada en cabotaje]]+dataMercanciaGeneral[[#This Row],[Mercancía general desembarcada en exterior]]</f>
        <v>897277</v>
      </c>
      <c r="M1721" s="3">
        <f>+dataMercanciaGeneral[[#This Row],[TOTAL mercancía general embarcada en cabotaje y exterior]]+dataMercanciaGeneral[[#This Row],[TOTAL mercancía general desembarcada en cabotaje y exterior]]</f>
        <v>1160324</v>
      </c>
    </row>
    <row r="1722" spans="1:13" hidden="1" x14ac:dyDescent="0.25">
      <c r="A1722" s="1">
        <v>1991</v>
      </c>
      <c r="B1722" s="1" t="s">
        <v>11</v>
      </c>
      <c r="C1722" s="1" t="s">
        <v>32</v>
      </c>
      <c r="D1722" s="1" t="s">
        <v>33</v>
      </c>
      <c r="E1722" s="2">
        <v>961585</v>
      </c>
      <c r="F1722" s="2">
        <v>214808</v>
      </c>
      <c r="G1722" s="3">
        <f>+dataMercanciaGeneral[[#This Row],[Mercancía general embarcada en cabotaje]]+dataMercanciaGeneral[[#This Row],[Mercancía general desembarcada en cabotaje]]</f>
        <v>1176393</v>
      </c>
      <c r="H1722" s="2">
        <v>337947</v>
      </c>
      <c r="I1722" s="2">
        <v>234329</v>
      </c>
      <c r="J1722" s="3">
        <f>+dataMercanciaGeneral[[#This Row],[Mercancía general embarcada en exterior]]+dataMercanciaGeneral[[#This Row],[Mercancía general desembarcada en exterior]]</f>
        <v>572276</v>
      </c>
      <c r="K1722" s="3">
        <f>+dataMercanciaGeneral[[#This Row],[Mercancía general embarcada en cabotaje]]+dataMercanciaGeneral[[#This Row],[Mercancía general embarcada en exterior]]</f>
        <v>1299532</v>
      </c>
      <c r="L1722" s="3">
        <f>+dataMercanciaGeneral[[#This Row],[Mercancía general desembarcada en cabotaje]]+dataMercanciaGeneral[[#This Row],[Mercancía general desembarcada en exterior]]</f>
        <v>449137</v>
      </c>
      <c r="M1722" s="3">
        <f>+dataMercanciaGeneral[[#This Row],[TOTAL mercancía general embarcada en cabotaje y exterior]]+dataMercanciaGeneral[[#This Row],[TOTAL mercancía general desembarcada en cabotaje y exterior]]</f>
        <v>1748669</v>
      </c>
    </row>
    <row r="1723" spans="1:13" hidden="1" x14ac:dyDescent="0.25">
      <c r="A1723" s="1">
        <v>1991</v>
      </c>
      <c r="B1723" s="1" t="s">
        <v>11</v>
      </c>
      <c r="C1723" s="1" t="s">
        <v>32</v>
      </c>
      <c r="D1723" s="1" t="s">
        <v>42</v>
      </c>
      <c r="E1723" s="2">
        <v>779433</v>
      </c>
      <c r="F1723" s="2">
        <v>417269</v>
      </c>
      <c r="G1723" s="3">
        <f>+dataMercanciaGeneral[[#This Row],[Mercancía general embarcada en cabotaje]]+dataMercanciaGeneral[[#This Row],[Mercancía general desembarcada en cabotaje]]</f>
        <v>1196702</v>
      </c>
      <c r="H1723" s="2">
        <v>1682237</v>
      </c>
      <c r="I1723" s="2">
        <v>2121879</v>
      </c>
      <c r="J1723" s="3">
        <f>+dataMercanciaGeneral[[#This Row],[Mercancía general embarcada en exterior]]+dataMercanciaGeneral[[#This Row],[Mercancía general desembarcada en exterior]]</f>
        <v>3804116</v>
      </c>
      <c r="K1723" s="3">
        <f>+dataMercanciaGeneral[[#This Row],[Mercancía general embarcada en cabotaje]]+dataMercanciaGeneral[[#This Row],[Mercancía general embarcada en exterior]]</f>
        <v>2461670</v>
      </c>
      <c r="L1723" s="3">
        <f>+dataMercanciaGeneral[[#This Row],[Mercancía general desembarcada en cabotaje]]+dataMercanciaGeneral[[#This Row],[Mercancía general desembarcada en exterior]]</f>
        <v>2539148</v>
      </c>
      <c r="M1723" s="3">
        <f>+dataMercanciaGeneral[[#This Row],[TOTAL mercancía general embarcada en cabotaje y exterior]]+dataMercanciaGeneral[[#This Row],[TOTAL mercancía general desembarcada en cabotaje y exterior]]</f>
        <v>5000818</v>
      </c>
    </row>
    <row r="1724" spans="1:13" hidden="1" x14ac:dyDescent="0.25">
      <c r="A1724" s="1">
        <v>1991</v>
      </c>
      <c r="B1724" s="1" t="s">
        <v>12</v>
      </c>
      <c r="C1724" s="1" t="s">
        <v>32</v>
      </c>
      <c r="D1724" s="1" t="s">
        <v>33</v>
      </c>
      <c r="E1724" s="2">
        <v>23389</v>
      </c>
      <c r="F1724" s="2">
        <v>22190</v>
      </c>
      <c r="G1724" s="3">
        <f>+dataMercanciaGeneral[[#This Row],[Mercancía general embarcada en cabotaje]]+dataMercanciaGeneral[[#This Row],[Mercancía general desembarcada en cabotaje]]</f>
        <v>45579</v>
      </c>
      <c r="H1724" s="2">
        <v>1272939</v>
      </c>
      <c r="I1724" s="2">
        <v>1270091</v>
      </c>
      <c r="J1724" s="3">
        <f>+dataMercanciaGeneral[[#This Row],[Mercancía general embarcada en exterior]]+dataMercanciaGeneral[[#This Row],[Mercancía general desembarcada en exterior]]</f>
        <v>2543030</v>
      </c>
      <c r="K1724" s="3">
        <f>+dataMercanciaGeneral[[#This Row],[Mercancía general embarcada en cabotaje]]+dataMercanciaGeneral[[#This Row],[Mercancía general embarcada en exterior]]</f>
        <v>1296328</v>
      </c>
      <c r="L1724" s="3">
        <f>+dataMercanciaGeneral[[#This Row],[Mercancía general desembarcada en cabotaje]]+dataMercanciaGeneral[[#This Row],[Mercancía general desembarcada en exterior]]</f>
        <v>1292281</v>
      </c>
      <c r="M1724" s="3">
        <f>+dataMercanciaGeneral[[#This Row],[TOTAL mercancía general embarcada en cabotaje y exterior]]+dataMercanciaGeneral[[#This Row],[TOTAL mercancía general desembarcada en cabotaje y exterior]]</f>
        <v>2588609</v>
      </c>
    </row>
    <row r="1725" spans="1:13" hidden="1" x14ac:dyDescent="0.25">
      <c r="A1725" s="1">
        <v>1991</v>
      </c>
      <c r="B1725" s="1" t="s">
        <v>12</v>
      </c>
      <c r="C1725" s="1" t="s">
        <v>32</v>
      </c>
      <c r="D1725" s="1" t="s">
        <v>42</v>
      </c>
      <c r="E1725" s="2">
        <v>199112</v>
      </c>
      <c r="F1725" s="2">
        <v>49437</v>
      </c>
      <c r="G1725" s="3">
        <f>+dataMercanciaGeneral[[#This Row],[Mercancía general embarcada en cabotaje]]+dataMercanciaGeneral[[#This Row],[Mercancía general desembarcada en cabotaje]]</f>
        <v>248549</v>
      </c>
      <c r="H1725" s="2">
        <v>955259</v>
      </c>
      <c r="I1725" s="2">
        <v>853469</v>
      </c>
      <c r="J1725" s="3">
        <f>+dataMercanciaGeneral[[#This Row],[Mercancía general embarcada en exterior]]+dataMercanciaGeneral[[#This Row],[Mercancía general desembarcada en exterior]]</f>
        <v>1808728</v>
      </c>
      <c r="K1725" s="3">
        <f>+dataMercanciaGeneral[[#This Row],[Mercancía general embarcada en cabotaje]]+dataMercanciaGeneral[[#This Row],[Mercancía general embarcada en exterior]]</f>
        <v>1154371</v>
      </c>
      <c r="L1725" s="3">
        <f>+dataMercanciaGeneral[[#This Row],[Mercancía general desembarcada en cabotaje]]+dataMercanciaGeneral[[#This Row],[Mercancía general desembarcada en exterior]]</f>
        <v>902906</v>
      </c>
      <c r="M1725" s="3">
        <f>+dataMercanciaGeneral[[#This Row],[TOTAL mercancía general embarcada en cabotaje y exterior]]+dataMercanciaGeneral[[#This Row],[TOTAL mercancía general desembarcada en cabotaje y exterior]]</f>
        <v>2057277</v>
      </c>
    </row>
    <row r="1726" spans="1:13" hidden="1" x14ac:dyDescent="0.25">
      <c r="A1726" s="1">
        <v>1991</v>
      </c>
      <c r="B1726" s="1" t="s">
        <v>34</v>
      </c>
      <c r="C1726" s="1" t="s">
        <v>32</v>
      </c>
      <c r="D1726" s="1" t="s">
        <v>33</v>
      </c>
      <c r="E1726" s="2">
        <v>0</v>
      </c>
      <c r="F1726" s="2">
        <v>25253</v>
      </c>
      <c r="G1726" s="3">
        <f>+dataMercanciaGeneral[[#This Row],[Mercancía general embarcada en cabotaje]]+dataMercanciaGeneral[[#This Row],[Mercancía general desembarcada en cabotaje]]</f>
        <v>25253</v>
      </c>
      <c r="H1726" s="2">
        <v>159144</v>
      </c>
      <c r="I1726" s="2">
        <v>220184</v>
      </c>
      <c r="J1726" s="3">
        <f>+dataMercanciaGeneral[[#This Row],[Mercancía general embarcada en exterior]]+dataMercanciaGeneral[[#This Row],[Mercancía general desembarcada en exterior]]</f>
        <v>379328</v>
      </c>
      <c r="K1726" s="3">
        <f>+dataMercanciaGeneral[[#This Row],[Mercancía general embarcada en cabotaje]]+dataMercanciaGeneral[[#This Row],[Mercancía general embarcada en exterior]]</f>
        <v>159144</v>
      </c>
      <c r="L1726" s="3">
        <f>+dataMercanciaGeneral[[#This Row],[Mercancía general desembarcada en cabotaje]]+dataMercanciaGeneral[[#This Row],[Mercancía general desembarcada en exterior]]</f>
        <v>245437</v>
      </c>
      <c r="M1726" s="3">
        <f>+dataMercanciaGeneral[[#This Row],[TOTAL mercancía general embarcada en cabotaje y exterior]]+dataMercanciaGeneral[[#This Row],[TOTAL mercancía general desembarcada en cabotaje y exterior]]</f>
        <v>404581</v>
      </c>
    </row>
    <row r="1727" spans="1:13" hidden="1" x14ac:dyDescent="0.25">
      <c r="A1727" s="1">
        <v>1991</v>
      </c>
      <c r="B1727" s="1" t="s">
        <v>34</v>
      </c>
      <c r="C1727" s="1" t="s">
        <v>32</v>
      </c>
      <c r="D1727" s="1" t="s">
        <v>42</v>
      </c>
      <c r="E1727" s="2">
        <v>0</v>
      </c>
      <c r="F1727" s="2">
        <v>0</v>
      </c>
      <c r="G1727" s="3">
        <f>+dataMercanciaGeneral[[#This Row],[Mercancía general embarcada en cabotaje]]+dataMercanciaGeneral[[#This Row],[Mercancía general desembarcada en cabotaje]]</f>
        <v>0</v>
      </c>
      <c r="H1727" s="2">
        <v>0</v>
      </c>
      <c r="I1727" s="2">
        <v>0</v>
      </c>
      <c r="J1727" s="3">
        <f>+dataMercanciaGeneral[[#This Row],[Mercancía general embarcada en exterior]]+dataMercanciaGeneral[[#This Row],[Mercancía general desembarcada en exterior]]</f>
        <v>0</v>
      </c>
      <c r="K1727" s="3">
        <f>+dataMercanciaGeneral[[#This Row],[Mercancía general embarcada en cabotaje]]+dataMercanciaGeneral[[#This Row],[Mercancía general embarcada en exterior]]</f>
        <v>0</v>
      </c>
      <c r="L1727" s="3">
        <f>+dataMercanciaGeneral[[#This Row],[Mercancía general desembarcada en cabotaje]]+dataMercanciaGeneral[[#This Row],[Mercancía general desembarcada en exterior]]</f>
        <v>0</v>
      </c>
      <c r="M1727" s="3">
        <f>+dataMercanciaGeneral[[#This Row],[TOTAL mercancía general embarcada en cabotaje y exterior]]+dataMercanciaGeneral[[#This Row],[TOTAL mercancía general desembarcada en cabotaje y exterior]]</f>
        <v>0</v>
      </c>
    </row>
    <row r="1728" spans="1:13" hidden="1" x14ac:dyDescent="0.25">
      <c r="A1728" s="1">
        <v>1991</v>
      </c>
      <c r="B1728" s="1" t="s">
        <v>13</v>
      </c>
      <c r="C1728" s="1" t="s">
        <v>32</v>
      </c>
      <c r="D1728" s="1" t="s">
        <v>33</v>
      </c>
      <c r="E1728" s="2">
        <v>3432</v>
      </c>
      <c r="F1728" s="2">
        <v>886</v>
      </c>
      <c r="G1728" s="3">
        <f>+dataMercanciaGeneral[[#This Row],[Mercancía general embarcada en cabotaje]]+dataMercanciaGeneral[[#This Row],[Mercancía general desembarcada en cabotaje]]</f>
        <v>4318</v>
      </c>
      <c r="H1728" s="2">
        <v>98604</v>
      </c>
      <c r="I1728" s="2">
        <v>203790</v>
      </c>
      <c r="J1728" s="3">
        <f>+dataMercanciaGeneral[[#This Row],[Mercancía general embarcada en exterior]]+dataMercanciaGeneral[[#This Row],[Mercancía general desembarcada en exterior]]</f>
        <v>302394</v>
      </c>
      <c r="K1728" s="3">
        <f>+dataMercanciaGeneral[[#This Row],[Mercancía general embarcada en cabotaje]]+dataMercanciaGeneral[[#This Row],[Mercancía general embarcada en exterior]]</f>
        <v>102036</v>
      </c>
      <c r="L1728" s="3">
        <f>+dataMercanciaGeneral[[#This Row],[Mercancía general desembarcada en cabotaje]]+dataMercanciaGeneral[[#This Row],[Mercancía general desembarcada en exterior]]</f>
        <v>204676</v>
      </c>
      <c r="M1728" s="3">
        <f>+dataMercanciaGeneral[[#This Row],[TOTAL mercancía general embarcada en cabotaje y exterior]]+dataMercanciaGeneral[[#This Row],[TOTAL mercancía general desembarcada en cabotaje y exterior]]</f>
        <v>306712</v>
      </c>
    </row>
    <row r="1729" spans="1:13" hidden="1" x14ac:dyDescent="0.25">
      <c r="A1729" s="1">
        <v>1991</v>
      </c>
      <c r="B1729" s="1" t="s">
        <v>13</v>
      </c>
      <c r="C1729" s="1" t="s">
        <v>32</v>
      </c>
      <c r="D1729" s="1" t="s">
        <v>42</v>
      </c>
      <c r="E1729" s="2">
        <v>8235</v>
      </c>
      <c r="F1729" s="2">
        <v>9173</v>
      </c>
      <c r="G1729" s="3">
        <f>+dataMercanciaGeneral[[#This Row],[Mercancía general embarcada en cabotaje]]+dataMercanciaGeneral[[#This Row],[Mercancía general desembarcada en cabotaje]]</f>
        <v>17408</v>
      </c>
      <c r="H1729" s="2">
        <v>188051</v>
      </c>
      <c r="I1729" s="2">
        <v>11992</v>
      </c>
      <c r="J1729" s="3">
        <f>+dataMercanciaGeneral[[#This Row],[Mercancía general embarcada en exterior]]+dataMercanciaGeneral[[#This Row],[Mercancía general desembarcada en exterior]]</f>
        <v>200043</v>
      </c>
      <c r="K1729" s="3">
        <f>+dataMercanciaGeneral[[#This Row],[Mercancía general embarcada en cabotaje]]+dataMercanciaGeneral[[#This Row],[Mercancía general embarcada en exterior]]</f>
        <v>196286</v>
      </c>
      <c r="L1729" s="3">
        <f>+dataMercanciaGeneral[[#This Row],[Mercancía general desembarcada en cabotaje]]+dataMercanciaGeneral[[#This Row],[Mercancía general desembarcada en exterior]]</f>
        <v>21165</v>
      </c>
      <c r="M1729" s="3">
        <f>+dataMercanciaGeneral[[#This Row],[TOTAL mercancía general embarcada en cabotaje y exterior]]+dataMercanciaGeneral[[#This Row],[TOTAL mercancía general desembarcada en cabotaje y exterior]]</f>
        <v>217451</v>
      </c>
    </row>
    <row r="1730" spans="1:13" hidden="1" x14ac:dyDescent="0.25">
      <c r="A1730" s="1">
        <v>1991</v>
      </c>
      <c r="B1730" s="1" t="s">
        <v>14</v>
      </c>
      <c r="C1730" s="1" t="s">
        <v>32</v>
      </c>
      <c r="D1730" s="1" t="s">
        <v>33</v>
      </c>
      <c r="E1730" s="2">
        <v>43</v>
      </c>
      <c r="F1730" s="2">
        <v>0</v>
      </c>
      <c r="G1730" s="3">
        <f>+dataMercanciaGeneral[[#This Row],[Mercancía general embarcada en cabotaje]]+dataMercanciaGeneral[[#This Row],[Mercancía general desembarcada en cabotaje]]</f>
        <v>43</v>
      </c>
      <c r="H1730" s="2">
        <v>241038</v>
      </c>
      <c r="I1730" s="2">
        <v>102698</v>
      </c>
      <c r="J1730" s="3">
        <f>+dataMercanciaGeneral[[#This Row],[Mercancía general embarcada en exterior]]+dataMercanciaGeneral[[#This Row],[Mercancía general desembarcada en exterior]]</f>
        <v>343736</v>
      </c>
      <c r="K1730" s="3">
        <f>+dataMercanciaGeneral[[#This Row],[Mercancía general embarcada en cabotaje]]+dataMercanciaGeneral[[#This Row],[Mercancía general embarcada en exterior]]</f>
        <v>241081</v>
      </c>
      <c r="L1730" s="3">
        <f>+dataMercanciaGeneral[[#This Row],[Mercancía general desembarcada en cabotaje]]+dataMercanciaGeneral[[#This Row],[Mercancía general desembarcada en exterior]]</f>
        <v>102698</v>
      </c>
      <c r="M1730" s="3">
        <f>+dataMercanciaGeneral[[#This Row],[TOTAL mercancía general embarcada en cabotaje y exterior]]+dataMercanciaGeneral[[#This Row],[TOTAL mercancía general desembarcada en cabotaje y exterior]]</f>
        <v>343779</v>
      </c>
    </row>
    <row r="1731" spans="1:13" hidden="1" x14ac:dyDescent="0.25">
      <c r="A1731" s="1">
        <v>1991</v>
      </c>
      <c r="B1731" s="1" t="s">
        <v>14</v>
      </c>
      <c r="C1731" s="1" t="s">
        <v>32</v>
      </c>
      <c r="D1731" s="1" t="s">
        <v>42</v>
      </c>
      <c r="E1731" s="2">
        <v>697</v>
      </c>
      <c r="F1731" s="2">
        <v>0</v>
      </c>
      <c r="G1731" s="3">
        <f>+dataMercanciaGeneral[[#This Row],[Mercancía general embarcada en cabotaje]]+dataMercanciaGeneral[[#This Row],[Mercancía general desembarcada en cabotaje]]</f>
        <v>697</v>
      </c>
      <c r="H1731" s="2">
        <v>52910</v>
      </c>
      <c r="I1731" s="2">
        <v>6833</v>
      </c>
      <c r="J1731" s="3">
        <f>+dataMercanciaGeneral[[#This Row],[Mercancía general embarcada en exterior]]+dataMercanciaGeneral[[#This Row],[Mercancía general desembarcada en exterior]]</f>
        <v>59743</v>
      </c>
      <c r="K1731" s="3">
        <f>+dataMercanciaGeneral[[#This Row],[Mercancía general embarcada en cabotaje]]+dataMercanciaGeneral[[#This Row],[Mercancía general embarcada en exterior]]</f>
        <v>53607</v>
      </c>
      <c r="L1731" s="3">
        <f>+dataMercanciaGeneral[[#This Row],[Mercancía general desembarcada en cabotaje]]+dataMercanciaGeneral[[#This Row],[Mercancía general desembarcada en exterior]]</f>
        <v>6833</v>
      </c>
      <c r="M1731" s="3">
        <f>+dataMercanciaGeneral[[#This Row],[TOTAL mercancía general embarcada en cabotaje y exterior]]+dataMercanciaGeneral[[#This Row],[TOTAL mercancía general desembarcada en cabotaje y exterior]]</f>
        <v>60440</v>
      </c>
    </row>
    <row r="1732" spans="1:13" hidden="1" x14ac:dyDescent="0.25">
      <c r="A1732" s="1">
        <v>1991</v>
      </c>
      <c r="B1732" s="1" t="s">
        <v>15</v>
      </c>
      <c r="C1732" s="1" t="s">
        <v>32</v>
      </c>
      <c r="D1732" s="1" t="s">
        <v>33</v>
      </c>
      <c r="E1732" s="2">
        <v>334351</v>
      </c>
      <c r="F1732" s="2">
        <v>569078</v>
      </c>
      <c r="G1732" s="3">
        <f>+dataMercanciaGeneral[[#This Row],[Mercancía general embarcada en cabotaje]]+dataMercanciaGeneral[[#This Row],[Mercancía general desembarcada en cabotaje]]</f>
        <v>903429</v>
      </c>
      <c r="H1732" s="2">
        <v>1102</v>
      </c>
      <c r="I1732" s="2">
        <v>13243</v>
      </c>
      <c r="J1732" s="3">
        <f>+dataMercanciaGeneral[[#This Row],[Mercancía general embarcada en exterior]]+dataMercanciaGeneral[[#This Row],[Mercancía general desembarcada en exterior]]</f>
        <v>14345</v>
      </c>
      <c r="K1732" s="3">
        <f>+dataMercanciaGeneral[[#This Row],[Mercancía general embarcada en cabotaje]]+dataMercanciaGeneral[[#This Row],[Mercancía general embarcada en exterior]]</f>
        <v>335453</v>
      </c>
      <c r="L1732" s="3">
        <f>+dataMercanciaGeneral[[#This Row],[Mercancía general desembarcada en cabotaje]]+dataMercanciaGeneral[[#This Row],[Mercancía general desembarcada en exterior]]</f>
        <v>582321</v>
      </c>
      <c r="M1732" s="3">
        <f>+dataMercanciaGeneral[[#This Row],[TOTAL mercancía general embarcada en cabotaje y exterior]]+dataMercanciaGeneral[[#This Row],[TOTAL mercancía general desembarcada en cabotaje y exterior]]</f>
        <v>917774</v>
      </c>
    </row>
    <row r="1733" spans="1:13" hidden="1" x14ac:dyDescent="0.25">
      <c r="A1733" s="1">
        <v>1991</v>
      </c>
      <c r="B1733" s="1" t="s">
        <v>15</v>
      </c>
      <c r="C1733" s="1" t="s">
        <v>32</v>
      </c>
      <c r="D1733" s="1" t="s">
        <v>42</v>
      </c>
      <c r="E1733" s="2">
        <v>11</v>
      </c>
      <c r="F1733" s="2">
        <v>0</v>
      </c>
      <c r="G1733" s="3">
        <f>+dataMercanciaGeneral[[#This Row],[Mercancía general embarcada en cabotaje]]+dataMercanciaGeneral[[#This Row],[Mercancía general desembarcada en cabotaje]]</f>
        <v>11</v>
      </c>
      <c r="H1733" s="2">
        <v>3331</v>
      </c>
      <c r="I1733" s="2">
        <v>19634</v>
      </c>
      <c r="J1733" s="3">
        <f>+dataMercanciaGeneral[[#This Row],[Mercancía general embarcada en exterior]]+dataMercanciaGeneral[[#This Row],[Mercancía general desembarcada en exterior]]</f>
        <v>22965</v>
      </c>
      <c r="K1733" s="3">
        <f>+dataMercanciaGeneral[[#This Row],[Mercancía general embarcada en cabotaje]]+dataMercanciaGeneral[[#This Row],[Mercancía general embarcada en exterior]]</f>
        <v>3342</v>
      </c>
      <c r="L1733" s="3">
        <f>+dataMercanciaGeneral[[#This Row],[Mercancía general desembarcada en cabotaje]]+dataMercanciaGeneral[[#This Row],[Mercancía general desembarcada en exterior]]</f>
        <v>19634</v>
      </c>
      <c r="M1733" s="3">
        <f>+dataMercanciaGeneral[[#This Row],[TOTAL mercancía general embarcada en cabotaje y exterior]]+dataMercanciaGeneral[[#This Row],[TOTAL mercancía general desembarcada en cabotaje y exterior]]</f>
        <v>22976</v>
      </c>
    </row>
    <row r="1734" spans="1:13" hidden="1" x14ac:dyDescent="0.25">
      <c r="A1734" s="1">
        <v>1991</v>
      </c>
      <c r="B1734" s="1" t="s">
        <v>35</v>
      </c>
      <c r="C1734" s="1" t="s">
        <v>32</v>
      </c>
      <c r="D1734" s="1" t="s">
        <v>33</v>
      </c>
      <c r="E1734" s="2">
        <v>36943</v>
      </c>
      <c r="F1734" s="2">
        <v>30566</v>
      </c>
      <c r="G1734" s="3">
        <f>+dataMercanciaGeneral[[#This Row],[Mercancía general embarcada en cabotaje]]+dataMercanciaGeneral[[#This Row],[Mercancía general desembarcada en cabotaje]]</f>
        <v>67509</v>
      </c>
      <c r="H1734" s="2">
        <v>88681</v>
      </c>
      <c r="I1734" s="2">
        <v>38950</v>
      </c>
      <c r="J1734" s="3">
        <f>+dataMercanciaGeneral[[#This Row],[Mercancía general embarcada en exterior]]+dataMercanciaGeneral[[#This Row],[Mercancía general desembarcada en exterior]]</f>
        <v>127631</v>
      </c>
      <c r="K1734" s="3">
        <f>+dataMercanciaGeneral[[#This Row],[Mercancía general embarcada en cabotaje]]+dataMercanciaGeneral[[#This Row],[Mercancía general embarcada en exterior]]</f>
        <v>125624</v>
      </c>
      <c r="L1734" s="3">
        <f>+dataMercanciaGeneral[[#This Row],[Mercancía general desembarcada en cabotaje]]+dataMercanciaGeneral[[#This Row],[Mercancía general desembarcada en exterior]]</f>
        <v>69516</v>
      </c>
      <c r="M1734" s="3">
        <f>+dataMercanciaGeneral[[#This Row],[TOTAL mercancía general embarcada en cabotaje y exterior]]+dataMercanciaGeneral[[#This Row],[TOTAL mercancía general desembarcada en cabotaje y exterior]]</f>
        <v>195140</v>
      </c>
    </row>
    <row r="1735" spans="1:13" hidden="1" x14ac:dyDescent="0.25">
      <c r="A1735" s="1">
        <v>1991</v>
      </c>
      <c r="B1735" s="1" t="s">
        <v>35</v>
      </c>
      <c r="C1735" s="1" t="s">
        <v>32</v>
      </c>
      <c r="D1735" s="1" t="s">
        <v>42</v>
      </c>
      <c r="E1735" s="2">
        <v>0</v>
      </c>
      <c r="F1735" s="2">
        <v>0</v>
      </c>
      <c r="G1735" s="3">
        <f>+dataMercanciaGeneral[[#This Row],[Mercancía general embarcada en cabotaje]]+dataMercanciaGeneral[[#This Row],[Mercancía general desembarcada en cabotaje]]</f>
        <v>0</v>
      </c>
      <c r="H1735" s="2">
        <v>0</v>
      </c>
      <c r="I1735" s="2">
        <v>0</v>
      </c>
      <c r="J1735" s="3">
        <f>+dataMercanciaGeneral[[#This Row],[Mercancía general embarcada en exterior]]+dataMercanciaGeneral[[#This Row],[Mercancía general desembarcada en exterior]]</f>
        <v>0</v>
      </c>
      <c r="K1735" s="3">
        <f>+dataMercanciaGeneral[[#This Row],[Mercancía general embarcada en cabotaje]]+dataMercanciaGeneral[[#This Row],[Mercancía general embarcada en exterior]]</f>
        <v>0</v>
      </c>
      <c r="L1735" s="3">
        <f>+dataMercanciaGeneral[[#This Row],[Mercancía general desembarcada en cabotaje]]+dataMercanciaGeneral[[#This Row],[Mercancía general desembarcada en exterior]]</f>
        <v>0</v>
      </c>
      <c r="M1735" s="3">
        <f>+dataMercanciaGeneral[[#This Row],[TOTAL mercancía general embarcada en cabotaje y exterior]]+dataMercanciaGeneral[[#This Row],[TOTAL mercancía general desembarcada en cabotaje y exterior]]</f>
        <v>0</v>
      </c>
    </row>
    <row r="1736" spans="1:13" hidden="1" x14ac:dyDescent="0.25">
      <c r="A1736" s="1">
        <v>1991</v>
      </c>
      <c r="B1736" s="1" t="s">
        <v>17</v>
      </c>
      <c r="C1736" s="1" t="s">
        <v>32</v>
      </c>
      <c r="D1736" s="1" t="s">
        <v>33</v>
      </c>
      <c r="E1736" s="2">
        <v>11040</v>
      </c>
      <c r="F1736" s="2">
        <v>1550</v>
      </c>
      <c r="G1736" s="3">
        <f>+dataMercanciaGeneral[[#This Row],[Mercancía general embarcada en cabotaje]]+dataMercanciaGeneral[[#This Row],[Mercancía general desembarcada en cabotaje]]</f>
        <v>12590</v>
      </c>
      <c r="H1736" s="2">
        <v>129297</v>
      </c>
      <c r="I1736" s="2">
        <v>50515</v>
      </c>
      <c r="J1736" s="3">
        <f>+dataMercanciaGeneral[[#This Row],[Mercancía general embarcada en exterior]]+dataMercanciaGeneral[[#This Row],[Mercancía general desembarcada en exterior]]</f>
        <v>179812</v>
      </c>
      <c r="K1736" s="3">
        <f>+dataMercanciaGeneral[[#This Row],[Mercancía general embarcada en cabotaje]]+dataMercanciaGeneral[[#This Row],[Mercancía general embarcada en exterior]]</f>
        <v>140337</v>
      </c>
      <c r="L1736" s="3">
        <f>+dataMercanciaGeneral[[#This Row],[Mercancía general desembarcada en cabotaje]]+dataMercanciaGeneral[[#This Row],[Mercancía general desembarcada en exterior]]</f>
        <v>52065</v>
      </c>
      <c r="M1736" s="3">
        <f>+dataMercanciaGeneral[[#This Row],[TOTAL mercancía general embarcada en cabotaje y exterior]]+dataMercanciaGeneral[[#This Row],[TOTAL mercancía general desembarcada en cabotaje y exterior]]</f>
        <v>192402</v>
      </c>
    </row>
    <row r="1737" spans="1:13" hidden="1" x14ac:dyDescent="0.25">
      <c r="A1737" s="1">
        <v>1991</v>
      </c>
      <c r="B1737" s="1" t="s">
        <v>17</v>
      </c>
      <c r="C1737" s="1" t="s">
        <v>32</v>
      </c>
      <c r="D1737" s="1" t="s">
        <v>42</v>
      </c>
      <c r="E1737" s="2">
        <v>49511</v>
      </c>
      <c r="F1737" s="2">
        <v>7621</v>
      </c>
      <c r="G1737" s="3">
        <f>+dataMercanciaGeneral[[#This Row],[Mercancía general embarcada en cabotaje]]+dataMercanciaGeneral[[#This Row],[Mercancía general desembarcada en cabotaje]]</f>
        <v>57132</v>
      </c>
      <c r="H1737" s="2">
        <v>1828</v>
      </c>
      <c r="I1737" s="2">
        <v>342</v>
      </c>
      <c r="J1737" s="3">
        <f>+dataMercanciaGeneral[[#This Row],[Mercancía general embarcada en exterior]]+dataMercanciaGeneral[[#This Row],[Mercancía general desembarcada en exterior]]</f>
        <v>2170</v>
      </c>
      <c r="K1737" s="3">
        <f>+dataMercanciaGeneral[[#This Row],[Mercancía general embarcada en cabotaje]]+dataMercanciaGeneral[[#This Row],[Mercancía general embarcada en exterior]]</f>
        <v>51339</v>
      </c>
      <c r="L1737" s="3">
        <f>+dataMercanciaGeneral[[#This Row],[Mercancía general desembarcada en cabotaje]]+dataMercanciaGeneral[[#This Row],[Mercancía general desembarcada en exterior]]</f>
        <v>7963</v>
      </c>
      <c r="M1737" s="3">
        <f>+dataMercanciaGeneral[[#This Row],[TOTAL mercancía general embarcada en cabotaje y exterior]]+dataMercanciaGeneral[[#This Row],[TOTAL mercancía general desembarcada en cabotaje y exterior]]</f>
        <v>59302</v>
      </c>
    </row>
    <row r="1738" spans="1:13" hidden="1" x14ac:dyDescent="0.25">
      <c r="A1738" s="1">
        <v>1991</v>
      </c>
      <c r="B1738" s="1" t="s">
        <v>18</v>
      </c>
      <c r="C1738" s="1" t="s">
        <v>32</v>
      </c>
      <c r="D1738" s="1" t="s">
        <v>33</v>
      </c>
      <c r="E1738" s="2">
        <v>2985</v>
      </c>
      <c r="F1738" s="2">
        <v>779</v>
      </c>
      <c r="G1738" s="3">
        <f>+dataMercanciaGeneral[[#This Row],[Mercancía general embarcada en cabotaje]]+dataMercanciaGeneral[[#This Row],[Mercancía general desembarcada en cabotaje]]</f>
        <v>3764</v>
      </c>
      <c r="H1738" s="2">
        <v>296313</v>
      </c>
      <c r="I1738" s="2">
        <v>63269</v>
      </c>
      <c r="J1738" s="3">
        <f>+dataMercanciaGeneral[[#This Row],[Mercancía general embarcada en exterior]]+dataMercanciaGeneral[[#This Row],[Mercancía general desembarcada en exterior]]</f>
        <v>359582</v>
      </c>
      <c r="K1738" s="3">
        <f>+dataMercanciaGeneral[[#This Row],[Mercancía general embarcada en cabotaje]]+dataMercanciaGeneral[[#This Row],[Mercancía general embarcada en exterior]]</f>
        <v>299298</v>
      </c>
      <c r="L1738" s="3">
        <f>+dataMercanciaGeneral[[#This Row],[Mercancía general desembarcada en cabotaje]]+dataMercanciaGeneral[[#This Row],[Mercancía general desembarcada en exterior]]</f>
        <v>64048</v>
      </c>
      <c r="M1738" s="3">
        <f>+dataMercanciaGeneral[[#This Row],[TOTAL mercancía general embarcada en cabotaje y exterior]]+dataMercanciaGeneral[[#This Row],[TOTAL mercancía general desembarcada en cabotaje y exterior]]</f>
        <v>363346</v>
      </c>
    </row>
    <row r="1739" spans="1:13" hidden="1" x14ac:dyDescent="0.25">
      <c r="A1739" s="1">
        <v>1991</v>
      </c>
      <c r="B1739" s="1" t="s">
        <v>18</v>
      </c>
      <c r="C1739" s="1" t="s">
        <v>32</v>
      </c>
      <c r="D1739" s="1" t="s">
        <v>42</v>
      </c>
      <c r="E1739" s="2">
        <v>0</v>
      </c>
      <c r="F1739" s="2">
        <v>0</v>
      </c>
      <c r="G1739" s="3">
        <f>+dataMercanciaGeneral[[#This Row],[Mercancía general embarcada en cabotaje]]+dataMercanciaGeneral[[#This Row],[Mercancía general desembarcada en cabotaje]]</f>
        <v>0</v>
      </c>
      <c r="H1739" s="2">
        <v>0</v>
      </c>
      <c r="I1739" s="2">
        <v>0</v>
      </c>
      <c r="J1739" s="3">
        <f>+dataMercanciaGeneral[[#This Row],[Mercancía general embarcada en exterior]]+dataMercanciaGeneral[[#This Row],[Mercancía general desembarcada en exterior]]</f>
        <v>0</v>
      </c>
      <c r="K1739" s="3">
        <f>+dataMercanciaGeneral[[#This Row],[Mercancía general embarcada en cabotaje]]+dataMercanciaGeneral[[#This Row],[Mercancía general embarcada en exterior]]</f>
        <v>0</v>
      </c>
      <c r="L1739" s="3">
        <f>+dataMercanciaGeneral[[#This Row],[Mercancía general desembarcada en cabotaje]]+dataMercanciaGeneral[[#This Row],[Mercancía general desembarcada en exterior]]</f>
        <v>0</v>
      </c>
      <c r="M1739" s="3">
        <f>+dataMercanciaGeneral[[#This Row],[TOTAL mercancía general embarcada en cabotaje y exterior]]+dataMercanciaGeneral[[#This Row],[TOTAL mercancía general desembarcada en cabotaje y exterior]]</f>
        <v>0</v>
      </c>
    </row>
    <row r="1740" spans="1:13" hidden="1" x14ac:dyDescent="0.25">
      <c r="A1740" s="1">
        <v>1991</v>
      </c>
      <c r="B1740" s="1" t="s">
        <v>19</v>
      </c>
      <c r="C1740" s="1" t="s">
        <v>32</v>
      </c>
      <c r="D1740" s="1" t="s">
        <v>33</v>
      </c>
      <c r="E1740" s="2">
        <v>514886</v>
      </c>
      <c r="F1740" s="2">
        <v>618727</v>
      </c>
      <c r="G1740" s="3">
        <f>+dataMercanciaGeneral[[#This Row],[Mercancía general embarcada en cabotaje]]+dataMercanciaGeneral[[#This Row],[Mercancía general desembarcada en cabotaje]]</f>
        <v>1133613</v>
      </c>
      <c r="H1740" s="2">
        <v>288247</v>
      </c>
      <c r="I1740" s="2">
        <v>338110</v>
      </c>
      <c r="J1740" s="3">
        <f>+dataMercanciaGeneral[[#This Row],[Mercancía general embarcada en exterior]]+dataMercanciaGeneral[[#This Row],[Mercancía general desembarcada en exterior]]</f>
        <v>626357</v>
      </c>
      <c r="K1740" s="3">
        <f>+dataMercanciaGeneral[[#This Row],[Mercancía general embarcada en cabotaje]]+dataMercanciaGeneral[[#This Row],[Mercancía general embarcada en exterior]]</f>
        <v>803133</v>
      </c>
      <c r="L1740" s="3">
        <f>+dataMercanciaGeneral[[#This Row],[Mercancía general desembarcada en cabotaje]]+dataMercanciaGeneral[[#This Row],[Mercancía general desembarcada en exterior]]</f>
        <v>956837</v>
      </c>
      <c r="M1740" s="3">
        <f>+dataMercanciaGeneral[[#This Row],[TOTAL mercancía general embarcada en cabotaje y exterior]]+dataMercanciaGeneral[[#This Row],[TOTAL mercancía general desembarcada en cabotaje y exterior]]</f>
        <v>1759970</v>
      </c>
    </row>
    <row r="1741" spans="1:13" hidden="1" x14ac:dyDescent="0.25">
      <c r="A1741" s="1">
        <v>1991</v>
      </c>
      <c r="B1741" s="1" t="s">
        <v>19</v>
      </c>
      <c r="C1741" s="1" t="s">
        <v>32</v>
      </c>
      <c r="D1741" s="1" t="s">
        <v>42</v>
      </c>
      <c r="E1741" s="2">
        <v>555444</v>
      </c>
      <c r="F1741" s="2">
        <v>1079651</v>
      </c>
      <c r="G1741" s="3">
        <f>+dataMercanciaGeneral[[#This Row],[Mercancía general embarcada en cabotaje]]+dataMercanciaGeneral[[#This Row],[Mercancía general desembarcada en cabotaje]]</f>
        <v>1635095</v>
      </c>
      <c r="H1741" s="2">
        <v>99238</v>
      </c>
      <c r="I1741" s="2">
        <v>387189</v>
      </c>
      <c r="J1741" s="3">
        <f>+dataMercanciaGeneral[[#This Row],[Mercancía general embarcada en exterior]]+dataMercanciaGeneral[[#This Row],[Mercancía general desembarcada en exterior]]</f>
        <v>486427</v>
      </c>
      <c r="K1741" s="3">
        <f>+dataMercanciaGeneral[[#This Row],[Mercancía general embarcada en cabotaje]]+dataMercanciaGeneral[[#This Row],[Mercancía general embarcada en exterior]]</f>
        <v>654682</v>
      </c>
      <c r="L1741" s="3">
        <f>+dataMercanciaGeneral[[#This Row],[Mercancía general desembarcada en cabotaje]]+dataMercanciaGeneral[[#This Row],[Mercancía general desembarcada en exterior]]</f>
        <v>1466840</v>
      </c>
      <c r="M1741" s="3">
        <f>+dataMercanciaGeneral[[#This Row],[TOTAL mercancía general embarcada en cabotaje y exterior]]+dataMercanciaGeneral[[#This Row],[TOTAL mercancía general desembarcada en cabotaje y exterior]]</f>
        <v>2121522</v>
      </c>
    </row>
    <row r="1742" spans="1:13" hidden="1" x14ac:dyDescent="0.25">
      <c r="A1742" s="1">
        <v>1991</v>
      </c>
      <c r="B1742" s="1" t="s">
        <v>20</v>
      </c>
      <c r="C1742" s="1" t="s">
        <v>32</v>
      </c>
      <c r="D1742" s="1" t="s">
        <v>33</v>
      </c>
      <c r="E1742" s="2">
        <v>181789</v>
      </c>
      <c r="F1742" s="2">
        <v>103791</v>
      </c>
      <c r="G1742" s="3">
        <f>+dataMercanciaGeneral[[#This Row],[Mercancía general embarcada en cabotaje]]+dataMercanciaGeneral[[#This Row],[Mercancía general desembarcada en cabotaje]]</f>
        <v>285580</v>
      </c>
      <c r="H1742" s="2">
        <v>80529</v>
      </c>
      <c r="I1742" s="2">
        <v>165582</v>
      </c>
      <c r="J1742" s="3">
        <f>+dataMercanciaGeneral[[#This Row],[Mercancía general embarcada en exterior]]+dataMercanciaGeneral[[#This Row],[Mercancía general desembarcada en exterior]]</f>
        <v>246111</v>
      </c>
      <c r="K1742" s="3">
        <f>+dataMercanciaGeneral[[#This Row],[Mercancía general embarcada en cabotaje]]+dataMercanciaGeneral[[#This Row],[Mercancía general embarcada en exterior]]</f>
        <v>262318</v>
      </c>
      <c r="L1742" s="3">
        <f>+dataMercanciaGeneral[[#This Row],[Mercancía general desembarcada en cabotaje]]+dataMercanciaGeneral[[#This Row],[Mercancía general desembarcada en exterior]]</f>
        <v>269373</v>
      </c>
      <c r="M1742" s="3">
        <f>+dataMercanciaGeneral[[#This Row],[TOTAL mercancía general embarcada en cabotaje y exterior]]+dataMercanciaGeneral[[#This Row],[TOTAL mercancía general desembarcada en cabotaje y exterior]]</f>
        <v>531691</v>
      </c>
    </row>
    <row r="1743" spans="1:13" hidden="1" x14ac:dyDescent="0.25">
      <c r="A1743" s="1">
        <v>1991</v>
      </c>
      <c r="B1743" s="1" t="s">
        <v>20</v>
      </c>
      <c r="C1743" s="1" t="s">
        <v>32</v>
      </c>
      <c r="D1743" s="1" t="s">
        <v>42</v>
      </c>
      <c r="E1743" s="2">
        <v>25794</v>
      </c>
      <c r="F1743" s="2">
        <v>6820</v>
      </c>
      <c r="G1743" s="3">
        <f>+dataMercanciaGeneral[[#This Row],[Mercancía general embarcada en cabotaje]]+dataMercanciaGeneral[[#This Row],[Mercancía general desembarcada en cabotaje]]</f>
        <v>32614</v>
      </c>
      <c r="H1743" s="2">
        <v>94</v>
      </c>
      <c r="I1743" s="2">
        <v>954</v>
      </c>
      <c r="J1743" s="3">
        <f>+dataMercanciaGeneral[[#This Row],[Mercancía general embarcada en exterior]]+dataMercanciaGeneral[[#This Row],[Mercancía general desembarcada en exterior]]</f>
        <v>1048</v>
      </c>
      <c r="K1743" s="3">
        <f>+dataMercanciaGeneral[[#This Row],[Mercancía general embarcada en cabotaje]]+dataMercanciaGeneral[[#This Row],[Mercancía general embarcada en exterior]]</f>
        <v>25888</v>
      </c>
      <c r="L1743" s="3">
        <f>+dataMercanciaGeneral[[#This Row],[Mercancía general desembarcada en cabotaje]]+dataMercanciaGeneral[[#This Row],[Mercancía general desembarcada en exterior]]</f>
        <v>7774</v>
      </c>
      <c r="M1743" s="3">
        <f>+dataMercanciaGeneral[[#This Row],[TOTAL mercancía general embarcada en cabotaje y exterior]]+dataMercanciaGeneral[[#This Row],[TOTAL mercancía general desembarcada en cabotaje y exterior]]</f>
        <v>33662</v>
      </c>
    </row>
    <row r="1744" spans="1:13" hidden="1" x14ac:dyDescent="0.25">
      <c r="A1744" s="1">
        <v>1991</v>
      </c>
      <c r="B1744" s="1" t="s">
        <v>21</v>
      </c>
      <c r="C1744" s="1" t="s">
        <v>32</v>
      </c>
      <c r="D1744" s="1" t="s">
        <v>33</v>
      </c>
      <c r="E1744" s="2">
        <v>4807</v>
      </c>
      <c r="F1744" s="2">
        <v>441</v>
      </c>
      <c r="G1744" s="3">
        <f>+dataMercanciaGeneral[[#This Row],[Mercancía general embarcada en cabotaje]]+dataMercanciaGeneral[[#This Row],[Mercancía general desembarcada en cabotaje]]</f>
        <v>5248</v>
      </c>
      <c r="H1744" s="2">
        <v>121148</v>
      </c>
      <c r="I1744" s="2">
        <v>116275</v>
      </c>
      <c r="J1744" s="3">
        <f>+dataMercanciaGeneral[[#This Row],[Mercancía general embarcada en exterior]]+dataMercanciaGeneral[[#This Row],[Mercancía general desembarcada en exterior]]</f>
        <v>237423</v>
      </c>
      <c r="K1744" s="3">
        <f>+dataMercanciaGeneral[[#This Row],[Mercancía general embarcada en cabotaje]]+dataMercanciaGeneral[[#This Row],[Mercancía general embarcada en exterior]]</f>
        <v>125955</v>
      </c>
      <c r="L1744" s="3">
        <f>+dataMercanciaGeneral[[#This Row],[Mercancía general desembarcada en cabotaje]]+dataMercanciaGeneral[[#This Row],[Mercancía general desembarcada en exterior]]</f>
        <v>116716</v>
      </c>
      <c r="M1744" s="3">
        <f>+dataMercanciaGeneral[[#This Row],[TOTAL mercancía general embarcada en cabotaje y exterior]]+dataMercanciaGeneral[[#This Row],[TOTAL mercancía general desembarcada en cabotaje y exterior]]</f>
        <v>242671</v>
      </c>
    </row>
    <row r="1745" spans="1:13" hidden="1" x14ac:dyDescent="0.25">
      <c r="A1745" s="1">
        <v>1991</v>
      </c>
      <c r="B1745" s="1" t="s">
        <v>21</v>
      </c>
      <c r="C1745" s="1" t="s">
        <v>32</v>
      </c>
      <c r="D1745" s="1" t="s">
        <v>42</v>
      </c>
      <c r="E1745" s="2">
        <v>3220</v>
      </c>
      <c r="F1745" s="2">
        <v>0</v>
      </c>
      <c r="G1745" s="3">
        <f>+dataMercanciaGeneral[[#This Row],[Mercancía general embarcada en cabotaje]]+dataMercanciaGeneral[[#This Row],[Mercancía general desembarcada en cabotaje]]</f>
        <v>3220</v>
      </c>
      <c r="H1745" s="2">
        <v>0</v>
      </c>
      <c r="I1745" s="2">
        <v>0</v>
      </c>
      <c r="J1745" s="3">
        <f>+dataMercanciaGeneral[[#This Row],[Mercancía general embarcada en exterior]]+dataMercanciaGeneral[[#This Row],[Mercancía general desembarcada en exterior]]</f>
        <v>0</v>
      </c>
      <c r="K1745" s="3">
        <f>+dataMercanciaGeneral[[#This Row],[Mercancía general embarcada en cabotaje]]+dataMercanciaGeneral[[#This Row],[Mercancía general embarcada en exterior]]</f>
        <v>3220</v>
      </c>
      <c r="L1745" s="3">
        <f>+dataMercanciaGeneral[[#This Row],[Mercancía general desembarcada en cabotaje]]+dataMercanciaGeneral[[#This Row],[Mercancía general desembarcada en exterior]]</f>
        <v>0</v>
      </c>
      <c r="M1745" s="3">
        <f>+dataMercanciaGeneral[[#This Row],[TOTAL mercancía general embarcada en cabotaje y exterior]]+dataMercanciaGeneral[[#This Row],[TOTAL mercancía general desembarcada en cabotaje y exterior]]</f>
        <v>3220</v>
      </c>
    </row>
    <row r="1746" spans="1:13" hidden="1" x14ac:dyDescent="0.25">
      <c r="A1746" s="1">
        <v>1991</v>
      </c>
      <c r="B1746" s="1" t="s">
        <v>22</v>
      </c>
      <c r="C1746" s="1" t="s">
        <v>32</v>
      </c>
      <c r="D1746" s="1" t="s">
        <v>33</v>
      </c>
      <c r="E1746" s="2">
        <v>136342</v>
      </c>
      <c r="F1746" s="2">
        <v>290835</v>
      </c>
      <c r="G1746" s="3">
        <f>+dataMercanciaGeneral[[#This Row],[Mercancía general embarcada en cabotaje]]+dataMercanciaGeneral[[#This Row],[Mercancía general desembarcada en cabotaje]]</f>
        <v>427177</v>
      </c>
      <c r="H1746" s="2">
        <v>103</v>
      </c>
      <c r="I1746" s="2">
        <v>1686</v>
      </c>
      <c r="J1746" s="3">
        <f>+dataMercanciaGeneral[[#This Row],[Mercancía general embarcada en exterior]]+dataMercanciaGeneral[[#This Row],[Mercancía general desembarcada en exterior]]</f>
        <v>1789</v>
      </c>
      <c r="K1746" s="3">
        <f>+dataMercanciaGeneral[[#This Row],[Mercancía general embarcada en cabotaje]]+dataMercanciaGeneral[[#This Row],[Mercancía general embarcada en exterior]]</f>
        <v>136445</v>
      </c>
      <c r="L1746" s="3">
        <f>+dataMercanciaGeneral[[#This Row],[Mercancía general desembarcada en cabotaje]]+dataMercanciaGeneral[[#This Row],[Mercancía general desembarcada en exterior]]</f>
        <v>292521</v>
      </c>
      <c r="M1746" s="3">
        <f>+dataMercanciaGeneral[[#This Row],[TOTAL mercancía general embarcada en cabotaje y exterior]]+dataMercanciaGeneral[[#This Row],[TOTAL mercancía general desembarcada en cabotaje y exterior]]</f>
        <v>428966</v>
      </c>
    </row>
    <row r="1747" spans="1:13" hidden="1" x14ac:dyDescent="0.25">
      <c r="A1747" s="1">
        <v>1991</v>
      </c>
      <c r="B1747" s="1" t="s">
        <v>22</v>
      </c>
      <c r="C1747" s="1" t="s">
        <v>32</v>
      </c>
      <c r="D1747" s="1" t="s">
        <v>42</v>
      </c>
      <c r="E1747" s="2">
        <v>803</v>
      </c>
      <c r="F1747" s="2">
        <v>3187</v>
      </c>
      <c r="G1747" s="3">
        <f>+dataMercanciaGeneral[[#This Row],[Mercancía general embarcada en cabotaje]]+dataMercanciaGeneral[[#This Row],[Mercancía general desembarcada en cabotaje]]</f>
        <v>3990</v>
      </c>
      <c r="H1747" s="2">
        <v>8014</v>
      </c>
      <c r="I1747" s="2">
        <v>41778</v>
      </c>
      <c r="J1747" s="3">
        <f>+dataMercanciaGeneral[[#This Row],[Mercancía general embarcada en exterior]]+dataMercanciaGeneral[[#This Row],[Mercancía general desembarcada en exterior]]</f>
        <v>49792</v>
      </c>
      <c r="K1747" s="3">
        <f>+dataMercanciaGeneral[[#This Row],[Mercancía general embarcada en cabotaje]]+dataMercanciaGeneral[[#This Row],[Mercancía general embarcada en exterior]]</f>
        <v>8817</v>
      </c>
      <c r="L1747" s="3">
        <f>+dataMercanciaGeneral[[#This Row],[Mercancía general desembarcada en cabotaje]]+dataMercanciaGeneral[[#This Row],[Mercancía general desembarcada en exterior]]</f>
        <v>44965</v>
      </c>
      <c r="M1747" s="3">
        <f>+dataMercanciaGeneral[[#This Row],[TOTAL mercancía general embarcada en cabotaje y exterior]]+dataMercanciaGeneral[[#This Row],[TOTAL mercancía general desembarcada en cabotaje y exterior]]</f>
        <v>53782</v>
      </c>
    </row>
    <row r="1748" spans="1:13" hidden="1" x14ac:dyDescent="0.25">
      <c r="A1748" s="1">
        <v>1991</v>
      </c>
      <c r="B1748" s="1" t="s">
        <v>23</v>
      </c>
      <c r="C1748" s="1" t="s">
        <v>32</v>
      </c>
      <c r="D1748" s="1" t="s">
        <v>33</v>
      </c>
      <c r="E1748" s="2">
        <v>11368</v>
      </c>
      <c r="F1748" s="2">
        <v>817</v>
      </c>
      <c r="G1748" s="3">
        <f>+dataMercanciaGeneral[[#This Row],[Mercancía general embarcada en cabotaje]]+dataMercanciaGeneral[[#This Row],[Mercancía general desembarcada en cabotaje]]</f>
        <v>12185</v>
      </c>
      <c r="H1748" s="2">
        <v>689131</v>
      </c>
      <c r="I1748" s="2">
        <v>542424</v>
      </c>
      <c r="J1748" s="3">
        <f>+dataMercanciaGeneral[[#This Row],[Mercancía general embarcada en exterior]]+dataMercanciaGeneral[[#This Row],[Mercancía general desembarcada en exterior]]</f>
        <v>1231555</v>
      </c>
      <c r="K1748" s="3">
        <f>+dataMercanciaGeneral[[#This Row],[Mercancía general embarcada en cabotaje]]+dataMercanciaGeneral[[#This Row],[Mercancía general embarcada en exterior]]</f>
        <v>700499</v>
      </c>
      <c r="L1748" s="3">
        <f>+dataMercanciaGeneral[[#This Row],[Mercancía general desembarcada en cabotaje]]+dataMercanciaGeneral[[#This Row],[Mercancía general desembarcada en exterior]]</f>
        <v>543241</v>
      </c>
      <c r="M1748" s="3">
        <f>+dataMercanciaGeneral[[#This Row],[TOTAL mercancía general embarcada en cabotaje y exterior]]+dataMercanciaGeneral[[#This Row],[TOTAL mercancía general desembarcada en cabotaje y exterior]]</f>
        <v>1243740</v>
      </c>
    </row>
    <row r="1749" spans="1:13" hidden="1" x14ac:dyDescent="0.25">
      <c r="A1749" s="1">
        <v>1991</v>
      </c>
      <c r="B1749" s="1" t="s">
        <v>23</v>
      </c>
      <c r="C1749" s="1" t="s">
        <v>32</v>
      </c>
      <c r="D1749" s="1" t="s">
        <v>42</v>
      </c>
      <c r="E1749" s="2">
        <v>0</v>
      </c>
      <c r="F1749" s="2">
        <v>0</v>
      </c>
      <c r="G1749" s="3">
        <f>+dataMercanciaGeneral[[#This Row],[Mercancía general embarcada en cabotaje]]+dataMercanciaGeneral[[#This Row],[Mercancía general desembarcada en cabotaje]]</f>
        <v>0</v>
      </c>
      <c r="H1749" s="2">
        <v>115687</v>
      </c>
      <c r="I1749" s="2">
        <v>119009</v>
      </c>
      <c r="J1749" s="3">
        <f>+dataMercanciaGeneral[[#This Row],[Mercancía general embarcada en exterior]]+dataMercanciaGeneral[[#This Row],[Mercancía general desembarcada en exterior]]</f>
        <v>234696</v>
      </c>
      <c r="K1749" s="3">
        <f>+dataMercanciaGeneral[[#This Row],[Mercancía general embarcada en cabotaje]]+dataMercanciaGeneral[[#This Row],[Mercancía general embarcada en exterior]]</f>
        <v>115687</v>
      </c>
      <c r="L1749" s="3">
        <f>+dataMercanciaGeneral[[#This Row],[Mercancía general desembarcada en cabotaje]]+dataMercanciaGeneral[[#This Row],[Mercancía general desembarcada en exterior]]</f>
        <v>119009</v>
      </c>
      <c r="M1749" s="3">
        <f>+dataMercanciaGeneral[[#This Row],[TOTAL mercancía general embarcada en cabotaje y exterior]]+dataMercanciaGeneral[[#This Row],[TOTAL mercancía general desembarcada en cabotaje y exterior]]</f>
        <v>234696</v>
      </c>
    </row>
    <row r="1750" spans="1:13" hidden="1" x14ac:dyDescent="0.25">
      <c r="A1750" s="1">
        <v>1991</v>
      </c>
      <c r="B1750" s="1" t="s">
        <v>7</v>
      </c>
      <c r="C1750" s="1" t="s">
        <v>32</v>
      </c>
      <c r="D1750" s="1" t="s">
        <v>33</v>
      </c>
      <c r="E1750" s="2">
        <v>871519</v>
      </c>
      <c r="F1750" s="2">
        <v>810369</v>
      </c>
      <c r="G1750" s="3">
        <f>+dataMercanciaGeneral[[#This Row],[Mercancía general embarcada en cabotaje]]+dataMercanciaGeneral[[#This Row],[Mercancía general desembarcada en cabotaje]]</f>
        <v>1681888</v>
      </c>
      <c r="H1750" s="2">
        <v>78471</v>
      </c>
      <c r="I1750" s="2">
        <v>148584</v>
      </c>
      <c r="J1750" s="3">
        <f>+dataMercanciaGeneral[[#This Row],[Mercancía general embarcada en exterior]]+dataMercanciaGeneral[[#This Row],[Mercancía general desembarcada en exterior]]</f>
        <v>227055</v>
      </c>
      <c r="K1750" s="3">
        <f>+dataMercanciaGeneral[[#This Row],[Mercancía general embarcada en cabotaje]]+dataMercanciaGeneral[[#This Row],[Mercancía general embarcada en exterior]]</f>
        <v>949990</v>
      </c>
      <c r="L1750" s="3">
        <f>+dataMercanciaGeneral[[#This Row],[Mercancía general desembarcada en cabotaje]]+dataMercanciaGeneral[[#This Row],[Mercancía general desembarcada en exterior]]</f>
        <v>958953</v>
      </c>
      <c r="M1750" s="3">
        <f>+dataMercanciaGeneral[[#This Row],[TOTAL mercancía general embarcada en cabotaje y exterior]]+dataMercanciaGeneral[[#This Row],[TOTAL mercancía general desembarcada en cabotaje y exterior]]</f>
        <v>1908943</v>
      </c>
    </row>
    <row r="1751" spans="1:13" hidden="1" x14ac:dyDescent="0.25">
      <c r="A1751" s="1">
        <v>1991</v>
      </c>
      <c r="B1751" s="1" t="s">
        <v>7</v>
      </c>
      <c r="C1751" s="1" t="s">
        <v>32</v>
      </c>
      <c r="D1751" s="1" t="s">
        <v>42</v>
      </c>
      <c r="E1751" s="2">
        <v>404635</v>
      </c>
      <c r="F1751" s="2">
        <v>801854</v>
      </c>
      <c r="G1751" s="3">
        <f>+dataMercanciaGeneral[[#This Row],[Mercancía general embarcada en cabotaje]]+dataMercanciaGeneral[[#This Row],[Mercancía general desembarcada en cabotaje]]</f>
        <v>1206489</v>
      </c>
      <c r="H1751" s="2">
        <v>38706</v>
      </c>
      <c r="I1751" s="2">
        <v>343041</v>
      </c>
      <c r="J1751" s="3">
        <f>+dataMercanciaGeneral[[#This Row],[Mercancía general embarcada en exterior]]+dataMercanciaGeneral[[#This Row],[Mercancía general desembarcada en exterior]]</f>
        <v>381747</v>
      </c>
      <c r="K1751" s="3">
        <f>+dataMercanciaGeneral[[#This Row],[Mercancía general embarcada en cabotaje]]+dataMercanciaGeneral[[#This Row],[Mercancía general embarcada en exterior]]</f>
        <v>443341</v>
      </c>
      <c r="L1751" s="3">
        <f>+dataMercanciaGeneral[[#This Row],[Mercancía general desembarcada en cabotaje]]+dataMercanciaGeneral[[#This Row],[Mercancía general desembarcada en exterior]]</f>
        <v>1144895</v>
      </c>
      <c r="M1751" s="3">
        <f>+dataMercanciaGeneral[[#This Row],[TOTAL mercancía general embarcada en cabotaje y exterior]]+dataMercanciaGeneral[[#This Row],[TOTAL mercancía general desembarcada en cabotaje y exterior]]</f>
        <v>1588236</v>
      </c>
    </row>
    <row r="1752" spans="1:13" hidden="1" x14ac:dyDescent="0.25">
      <c r="A1752" s="1">
        <v>1991</v>
      </c>
      <c r="B1752" s="1" t="s">
        <v>24</v>
      </c>
      <c r="C1752" s="1" t="s">
        <v>32</v>
      </c>
      <c r="D1752" s="1" t="s">
        <v>33</v>
      </c>
      <c r="E1752" s="2">
        <v>602</v>
      </c>
      <c r="F1752" s="2">
        <v>0</v>
      </c>
      <c r="G1752" s="3">
        <f>+dataMercanciaGeneral[[#This Row],[Mercancía general embarcada en cabotaje]]+dataMercanciaGeneral[[#This Row],[Mercancía general desembarcada en cabotaje]]</f>
        <v>602</v>
      </c>
      <c r="H1752" s="2">
        <v>269053</v>
      </c>
      <c r="I1752" s="2">
        <v>396259</v>
      </c>
      <c r="J1752" s="3">
        <f>+dataMercanciaGeneral[[#This Row],[Mercancía general embarcada en exterior]]+dataMercanciaGeneral[[#This Row],[Mercancía general desembarcada en exterior]]</f>
        <v>665312</v>
      </c>
      <c r="K1752" s="3">
        <f>+dataMercanciaGeneral[[#This Row],[Mercancía general embarcada en cabotaje]]+dataMercanciaGeneral[[#This Row],[Mercancía general embarcada en exterior]]</f>
        <v>269655</v>
      </c>
      <c r="L1752" s="3">
        <f>+dataMercanciaGeneral[[#This Row],[Mercancía general desembarcada en cabotaje]]+dataMercanciaGeneral[[#This Row],[Mercancía general desembarcada en exterior]]</f>
        <v>396259</v>
      </c>
      <c r="M1752" s="3">
        <f>+dataMercanciaGeneral[[#This Row],[TOTAL mercancía general embarcada en cabotaje y exterior]]+dataMercanciaGeneral[[#This Row],[TOTAL mercancía general desembarcada en cabotaje y exterior]]</f>
        <v>665914</v>
      </c>
    </row>
    <row r="1753" spans="1:13" hidden="1" x14ac:dyDescent="0.25">
      <c r="A1753" s="1">
        <v>1991</v>
      </c>
      <c r="B1753" s="1" t="s">
        <v>24</v>
      </c>
      <c r="C1753" s="1" t="s">
        <v>32</v>
      </c>
      <c r="D1753" s="1" t="s">
        <v>42</v>
      </c>
      <c r="E1753" s="2">
        <v>0</v>
      </c>
      <c r="F1753" s="2">
        <v>0</v>
      </c>
      <c r="G1753" s="3">
        <f>+dataMercanciaGeneral[[#This Row],[Mercancía general embarcada en cabotaje]]+dataMercanciaGeneral[[#This Row],[Mercancía general desembarcada en cabotaje]]</f>
        <v>0</v>
      </c>
      <c r="H1753" s="2">
        <v>1613</v>
      </c>
      <c r="I1753" s="2">
        <v>1090</v>
      </c>
      <c r="J1753" s="3">
        <f>+dataMercanciaGeneral[[#This Row],[Mercancía general embarcada en exterior]]+dataMercanciaGeneral[[#This Row],[Mercancía general desembarcada en exterior]]</f>
        <v>2703</v>
      </c>
      <c r="K1753" s="3">
        <f>+dataMercanciaGeneral[[#This Row],[Mercancía general embarcada en cabotaje]]+dataMercanciaGeneral[[#This Row],[Mercancía general embarcada en exterior]]</f>
        <v>1613</v>
      </c>
      <c r="L1753" s="3">
        <f>+dataMercanciaGeneral[[#This Row],[Mercancía general desembarcada en cabotaje]]+dataMercanciaGeneral[[#This Row],[Mercancía general desembarcada en exterior]]</f>
        <v>1090</v>
      </c>
      <c r="M1753" s="3">
        <f>+dataMercanciaGeneral[[#This Row],[TOTAL mercancía general embarcada en cabotaje y exterior]]+dataMercanciaGeneral[[#This Row],[TOTAL mercancía general desembarcada en cabotaje y exterior]]</f>
        <v>2703</v>
      </c>
    </row>
    <row r="1754" spans="1:13" hidden="1" x14ac:dyDescent="0.25">
      <c r="A1754" s="1">
        <v>1991</v>
      </c>
      <c r="B1754" s="1" t="s">
        <v>25</v>
      </c>
      <c r="C1754" s="1" t="s">
        <v>32</v>
      </c>
      <c r="D1754" s="1" t="s">
        <v>33</v>
      </c>
      <c r="E1754" s="2">
        <v>29723</v>
      </c>
      <c r="F1754" s="2">
        <v>24990</v>
      </c>
      <c r="G1754" s="3">
        <f>+dataMercanciaGeneral[[#This Row],[Mercancía general embarcada en cabotaje]]+dataMercanciaGeneral[[#This Row],[Mercancía general desembarcada en cabotaje]]</f>
        <v>54713</v>
      </c>
      <c r="H1754" s="2">
        <v>75295</v>
      </c>
      <c r="I1754" s="2">
        <v>206373</v>
      </c>
      <c r="J1754" s="3">
        <f>+dataMercanciaGeneral[[#This Row],[Mercancía general embarcada en exterior]]+dataMercanciaGeneral[[#This Row],[Mercancía general desembarcada en exterior]]</f>
        <v>281668</v>
      </c>
      <c r="K1754" s="3">
        <f>+dataMercanciaGeneral[[#This Row],[Mercancía general embarcada en cabotaje]]+dataMercanciaGeneral[[#This Row],[Mercancía general embarcada en exterior]]</f>
        <v>105018</v>
      </c>
      <c r="L1754" s="3">
        <f>+dataMercanciaGeneral[[#This Row],[Mercancía general desembarcada en cabotaje]]+dataMercanciaGeneral[[#This Row],[Mercancía general desembarcada en exterior]]</f>
        <v>231363</v>
      </c>
      <c r="M1754" s="3">
        <f>+dataMercanciaGeneral[[#This Row],[TOTAL mercancía general embarcada en cabotaje y exterior]]+dataMercanciaGeneral[[#This Row],[TOTAL mercancía general desembarcada en cabotaje y exterior]]</f>
        <v>336381</v>
      </c>
    </row>
    <row r="1755" spans="1:13" hidden="1" x14ac:dyDescent="0.25">
      <c r="A1755" s="1">
        <v>1991</v>
      </c>
      <c r="B1755" s="1" t="s">
        <v>25</v>
      </c>
      <c r="C1755" s="1" t="s">
        <v>32</v>
      </c>
      <c r="D1755" s="1" t="s">
        <v>42</v>
      </c>
      <c r="E1755" s="2">
        <v>197629</v>
      </c>
      <c r="F1755" s="2">
        <v>90954</v>
      </c>
      <c r="G1755" s="3">
        <f>+dataMercanciaGeneral[[#This Row],[Mercancía general embarcada en cabotaje]]+dataMercanciaGeneral[[#This Row],[Mercancía general desembarcada en cabotaje]]</f>
        <v>288583</v>
      </c>
      <c r="H1755" s="2">
        <v>1314</v>
      </c>
      <c r="I1755" s="2">
        <v>1193</v>
      </c>
      <c r="J1755" s="3">
        <f>+dataMercanciaGeneral[[#This Row],[Mercancía general embarcada en exterior]]+dataMercanciaGeneral[[#This Row],[Mercancía general desembarcada en exterior]]</f>
        <v>2507</v>
      </c>
      <c r="K1755" s="3">
        <f>+dataMercanciaGeneral[[#This Row],[Mercancía general embarcada en cabotaje]]+dataMercanciaGeneral[[#This Row],[Mercancía general embarcada en exterior]]</f>
        <v>198943</v>
      </c>
      <c r="L1755" s="3">
        <f>+dataMercanciaGeneral[[#This Row],[Mercancía general desembarcada en cabotaje]]+dataMercanciaGeneral[[#This Row],[Mercancía general desembarcada en exterior]]</f>
        <v>92147</v>
      </c>
      <c r="M1755" s="3">
        <f>+dataMercanciaGeneral[[#This Row],[TOTAL mercancía general embarcada en cabotaje y exterior]]+dataMercanciaGeneral[[#This Row],[TOTAL mercancía general desembarcada en cabotaje y exterior]]</f>
        <v>291090</v>
      </c>
    </row>
    <row r="1756" spans="1:13" hidden="1" x14ac:dyDescent="0.25">
      <c r="A1756" s="1">
        <v>1991</v>
      </c>
      <c r="B1756" s="1" t="s">
        <v>26</v>
      </c>
      <c r="C1756" s="1" t="s">
        <v>32</v>
      </c>
      <c r="D1756" s="1" t="s">
        <v>33</v>
      </c>
      <c r="E1756" s="2">
        <v>48216</v>
      </c>
      <c r="F1756" s="2">
        <v>866</v>
      </c>
      <c r="G1756" s="3">
        <f>+dataMercanciaGeneral[[#This Row],[Mercancía general embarcada en cabotaje]]+dataMercanciaGeneral[[#This Row],[Mercancía general desembarcada en cabotaje]]</f>
        <v>49082</v>
      </c>
      <c r="H1756" s="2">
        <v>211524</v>
      </c>
      <c r="I1756" s="2">
        <v>110798</v>
      </c>
      <c r="J1756" s="3">
        <f>+dataMercanciaGeneral[[#This Row],[Mercancía general embarcada en exterior]]+dataMercanciaGeneral[[#This Row],[Mercancía general desembarcada en exterior]]</f>
        <v>322322</v>
      </c>
      <c r="K1756" s="3">
        <f>+dataMercanciaGeneral[[#This Row],[Mercancía general embarcada en cabotaje]]+dataMercanciaGeneral[[#This Row],[Mercancía general embarcada en exterior]]</f>
        <v>259740</v>
      </c>
      <c r="L1756" s="3">
        <f>+dataMercanciaGeneral[[#This Row],[Mercancía general desembarcada en cabotaje]]+dataMercanciaGeneral[[#This Row],[Mercancía general desembarcada en exterior]]</f>
        <v>111664</v>
      </c>
      <c r="M1756" s="3">
        <f>+dataMercanciaGeneral[[#This Row],[TOTAL mercancía general embarcada en cabotaje y exterior]]+dataMercanciaGeneral[[#This Row],[TOTAL mercancía general desembarcada en cabotaje y exterior]]</f>
        <v>371404</v>
      </c>
    </row>
    <row r="1757" spans="1:13" hidden="1" x14ac:dyDescent="0.25">
      <c r="A1757" s="1">
        <v>1991</v>
      </c>
      <c r="B1757" s="1" t="s">
        <v>26</v>
      </c>
      <c r="C1757" s="1" t="s">
        <v>32</v>
      </c>
      <c r="D1757" s="1" t="s">
        <v>42</v>
      </c>
      <c r="E1757" s="2">
        <v>127059</v>
      </c>
      <c r="F1757" s="2">
        <v>50778</v>
      </c>
      <c r="G1757" s="3">
        <f>+dataMercanciaGeneral[[#This Row],[Mercancía general embarcada en cabotaje]]+dataMercanciaGeneral[[#This Row],[Mercancía general desembarcada en cabotaje]]</f>
        <v>177837</v>
      </c>
      <c r="H1757" s="2">
        <v>47731</v>
      </c>
      <c r="I1757" s="2">
        <v>8662</v>
      </c>
      <c r="J1757" s="3">
        <f>+dataMercanciaGeneral[[#This Row],[Mercancía general embarcada en exterior]]+dataMercanciaGeneral[[#This Row],[Mercancía general desembarcada en exterior]]</f>
        <v>56393</v>
      </c>
      <c r="K1757" s="3">
        <f>+dataMercanciaGeneral[[#This Row],[Mercancía general embarcada en cabotaje]]+dataMercanciaGeneral[[#This Row],[Mercancía general embarcada en exterior]]</f>
        <v>174790</v>
      </c>
      <c r="L1757" s="3">
        <f>+dataMercanciaGeneral[[#This Row],[Mercancía general desembarcada en cabotaje]]+dataMercanciaGeneral[[#This Row],[Mercancía general desembarcada en exterior]]</f>
        <v>59440</v>
      </c>
      <c r="M1757" s="3">
        <f>+dataMercanciaGeneral[[#This Row],[TOTAL mercancía general embarcada en cabotaje y exterior]]+dataMercanciaGeneral[[#This Row],[TOTAL mercancía general desembarcada en cabotaje y exterior]]</f>
        <v>234230</v>
      </c>
    </row>
    <row r="1758" spans="1:13" hidden="1" x14ac:dyDescent="0.25">
      <c r="A1758" s="1">
        <v>1991</v>
      </c>
      <c r="B1758" s="1" t="s">
        <v>27</v>
      </c>
      <c r="C1758" s="1" t="s">
        <v>32</v>
      </c>
      <c r="D1758" s="1" t="s">
        <v>33</v>
      </c>
      <c r="E1758" s="2">
        <v>597935</v>
      </c>
      <c r="F1758" s="2">
        <v>627644</v>
      </c>
      <c r="G1758" s="3">
        <f>+dataMercanciaGeneral[[#This Row],[Mercancía general embarcada en cabotaje]]+dataMercanciaGeneral[[#This Row],[Mercancía general desembarcada en cabotaje]]</f>
        <v>1225579</v>
      </c>
      <c r="H1758" s="2">
        <v>330888</v>
      </c>
      <c r="I1758" s="2">
        <v>1107197</v>
      </c>
      <c r="J1758" s="3">
        <f>+dataMercanciaGeneral[[#This Row],[Mercancía general embarcada en exterior]]+dataMercanciaGeneral[[#This Row],[Mercancía general desembarcada en exterior]]</f>
        <v>1438085</v>
      </c>
      <c r="K1758" s="3">
        <f>+dataMercanciaGeneral[[#This Row],[Mercancía general embarcada en cabotaje]]+dataMercanciaGeneral[[#This Row],[Mercancía general embarcada en exterior]]</f>
        <v>928823</v>
      </c>
      <c r="L1758" s="3">
        <f>+dataMercanciaGeneral[[#This Row],[Mercancía general desembarcada en cabotaje]]+dataMercanciaGeneral[[#This Row],[Mercancía general desembarcada en exterior]]</f>
        <v>1734841</v>
      </c>
      <c r="M1758" s="3">
        <f>+dataMercanciaGeneral[[#This Row],[TOTAL mercancía general embarcada en cabotaje y exterior]]+dataMercanciaGeneral[[#This Row],[TOTAL mercancía general desembarcada en cabotaje y exterior]]</f>
        <v>2663664</v>
      </c>
    </row>
    <row r="1759" spans="1:13" hidden="1" x14ac:dyDescent="0.25">
      <c r="A1759" s="1">
        <v>1991</v>
      </c>
      <c r="B1759" s="1" t="s">
        <v>27</v>
      </c>
      <c r="C1759" s="1" t="s">
        <v>32</v>
      </c>
      <c r="D1759" s="1" t="s">
        <v>42</v>
      </c>
      <c r="E1759" s="2">
        <v>534012</v>
      </c>
      <c r="F1759" s="2">
        <v>115478</v>
      </c>
      <c r="G1759" s="3">
        <f>+dataMercanciaGeneral[[#This Row],[Mercancía general embarcada en cabotaje]]+dataMercanciaGeneral[[#This Row],[Mercancía general desembarcada en cabotaje]]</f>
        <v>649490</v>
      </c>
      <c r="H1759" s="2">
        <v>1722765</v>
      </c>
      <c r="I1759" s="2">
        <v>1477482</v>
      </c>
      <c r="J1759" s="3">
        <f>+dataMercanciaGeneral[[#This Row],[Mercancía general embarcada en exterior]]+dataMercanciaGeneral[[#This Row],[Mercancía general desembarcada en exterior]]</f>
        <v>3200247</v>
      </c>
      <c r="K1759" s="3">
        <f>+dataMercanciaGeneral[[#This Row],[Mercancía general embarcada en cabotaje]]+dataMercanciaGeneral[[#This Row],[Mercancía general embarcada en exterior]]</f>
        <v>2256777</v>
      </c>
      <c r="L1759" s="3">
        <f>+dataMercanciaGeneral[[#This Row],[Mercancía general desembarcada en cabotaje]]+dataMercanciaGeneral[[#This Row],[Mercancía general desembarcada en exterior]]</f>
        <v>1592960</v>
      </c>
      <c r="M1759" s="3">
        <f>+dataMercanciaGeneral[[#This Row],[TOTAL mercancía general embarcada en cabotaje y exterior]]+dataMercanciaGeneral[[#This Row],[TOTAL mercancía general desembarcada en cabotaje y exterior]]</f>
        <v>3849737</v>
      </c>
    </row>
    <row r="1760" spans="1:13" hidden="1" x14ac:dyDescent="0.25">
      <c r="A1760" s="1">
        <v>1991</v>
      </c>
      <c r="B1760" s="1" t="s">
        <v>28</v>
      </c>
      <c r="C1760" s="1" t="s">
        <v>32</v>
      </c>
      <c r="D1760" s="1" t="s">
        <v>33</v>
      </c>
      <c r="E1760" s="2">
        <v>1445</v>
      </c>
      <c r="F1760" s="2">
        <v>25211</v>
      </c>
      <c r="G1760" s="3">
        <f>+dataMercanciaGeneral[[#This Row],[Mercancía general embarcada en cabotaje]]+dataMercanciaGeneral[[#This Row],[Mercancía general desembarcada en cabotaje]]</f>
        <v>26656</v>
      </c>
      <c r="H1760" s="2">
        <v>571504</v>
      </c>
      <c r="I1760" s="2">
        <v>312159</v>
      </c>
      <c r="J1760" s="3">
        <f>+dataMercanciaGeneral[[#This Row],[Mercancía general embarcada en exterior]]+dataMercanciaGeneral[[#This Row],[Mercancía general desembarcada en exterior]]</f>
        <v>883663</v>
      </c>
      <c r="K1760" s="3">
        <f>+dataMercanciaGeneral[[#This Row],[Mercancía general embarcada en cabotaje]]+dataMercanciaGeneral[[#This Row],[Mercancía general embarcada en exterior]]</f>
        <v>572949</v>
      </c>
      <c r="L1760" s="3">
        <f>+dataMercanciaGeneral[[#This Row],[Mercancía general desembarcada en cabotaje]]+dataMercanciaGeneral[[#This Row],[Mercancía general desembarcada en exterior]]</f>
        <v>337370</v>
      </c>
      <c r="M1760" s="3">
        <f>+dataMercanciaGeneral[[#This Row],[TOTAL mercancía general embarcada en cabotaje y exterior]]+dataMercanciaGeneral[[#This Row],[TOTAL mercancía general desembarcada en cabotaje y exterior]]</f>
        <v>910319</v>
      </c>
    </row>
    <row r="1761" spans="1:13" hidden="1" x14ac:dyDescent="0.25">
      <c r="A1761" s="1">
        <v>1991</v>
      </c>
      <c r="B1761" s="1" t="s">
        <v>28</v>
      </c>
      <c r="C1761" s="1" t="s">
        <v>32</v>
      </c>
      <c r="D1761" s="1" t="s">
        <v>42</v>
      </c>
      <c r="E1761" s="2">
        <v>83784</v>
      </c>
      <c r="F1761" s="2">
        <v>50674</v>
      </c>
      <c r="G1761" s="3">
        <f>+dataMercanciaGeneral[[#This Row],[Mercancía general embarcada en cabotaje]]+dataMercanciaGeneral[[#This Row],[Mercancía general desembarcada en cabotaje]]</f>
        <v>134458</v>
      </c>
      <c r="H1761" s="2">
        <v>173164</v>
      </c>
      <c r="I1761" s="2">
        <v>285456</v>
      </c>
      <c r="J1761" s="3">
        <f>+dataMercanciaGeneral[[#This Row],[Mercancía general embarcada en exterior]]+dataMercanciaGeneral[[#This Row],[Mercancía general desembarcada en exterior]]</f>
        <v>458620</v>
      </c>
      <c r="K1761" s="3">
        <f>+dataMercanciaGeneral[[#This Row],[Mercancía general embarcada en cabotaje]]+dataMercanciaGeneral[[#This Row],[Mercancía general embarcada en exterior]]</f>
        <v>256948</v>
      </c>
      <c r="L1761" s="3">
        <f>+dataMercanciaGeneral[[#This Row],[Mercancía general desembarcada en cabotaje]]+dataMercanciaGeneral[[#This Row],[Mercancía general desembarcada en exterior]]</f>
        <v>336130</v>
      </c>
      <c r="M1761" s="3">
        <f>+dataMercanciaGeneral[[#This Row],[TOTAL mercancía general embarcada en cabotaje y exterior]]+dataMercanciaGeneral[[#This Row],[TOTAL mercancía general desembarcada en cabotaje y exterior]]</f>
        <v>593078</v>
      </c>
    </row>
    <row r="1762" spans="1:13" hidden="1" x14ac:dyDescent="0.25">
      <c r="A1762" s="1">
        <v>1991</v>
      </c>
      <c r="B1762" s="1" t="s">
        <v>29</v>
      </c>
      <c r="C1762" s="1" t="s">
        <v>32</v>
      </c>
      <c r="D1762" s="1" t="s">
        <v>33</v>
      </c>
      <c r="E1762" s="2">
        <v>1540</v>
      </c>
      <c r="F1762" s="2">
        <v>0</v>
      </c>
      <c r="G1762" s="3">
        <f>+dataMercanciaGeneral[[#This Row],[Mercancía general embarcada en cabotaje]]+dataMercanciaGeneral[[#This Row],[Mercancía general desembarcada en cabotaje]]</f>
        <v>1540</v>
      </c>
      <c r="H1762" s="2">
        <v>33097</v>
      </c>
      <c r="I1762" s="2">
        <v>26430</v>
      </c>
      <c r="J1762" s="3">
        <f>+dataMercanciaGeneral[[#This Row],[Mercancía general embarcada en exterior]]+dataMercanciaGeneral[[#This Row],[Mercancía general desembarcada en exterior]]</f>
        <v>59527</v>
      </c>
      <c r="K1762" s="3">
        <f>+dataMercanciaGeneral[[#This Row],[Mercancía general embarcada en cabotaje]]+dataMercanciaGeneral[[#This Row],[Mercancía general embarcada en exterior]]</f>
        <v>34637</v>
      </c>
      <c r="L1762" s="3">
        <f>+dataMercanciaGeneral[[#This Row],[Mercancía general desembarcada en cabotaje]]+dataMercanciaGeneral[[#This Row],[Mercancía general desembarcada en exterior]]</f>
        <v>26430</v>
      </c>
      <c r="M1762" s="3">
        <f>+dataMercanciaGeneral[[#This Row],[TOTAL mercancía general embarcada en cabotaje y exterior]]+dataMercanciaGeneral[[#This Row],[TOTAL mercancía general desembarcada en cabotaje y exterior]]</f>
        <v>61067</v>
      </c>
    </row>
    <row r="1763" spans="1:13" hidden="1" x14ac:dyDescent="0.25">
      <c r="A1763" s="1">
        <v>1991</v>
      </c>
      <c r="B1763" s="1" t="s">
        <v>29</v>
      </c>
      <c r="C1763" s="1" t="s">
        <v>32</v>
      </c>
      <c r="D1763" s="1" t="s">
        <v>42</v>
      </c>
      <c r="E1763" s="2">
        <v>0</v>
      </c>
      <c r="F1763" s="2">
        <v>0</v>
      </c>
      <c r="G1763" s="3">
        <f>+dataMercanciaGeneral[[#This Row],[Mercancía general embarcada en cabotaje]]+dataMercanciaGeneral[[#This Row],[Mercancía general desembarcada en cabotaje]]</f>
        <v>0</v>
      </c>
      <c r="H1763" s="2">
        <v>0</v>
      </c>
      <c r="I1763" s="2">
        <v>0</v>
      </c>
      <c r="J1763" s="3">
        <f>+dataMercanciaGeneral[[#This Row],[Mercancía general embarcada en exterior]]+dataMercanciaGeneral[[#This Row],[Mercancía general desembarcada en exterior]]</f>
        <v>0</v>
      </c>
      <c r="K1763" s="3">
        <f>+dataMercanciaGeneral[[#This Row],[Mercancía general embarcada en cabotaje]]+dataMercanciaGeneral[[#This Row],[Mercancía general embarcada en exterior]]</f>
        <v>0</v>
      </c>
      <c r="L1763" s="3">
        <f>+dataMercanciaGeneral[[#This Row],[Mercancía general desembarcada en cabotaje]]+dataMercanciaGeneral[[#This Row],[Mercancía general desembarcada en exterior]]</f>
        <v>0</v>
      </c>
      <c r="M1763" s="3">
        <f>+dataMercanciaGeneral[[#This Row],[TOTAL mercancía general embarcada en cabotaje y exterior]]+dataMercanciaGeneral[[#This Row],[TOTAL mercancía general desembarcada en cabotaje y exterior]]</f>
        <v>0</v>
      </c>
    </row>
    <row r="1764" spans="1:13" hidden="1" x14ac:dyDescent="0.25">
      <c r="A1764" s="1">
        <v>1992</v>
      </c>
      <c r="B1764" s="1" t="s">
        <v>0</v>
      </c>
      <c r="C1764" s="1" t="s">
        <v>32</v>
      </c>
      <c r="D1764" s="1" t="s">
        <v>33</v>
      </c>
      <c r="E1764" s="2">
        <v>0</v>
      </c>
      <c r="F1764" s="2">
        <v>29</v>
      </c>
      <c r="G1764" s="3">
        <f>+dataMercanciaGeneral[[#This Row],[Mercancía general embarcada en cabotaje]]+dataMercanciaGeneral[[#This Row],[Mercancía general desembarcada en cabotaje]]</f>
        <v>29</v>
      </c>
      <c r="H1764" s="2">
        <v>74725</v>
      </c>
      <c r="I1764" s="2">
        <v>91802</v>
      </c>
      <c r="J1764" s="3">
        <f>+dataMercanciaGeneral[[#This Row],[Mercancía general embarcada en exterior]]+dataMercanciaGeneral[[#This Row],[Mercancía general desembarcada en exterior]]</f>
        <v>166527</v>
      </c>
      <c r="K1764" s="3">
        <f>+dataMercanciaGeneral[[#This Row],[Mercancía general embarcada en cabotaje]]+dataMercanciaGeneral[[#This Row],[Mercancía general embarcada en exterior]]</f>
        <v>74725</v>
      </c>
      <c r="L1764" s="3">
        <f>+dataMercanciaGeneral[[#This Row],[Mercancía general desembarcada en cabotaje]]+dataMercanciaGeneral[[#This Row],[Mercancía general desembarcada en exterior]]</f>
        <v>91831</v>
      </c>
      <c r="M1764" s="3">
        <f>+dataMercanciaGeneral[[#This Row],[TOTAL mercancía general embarcada en cabotaje y exterior]]+dataMercanciaGeneral[[#This Row],[TOTAL mercancía general desembarcada en cabotaje y exterior]]</f>
        <v>166556</v>
      </c>
    </row>
    <row r="1765" spans="1:13" hidden="1" x14ac:dyDescent="0.25">
      <c r="A1765" s="1">
        <v>1992</v>
      </c>
      <c r="B1765" s="1" t="s">
        <v>0</v>
      </c>
      <c r="C1765" s="1" t="s">
        <v>32</v>
      </c>
      <c r="D1765" s="1" t="s">
        <v>42</v>
      </c>
      <c r="E1765" s="2">
        <v>0</v>
      </c>
      <c r="F1765" s="2">
        <v>0</v>
      </c>
      <c r="G1765" s="3">
        <f>+dataMercanciaGeneral[[#This Row],[Mercancía general embarcada en cabotaje]]+dataMercanciaGeneral[[#This Row],[Mercancía general desembarcada en cabotaje]]</f>
        <v>0</v>
      </c>
      <c r="H1765" s="2">
        <v>0</v>
      </c>
      <c r="I1765" s="2">
        <v>0</v>
      </c>
      <c r="J1765" s="3">
        <f>+dataMercanciaGeneral[[#This Row],[Mercancía general embarcada en exterior]]+dataMercanciaGeneral[[#This Row],[Mercancía general desembarcada en exterior]]</f>
        <v>0</v>
      </c>
      <c r="K1765" s="3">
        <f>+dataMercanciaGeneral[[#This Row],[Mercancía general embarcada en cabotaje]]+dataMercanciaGeneral[[#This Row],[Mercancía general embarcada en exterior]]</f>
        <v>0</v>
      </c>
      <c r="L1765" s="3">
        <f>+dataMercanciaGeneral[[#This Row],[Mercancía general desembarcada en cabotaje]]+dataMercanciaGeneral[[#This Row],[Mercancía general desembarcada en exterior]]</f>
        <v>0</v>
      </c>
      <c r="M1765" s="3">
        <f>+dataMercanciaGeneral[[#This Row],[TOTAL mercancía general embarcada en cabotaje y exterior]]+dataMercanciaGeneral[[#This Row],[TOTAL mercancía general desembarcada en cabotaje y exterior]]</f>
        <v>0</v>
      </c>
    </row>
    <row r="1766" spans="1:13" hidden="1" x14ac:dyDescent="0.25">
      <c r="A1766" s="1">
        <v>1992</v>
      </c>
      <c r="B1766" s="1" t="s">
        <v>1</v>
      </c>
      <c r="C1766" s="1" t="s">
        <v>32</v>
      </c>
      <c r="D1766" s="1" t="s">
        <v>33</v>
      </c>
      <c r="E1766" s="2">
        <v>66483</v>
      </c>
      <c r="F1766" s="2">
        <v>13743</v>
      </c>
      <c r="G1766" s="3">
        <f>+dataMercanciaGeneral[[#This Row],[Mercancía general embarcada en cabotaje]]+dataMercanciaGeneral[[#This Row],[Mercancía general desembarcada en cabotaje]]</f>
        <v>80226</v>
      </c>
      <c r="H1766" s="2">
        <v>20508</v>
      </c>
      <c r="I1766" s="2">
        <v>83569</v>
      </c>
      <c r="J1766" s="3">
        <f>+dataMercanciaGeneral[[#This Row],[Mercancía general embarcada en exterior]]+dataMercanciaGeneral[[#This Row],[Mercancía general desembarcada en exterior]]</f>
        <v>104077</v>
      </c>
      <c r="K1766" s="3">
        <f>+dataMercanciaGeneral[[#This Row],[Mercancía general embarcada en cabotaje]]+dataMercanciaGeneral[[#This Row],[Mercancía general embarcada en exterior]]</f>
        <v>86991</v>
      </c>
      <c r="L1766" s="3">
        <f>+dataMercanciaGeneral[[#This Row],[Mercancía general desembarcada en cabotaje]]+dataMercanciaGeneral[[#This Row],[Mercancía general desembarcada en exterior]]</f>
        <v>97312</v>
      </c>
      <c r="M1766" s="3">
        <f>+dataMercanciaGeneral[[#This Row],[TOTAL mercancía general embarcada en cabotaje y exterior]]+dataMercanciaGeneral[[#This Row],[TOTAL mercancía general desembarcada en cabotaje y exterior]]</f>
        <v>184303</v>
      </c>
    </row>
    <row r="1767" spans="1:13" hidden="1" x14ac:dyDescent="0.25">
      <c r="A1767" s="1">
        <v>1992</v>
      </c>
      <c r="B1767" s="1" t="s">
        <v>1</v>
      </c>
      <c r="C1767" s="1" t="s">
        <v>32</v>
      </c>
      <c r="D1767" s="1" t="s">
        <v>42</v>
      </c>
      <c r="E1767" s="2">
        <v>259615</v>
      </c>
      <c r="F1767" s="2">
        <v>123638</v>
      </c>
      <c r="G1767" s="3">
        <f>+dataMercanciaGeneral[[#This Row],[Mercancía general embarcada en cabotaje]]+dataMercanciaGeneral[[#This Row],[Mercancía general desembarcada en cabotaje]]</f>
        <v>383253</v>
      </c>
      <c r="H1767" s="2">
        <v>10281</v>
      </c>
      <c r="I1767" s="2">
        <v>30062</v>
      </c>
      <c r="J1767" s="3">
        <f>+dataMercanciaGeneral[[#This Row],[Mercancía general embarcada en exterior]]+dataMercanciaGeneral[[#This Row],[Mercancía general desembarcada en exterior]]</f>
        <v>40343</v>
      </c>
      <c r="K1767" s="3">
        <f>+dataMercanciaGeneral[[#This Row],[Mercancía general embarcada en cabotaje]]+dataMercanciaGeneral[[#This Row],[Mercancía general embarcada en exterior]]</f>
        <v>269896</v>
      </c>
      <c r="L1767" s="3">
        <f>+dataMercanciaGeneral[[#This Row],[Mercancía general desembarcada en cabotaje]]+dataMercanciaGeneral[[#This Row],[Mercancía general desembarcada en exterior]]</f>
        <v>153700</v>
      </c>
      <c r="M1767" s="3">
        <f>+dataMercanciaGeneral[[#This Row],[TOTAL mercancía general embarcada en cabotaje y exterior]]+dataMercanciaGeneral[[#This Row],[TOTAL mercancía general desembarcada en cabotaje y exterior]]</f>
        <v>423596</v>
      </c>
    </row>
    <row r="1768" spans="1:13" hidden="1" x14ac:dyDescent="0.25">
      <c r="A1768" s="1">
        <v>1992</v>
      </c>
      <c r="B1768" s="1" t="s">
        <v>2</v>
      </c>
      <c r="C1768" s="1" t="s">
        <v>32</v>
      </c>
      <c r="D1768" s="1" t="s">
        <v>33</v>
      </c>
      <c r="E1768" s="2">
        <v>125609</v>
      </c>
      <c r="F1768" s="2">
        <v>71759</v>
      </c>
      <c r="G1768" s="3">
        <f>+dataMercanciaGeneral[[#This Row],[Mercancía general embarcada en cabotaje]]+dataMercanciaGeneral[[#This Row],[Mercancía general desembarcada en cabotaje]]</f>
        <v>197368</v>
      </c>
      <c r="H1768" s="2">
        <v>4082</v>
      </c>
      <c r="I1768" s="2">
        <v>19094</v>
      </c>
      <c r="J1768" s="3">
        <f>+dataMercanciaGeneral[[#This Row],[Mercancía general embarcada en exterior]]+dataMercanciaGeneral[[#This Row],[Mercancía general desembarcada en exterior]]</f>
        <v>23176</v>
      </c>
      <c r="K1768" s="3">
        <f>+dataMercanciaGeneral[[#This Row],[Mercancía general embarcada en cabotaje]]+dataMercanciaGeneral[[#This Row],[Mercancía general embarcada en exterior]]</f>
        <v>129691</v>
      </c>
      <c r="L1768" s="3">
        <f>+dataMercanciaGeneral[[#This Row],[Mercancía general desembarcada en cabotaje]]+dataMercanciaGeneral[[#This Row],[Mercancía general desembarcada en exterior]]</f>
        <v>90853</v>
      </c>
      <c r="M1768" s="3">
        <f>+dataMercanciaGeneral[[#This Row],[TOTAL mercancía general embarcada en cabotaje y exterior]]+dataMercanciaGeneral[[#This Row],[TOTAL mercancía general desembarcada en cabotaje y exterior]]</f>
        <v>220544</v>
      </c>
    </row>
    <row r="1769" spans="1:13" hidden="1" x14ac:dyDescent="0.25">
      <c r="A1769" s="1">
        <v>1992</v>
      </c>
      <c r="B1769" s="1" t="s">
        <v>2</v>
      </c>
      <c r="C1769" s="1" t="s">
        <v>32</v>
      </c>
      <c r="D1769" s="1" t="s">
        <v>42</v>
      </c>
      <c r="E1769" s="2">
        <v>9403</v>
      </c>
      <c r="F1769" s="2">
        <v>1759</v>
      </c>
      <c r="G1769" s="3">
        <f>+dataMercanciaGeneral[[#This Row],[Mercancía general embarcada en cabotaje]]+dataMercanciaGeneral[[#This Row],[Mercancía general desembarcada en cabotaje]]</f>
        <v>11162</v>
      </c>
      <c r="H1769" s="2">
        <v>0</v>
      </c>
      <c r="I1769" s="2">
        <v>0</v>
      </c>
      <c r="J1769" s="3">
        <f>+dataMercanciaGeneral[[#This Row],[Mercancía general embarcada en exterior]]+dataMercanciaGeneral[[#This Row],[Mercancía general desembarcada en exterior]]</f>
        <v>0</v>
      </c>
      <c r="K1769" s="3">
        <f>+dataMercanciaGeneral[[#This Row],[Mercancía general embarcada en cabotaje]]+dataMercanciaGeneral[[#This Row],[Mercancía general embarcada en exterior]]</f>
        <v>9403</v>
      </c>
      <c r="L1769" s="3">
        <f>+dataMercanciaGeneral[[#This Row],[Mercancía general desembarcada en cabotaje]]+dataMercanciaGeneral[[#This Row],[Mercancía general desembarcada en exterior]]</f>
        <v>1759</v>
      </c>
      <c r="M1769" s="3">
        <f>+dataMercanciaGeneral[[#This Row],[TOTAL mercancía general embarcada en cabotaje y exterior]]+dataMercanciaGeneral[[#This Row],[TOTAL mercancía general desembarcada en cabotaje y exterior]]</f>
        <v>11162</v>
      </c>
    </row>
    <row r="1770" spans="1:13" hidden="1" x14ac:dyDescent="0.25">
      <c r="A1770" s="1">
        <v>1992</v>
      </c>
      <c r="B1770" s="1" t="s">
        <v>3</v>
      </c>
      <c r="C1770" s="1" t="s">
        <v>32</v>
      </c>
      <c r="D1770" s="1" t="s">
        <v>33</v>
      </c>
      <c r="E1770" s="2">
        <v>322229</v>
      </c>
      <c r="F1770" s="2">
        <v>0</v>
      </c>
      <c r="G1770" s="3">
        <f>+dataMercanciaGeneral[[#This Row],[Mercancía general embarcada en cabotaje]]+dataMercanciaGeneral[[#This Row],[Mercancía general desembarcada en cabotaje]]</f>
        <v>322229</v>
      </c>
      <c r="H1770" s="2">
        <v>1199293</v>
      </c>
      <c r="I1770" s="2">
        <v>331182</v>
      </c>
      <c r="J1770" s="3">
        <f>+dataMercanciaGeneral[[#This Row],[Mercancía general embarcada en exterior]]+dataMercanciaGeneral[[#This Row],[Mercancía general desembarcada en exterior]]</f>
        <v>1530475</v>
      </c>
      <c r="K1770" s="3">
        <f>+dataMercanciaGeneral[[#This Row],[Mercancía general embarcada en cabotaje]]+dataMercanciaGeneral[[#This Row],[Mercancía general embarcada en exterior]]</f>
        <v>1521522</v>
      </c>
      <c r="L1770" s="3">
        <f>+dataMercanciaGeneral[[#This Row],[Mercancía general desembarcada en cabotaje]]+dataMercanciaGeneral[[#This Row],[Mercancía general desembarcada en exterior]]</f>
        <v>331182</v>
      </c>
      <c r="M1770" s="3">
        <f>+dataMercanciaGeneral[[#This Row],[TOTAL mercancía general embarcada en cabotaje y exterior]]+dataMercanciaGeneral[[#This Row],[TOTAL mercancía general desembarcada en cabotaje y exterior]]</f>
        <v>1852704</v>
      </c>
    </row>
    <row r="1771" spans="1:13" hidden="1" x14ac:dyDescent="0.25">
      <c r="A1771" s="1">
        <v>1992</v>
      </c>
      <c r="B1771" s="1" t="s">
        <v>3</v>
      </c>
      <c r="C1771" s="1" t="s">
        <v>32</v>
      </c>
      <c r="D1771" s="1" t="s">
        <v>42</v>
      </c>
      <c r="E1771" s="2">
        <v>0</v>
      </c>
      <c r="F1771" s="2">
        <v>0</v>
      </c>
      <c r="G1771" s="3">
        <f>+dataMercanciaGeneral[[#This Row],[Mercancía general embarcada en cabotaje]]+dataMercanciaGeneral[[#This Row],[Mercancía general desembarcada en cabotaje]]</f>
        <v>0</v>
      </c>
      <c r="H1771" s="2">
        <v>0</v>
      </c>
      <c r="I1771" s="2">
        <v>0</v>
      </c>
      <c r="J1771" s="3">
        <f>+dataMercanciaGeneral[[#This Row],[Mercancía general embarcada en exterior]]+dataMercanciaGeneral[[#This Row],[Mercancía general desembarcada en exterior]]</f>
        <v>0</v>
      </c>
      <c r="K1771" s="3">
        <f>+dataMercanciaGeneral[[#This Row],[Mercancía general embarcada en cabotaje]]+dataMercanciaGeneral[[#This Row],[Mercancía general embarcada en exterior]]</f>
        <v>0</v>
      </c>
      <c r="L1771" s="3">
        <f>+dataMercanciaGeneral[[#This Row],[Mercancía general desembarcada en cabotaje]]+dataMercanciaGeneral[[#This Row],[Mercancía general desembarcada en exterior]]</f>
        <v>0</v>
      </c>
      <c r="M1771" s="3">
        <f>+dataMercanciaGeneral[[#This Row],[TOTAL mercancía general embarcada en cabotaje y exterior]]+dataMercanciaGeneral[[#This Row],[TOTAL mercancía general desembarcada en cabotaje y exterior]]</f>
        <v>0</v>
      </c>
    </row>
    <row r="1772" spans="1:13" hidden="1" x14ac:dyDescent="0.25">
      <c r="A1772" s="1">
        <v>1992</v>
      </c>
      <c r="B1772" s="1" t="s">
        <v>4</v>
      </c>
      <c r="C1772" s="1" t="s">
        <v>32</v>
      </c>
      <c r="D1772" s="1" t="s">
        <v>33</v>
      </c>
      <c r="E1772" s="2">
        <v>233698</v>
      </c>
      <c r="F1772" s="2">
        <v>162255</v>
      </c>
      <c r="G1772" s="3">
        <f>+dataMercanciaGeneral[[#This Row],[Mercancía general embarcada en cabotaje]]+dataMercanciaGeneral[[#This Row],[Mercancía general desembarcada en cabotaje]]</f>
        <v>395953</v>
      </c>
      <c r="H1772" s="2">
        <v>1182456</v>
      </c>
      <c r="I1772" s="2">
        <v>907176</v>
      </c>
      <c r="J1772" s="3">
        <f>+dataMercanciaGeneral[[#This Row],[Mercancía general embarcada en exterior]]+dataMercanciaGeneral[[#This Row],[Mercancía general desembarcada en exterior]]</f>
        <v>2089632</v>
      </c>
      <c r="K1772" s="3">
        <f>+dataMercanciaGeneral[[#This Row],[Mercancía general embarcada en cabotaje]]+dataMercanciaGeneral[[#This Row],[Mercancía general embarcada en exterior]]</f>
        <v>1416154</v>
      </c>
      <c r="L1772" s="3">
        <f>+dataMercanciaGeneral[[#This Row],[Mercancía general desembarcada en cabotaje]]+dataMercanciaGeneral[[#This Row],[Mercancía general desembarcada en exterior]]</f>
        <v>1069431</v>
      </c>
      <c r="M1772" s="3">
        <f>+dataMercanciaGeneral[[#This Row],[TOTAL mercancía general embarcada en cabotaje y exterior]]+dataMercanciaGeneral[[#This Row],[TOTAL mercancía general desembarcada en cabotaje y exterior]]</f>
        <v>2485585</v>
      </c>
    </row>
    <row r="1773" spans="1:13" hidden="1" x14ac:dyDescent="0.25">
      <c r="A1773" s="1">
        <v>1992</v>
      </c>
      <c r="B1773" s="1" t="s">
        <v>4</v>
      </c>
      <c r="C1773" s="1" t="s">
        <v>32</v>
      </c>
      <c r="D1773" s="1" t="s">
        <v>42</v>
      </c>
      <c r="E1773" s="2">
        <v>420058</v>
      </c>
      <c r="F1773" s="2">
        <v>228438</v>
      </c>
      <c r="G1773" s="3">
        <f>+dataMercanciaGeneral[[#This Row],[Mercancía general embarcada en cabotaje]]+dataMercanciaGeneral[[#This Row],[Mercancía general desembarcada en cabotaje]]</f>
        <v>648496</v>
      </c>
      <c r="H1773" s="2">
        <v>3095896</v>
      </c>
      <c r="I1773" s="2">
        <v>3124998</v>
      </c>
      <c r="J1773" s="3">
        <f>+dataMercanciaGeneral[[#This Row],[Mercancía general embarcada en exterior]]+dataMercanciaGeneral[[#This Row],[Mercancía general desembarcada en exterior]]</f>
        <v>6220894</v>
      </c>
      <c r="K1773" s="3">
        <f>+dataMercanciaGeneral[[#This Row],[Mercancía general embarcada en cabotaje]]+dataMercanciaGeneral[[#This Row],[Mercancía general embarcada en exterior]]</f>
        <v>3515954</v>
      </c>
      <c r="L1773" s="3">
        <f>+dataMercanciaGeneral[[#This Row],[Mercancía general desembarcada en cabotaje]]+dataMercanciaGeneral[[#This Row],[Mercancía general desembarcada en exterior]]</f>
        <v>3353436</v>
      </c>
      <c r="M1773" s="3">
        <f>+dataMercanciaGeneral[[#This Row],[TOTAL mercancía general embarcada en cabotaje y exterior]]+dataMercanciaGeneral[[#This Row],[TOTAL mercancía general desembarcada en cabotaje y exterior]]</f>
        <v>6869390</v>
      </c>
    </row>
    <row r="1774" spans="1:13" hidden="1" x14ac:dyDescent="0.25">
      <c r="A1774" s="1">
        <v>1992</v>
      </c>
      <c r="B1774" s="1" t="s">
        <v>5</v>
      </c>
      <c r="C1774" s="1" t="s">
        <v>32</v>
      </c>
      <c r="D1774" s="1" t="s">
        <v>33</v>
      </c>
      <c r="E1774" s="2">
        <v>325468</v>
      </c>
      <c r="F1774" s="2">
        <v>320507</v>
      </c>
      <c r="G1774" s="3">
        <f>+dataMercanciaGeneral[[#This Row],[Mercancía general embarcada en cabotaje]]+dataMercanciaGeneral[[#This Row],[Mercancía general desembarcada en cabotaje]]</f>
        <v>645975</v>
      </c>
      <c r="H1774" s="2">
        <v>370226</v>
      </c>
      <c r="I1774" s="2">
        <v>196947</v>
      </c>
      <c r="J1774" s="3">
        <f>+dataMercanciaGeneral[[#This Row],[Mercancía general embarcada en exterior]]+dataMercanciaGeneral[[#This Row],[Mercancía general desembarcada en exterior]]</f>
        <v>567173</v>
      </c>
      <c r="K1774" s="3">
        <f>+dataMercanciaGeneral[[#This Row],[Mercancía general embarcada en cabotaje]]+dataMercanciaGeneral[[#This Row],[Mercancía general embarcada en exterior]]</f>
        <v>695694</v>
      </c>
      <c r="L1774" s="3">
        <f>+dataMercanciaGeneral[[#This Row],[Mercancía general desembarcada en cabotaje]]+dataMercanciaGeneral[[#This Row],[Mercancía general desembarcada en exterior]]</f>
        <v>517454</v>
      </c>
      <c r="M1774" s="3">
        <f>+dataMercanciaGeneral[[#This Row],[TOTAL mercancía general embarcada en cabotaje y exterior]]+dataMercanciaGeneral[[#This Row],[TOTAL mercancía general desembarcada en cabotaje y exterior]]</f>
        <v>1213148</v>
      </c>
    </row>
    <row r="1775" spans="1:13" hidden="1" x14ac:dyDescent="0.25">
      <c r="A1775" s="1">
        <v>1992</v>
      </c>
      <c r="B1775" s="1" t="s">
        <v>5</v>
      </c>
      <c r="C1775" s="1" t="s">
        <v>32</v>
      </c>
      <c r="D1775" s="1" t="s">
        <v>42</v>
      </c>
      <c r="E1775" s="2">
        <v>71632</v>
      </c>
      <c r="F1775" s="2">
        <v>66283</v>
      </c>
      <c r="G1775" s="3">
        <f>+dataMercanciaGeneral[[#This Row],[Mercancía general embarcada en cabotaje]]+dataMercanciaGeneral[[#This Row],[Mercancía general desembarcada en cabotaje]]</f>
        <v>137915</v>
      </c>
      <c r="H1775" s="2">
        <v>414074</v>
      </c>
      <c r="I1775" s="2">
        <v>136511</v>
      </c>
      <c r="J1775" s="3">
        <f>+dataMercanciaGeneral[[#This Row],[Mercancía general embarcada en exterior]]+dataMercanciaGeneral[[#This Row],[Mercancía general desembarcada en exterior]]</f>
        <v>550585</v>
      </c>
      <c r="K1775" s="3">
        <f>+dataMercanciaGeneral[[#This Row],[Mercancía general embarcada en cabotaje]]+dataMercanciaGeneral[[#This Row],[Mercancía general embarcada en exterior]]</f>
        <v>485706</v>
      </c>
      <c r="L1775" s="3">
        <f>+dataMercanciaGeneral[[#This Row],[Mercancía general desembarcada en cabotaje]]+dataMercanciaGeneral[[#This Row],[Mercancía general desembarcada en exterior]]</f>
        <v>202794</v>
      </c>
      <c r="M1775" s="3">
        <f>+dataMercanciaGeneral[[#This Row],[TOTAL mercancía general embarcada en cabotaje y exterior]]+dataMercanciaGeneral[[#This Row],[TOTAL mercancía general desembarcada en cabotaje y exterior]]</f>
        <v>688500</v>
      </c>
    </row>
    <row r="1776" spans="1:13" hidden="1" x14ac:dyDescent="0.25">
      <c r="A1776" s="1">
        <v>1992</v>
      </c>
      <c r="B1776" s="1" t="s">
        <v>10</v>
      </c>
      <c r="C1776" s="1" t="s">
        <v>32</v>
      </c>
      <c r="D1776" s="1" t="s">
        <v>33</v>
      </c>
      <c r="E1776" s="2">
        <v>658626</v>
      </c>
      <c r="F1776" s="2">
        <v>1460742</v>
      </c>
      <c r="G1776" s="3">
        <f>+dataMercanciaGeneral[[#This Row],[Mercancía general embarcada en cabotaje]]+dataMercanciaGeneral[[#This Row],[Mercancía general desembarcada en cabotaje]]</f>
        <v>2119368</v>
      </c>
      <c r="H1776" s="2">
        <v>8913</v>
      </c>
      <c r="I1776" s="2">
        <v>50828</v>
      </c>
      <c r="J1776" s="3">
        <f>+dataMercanciaGeneral[[#This Row],[Mercancía general embarcada en exterior]]+dataMercanciaGeneral[[#This Row],[Mercancía general desembarcada en exterior]]</f>
        <v>59741</v>
      </c>
      <c r="K1776" s="3">
        <f>+dataMercanciaGeneral[[#This Row],[Mercancía general embarcada en cabotaje]]+dataMercanciaGeneral[[#This Row],[Mercancía general embarcada en exterior]]</f>
        <v>667539</v>
      </c>
      <c r="L1776" s="3">
        <f>+dataMercanciaGeneral[[#This Row],[Mercancía general desembarcada en cabotaje]]+dataMercanciaGeneral[[#This Row],[Mercancía general desembarcada en exterior]]</f>
        <v>1511570</v>
      </c>
      <c r="M1776" s="3">
        <f>+dataMercanciaGeneral[[#This Row],[TOTAL mercancía general embarcada en cabotaje y exterior]]+dataMercanciaGeneral[[#This Row],[TOTAL mercancía general desembarcada en cabotaje y exterior]]</f>
        <v>2179109</v>
      </c>
    </row>
    <row r="1777" spans="1:13" hidden="1" x14ac:dyDescent="0.25">
      <c r="A1777" s="1">
        <v>1992</v>
      </c>
      <c r="B1777" s="1" t="s">
        <v>10</v>
      </c>
      <c r="C1777" s="1" t="s">
        <v>32</v>
      </c>
      <c r="D1777" s="1" t="s">
        <v>42</v>
      </c>
      <c r="E1777" s="2">
        <v>247242</v>
      </c>
      <c r="F1777" s="2">
        <v>905656</v>
      </c>
      <c r="G1777" s="3">
        <f>+dataMercanciaGeneral[[#This Row],[Mercancía general embarcada en cabotaje]]+dataMercanciaGeneral[[#This Row],[Mercancía general desembarcada en cabotaje]]</f>
        <v>1152898</v>
      </c>
      <c r="H1777" s="2">
        <v>558</v>
      </c>
      <c r="I1777" s="2">
        <v>564</v>
      </c>
      <c r="J1777" s="3">
        <f>+dataMercanciaGeneral[[#This Row],[Mercancía general embarcada en exterior]]+dataMercanciaGeneral[[#This Row],[Mercancía general desembarcada en exterior]]</f>
        <v>1122</v>
      </c>
      <c r="K1777" s="3">
        <f>+dataMercanciaGeneral[[#This Row],[Mercancía general embarcada en cabotaje]]+dataMercanciaGeneral[[#This Row],[Mercancía general embarcada en exterior]]</f>
        <v>247800</v>
      </c>
      <c r="L1777" s="3">
        <f>+dataMercanciaGeneral[[#This Row],[Mercancía general desembarcada en cabotaje]]+dataMercanciaGeneral[[#This Row],[Mercancía general desembarcada en exterior]]</f>
        <v>906220</v>
      </c>
      <c r="M1777" s="3">
        <f>+dataMercanciaGeneral[[#This Row],[TOTAL mercancía general embarcada en cabotaje y exterior]]+dataMercanciaGeneral[[#This Row],[TOTAL mercancía general desembarcada en cabotaje y exterior]]</f>
        <v>1154020</v>
      </c>
    </row>
    <row r="1778" spans="1:13" hidden="1" x14ac:dyDescent="0.25">
      <c r="A1778" s="1">
        <v>1992</v>
      </c>
      <c r="B1778" s="1" t="s">
        <v>11</v>
      </c>
      <c r="C1778" s="1" t="s">
        <v>32</v>
      </c>
      <c r="D1778" s="1" t="s">
        <v>33</v>
      </c>
      <c r="E1778" s="2">
        <v>859164</v>
      </c>
      <c r="F1778" s="2">
        <v>242377</v>
      </c>
      <c r="G1778" s="3">
        <f>+dataMercanciaGeneral[[#This Row],[Mercancía general embarcada en cabotaje]]+dataMercanciaGeneral[[#This Row],[Mercancía general desembarcada en cabotaje]]</f>
        <v>1101541</v>
      </c>
      <c r="H1778" s="2">
        <v>398494</v>
      </c>
      <c r="I1778" s="2">
        <v>399394</v>
      </c>
      <c r="J1778" s="3">
        <f>+dataMercanciaGeneral[[#This Row],[Mercancía general embarcada en exterior]]+dataMercanciaGeneral[[#This Row],[Mercancía general desembarcada en exterior]]</f>
        <v>797888</v>
      </c>
      <c r="K1778" s="3">
        <f>+dataMercanciaGeneral[[#This Row],[Mercancía general embarcada en cabotaje]]+dataMercanciaGeneral[[#This Row],[Mercancía general embarcada en exterior]]</f>
        <v>1257658</v>
      </c>
      <c r="L1778" s="3">
        <f>+dataMercanciaGeneral[[#This Row],[Mercancía general desembarcada en cabotaje]]+dataMercanciaGeneral[[#This Row],[Mercancía general desembarcada en exterior]]</f>
        <v>641771</v>
      </c>
      <c r="M1778" s="3">
        <f>+dataMercanciaGeneral[[#This Row],[TOTAL mercancía general embarcada en cabotaje y exterior]]+dataMercanciaGeneral[[#This Row],[TOTAL mercancía general desembarcada en cabotaje y exterior]]</f>
        <v>1899429</v>
      </c>
    </row>
    <row r="1779" spans="1:13" hidden="1" x14ac:dyDescent="0.25">
      <c r="A1779" s="1">
        <v>1992</v>
      </c>
      <c r="B1779" s="1" t="s">
        <v>11</v>
      </c>
      <c r="C1779" s="1" t="s">
        <v>32</v>
      </c>
      <c r="D1779" s="1" t="s">
        <v>42</v>
      </c>
      <c r="E1779" s="2">
        <v>789917</v>
      </c>
      <c r="F1779" s="2">
        <v>377186</v>
      </c>
      <c r="G1779" s="3">
        <f>+dataMercanciaGeneral[[#This Row],[Mercancía general embarcada en cabotaje]]+dataMercanciaGeneral[[#This Row],[Mercancía general desembarcada en cabotaje]]</f>
        <v>1167103</v>
      </c>
      <c r="H1779" s="2">
        <v>2210006</v>
      </c>
      <c r="I1779" s="2">
        <v>2324356</v>
      </c>
      <c r="J1779" s="3">
        <f>+dataMercanciaGeneral[[#This Row],[Mercancía general embarcada en exterior]]+dataMercanciaGeneral[[#This Row],[Mercancía general desembarcada en exterior]]</f>
        <v>4534362</v>
      </c>
      <c r="K1779" s="3">
        <f>+dataMercanciaGeneral[[#This Row],[Mercancía general embarcada en cabotaje]]+dataMercanciaGeneral[[#This Row],[Mercancía general embarcada en exterior]]</f>
        <v>2999923</v>
      </c>
      <c r="L1779" s="3">
        <f>+dataMercanciaGeneral[[#This Row],[Mercancía general desembarcada en cabotaje]]+dataMercanciaGeneral[[#This Row],[Mercancía general desembarcada en exterior]]</f>
        <v>2701542</v>
      </c>
      <c r="M1779" s="3">
        <f>+dataMercanciaGeneral[[#This Row],[TOTAL mercancía general embarcada en cabotaje y exterior]]+dataMercanciaGeneral[[#This Row],[TOTAL mercancía general desembarcada en cabotaje y exterior]]</f>
        <v>5701465</v>
      </c>
    </row>
    <row r="1780" spans="1:13" hidden="1" x14ac:dyDescent="0.25">
      <c r="A1780" s="1">
        <v>1992</v>
      </c>
      <c r="B1780" s="1" t="s">
        <v>12</v>
      </c>
      <c r="C1780" s="1" t="s">
        <v>32</v>
      </c>
      <c r="D1780" s="1" t="s">
        <v>33</v>
      </c>
      <c r="E1780" s="2">
        <v>11387</v>
      </c>
      <c r="F1780" s="2">
        <v>28674</v>
      </c>
      <c r="G1780" s="3">
        <f>+dataMercanciaGeneral[[#This Row],[Mercancía general embarcada en cabotaje]]+dataMercanciaGeneral[[#This Row],[Mercancía general desembarcada en cabotaje]]</f>
        <v>40061</v>
      </c>
      <c r="H1780" s="2">
        <v>1069325</v>
      </c>
      <c r="I1780" s="2">
        <v>1375391</v>
      </c>
      <c r="J1780" s="3">
        <f>+dataMercanciaGeneral[[#This Row],[Mercancía general embarcada en exterior]]+dataMercanciaGeneral[[#This Row],[Mercancía general desembarcada en exterior]]</f>
        <v>2444716</v>
      </c>
      <c r="K1780" s="3">
        <f>+dataMercanciaGeneral[[#This Row],[Mercancía general embarcada en cabotaje]]+dataMercanciaGeneral[[#This Row],[Mercancía general embarcada en exterior]]</f>
        <v>1080712</v>
      </c>
      <c r="L1780" s="3">
        <f>+dataMercanciaGeneral[[#This Row],[Mercancía general desembarcada en cabotaje]]+dataMercanciaGeneral[[#This Row],[Mercancía general desembarcada en exterior]]</f>
        <v>1404065</v>
      </c>
      <c r="M1780" s="3">
        <f>+dataMercanciaGeneral[[#This Row],[TOTAL mercancía general embarcada en cabotaje y exterior]]+dataMercanciaGeneral[[#This Row],[TOTAL mercancía general desembarcada en cabotaje y exterior]]</f>
        <v>2484777</v>
      </c>
    </row>
    <row r="1781" spans="1:13" hidden="1" x14ac:dyDescent="0.25">
      <c r="A1781" s="1">
        <v>1992</v>
      </c>
      <c r="B1781" s="1" t="s">
        <v>12</v>
      </c>
      <c r="C1781" s="1" t="s">
        <v>32</v>
      </c>
      <c r="D1781" s="1" t="s">
        <v>42</v>
      </c>
      <c r="E1781" s="2">
        <v>205960</v>
      </c>
      <c r="F1781" s="2">
        <v>46476</v>
      </c>
      <c r="G1781" s="3">
        <f>+dataMercanciaGeneral[[#This Row],[Mercancía general embarcada en cabotaje]]+dataMercanciaGeneral[[#This Row],[Mercancía general desembarcada en cabotaje]]</f>
        <v>252436</v>
      </c>
      <c r="H1781" s="2">
        <v>1017364</v>
      </c>
      <c r="I1781" s="2">
        <v>864469</v>
      </c>
      <c r="J1781" s="3">
        <f>+dataMercanciaGeneral[[#This Row],[Mercancía general embarcada en exterior]]+dataMercanciaGeneral[[#This Row],[Mercancía general desembarcada en exterior]]</f>
        <v>1881833</v>
      </c>
      <c r="K1781" s="3">
        <f>+dataMercanciaGeneral[[#This Row],[Mercancía general embarcada en cabotaje]]+dataMercanciaGeneral[[#This Row],[Mercancía general embarcada en exterior]]</f>
        <v>1223324</v>
      </c>
      <c r="L1781" s="3">
        <f>+dataMercanciaGeneral[[#This Row],[Mercancía general desembarcada en cabotaje]]+dataMercanciaGeneral[[#This Row],[Mercancía general desembarcada en exterior]]</f>
        <v>910945</v>
      </c>
      <c r="M1781" s="3">
        <f>+dataMercanciaGeneral[[#This Row],[TOTAL mercancía general embarcada en cabotaje y exterior]]+dataMercanciaGeneral[[#This Row],[TOTAL mercancía general desembarcada en cabotaje y exterior]]</f>
        <v>2134269</v>
      </c>
    </row>
    <row r="1782" spans="1:13" hidden="1" x14ac:dyDescent="0.25">
      <c r="A1782" s="1">
        <v>1992</v>
      </c>
      <c r="B1782" s="1" t="s">
        <v>13</v>
      </c>
      <c r="C1782" s="1" t="s">
        <v>32</v>
      </c>
      <c r="D1782" s="1" t="s">
        <v>33</v>
      </c>
      <c r="E1782" s="2">
        <v>15690</v>
      </c>
      <c r="F1782" s="2">
        <v>1307</v>
      </c>
      <c r="G1782" s="3">
        <f>+dataMercanciaGeneral[[#This Row],[Mercancía general embarcada en cabotaje]]+dataMercanciaGeneral[[#This Row],[Mercancía general desembarcada en cabotaje]]</f>
        <v>16997</v>
      </c>
      <c r="H1782" s="2">
        <v>57782</v>
      </c>
      <c r="I1782" s="2">
        <v>86943</v>
      </c>
      <c r="J1782" s="3">
        <f>+dataMercanciaGeneral[[#This Row],[Mercancía general embarcada en exterior]]+dataMercanciaGeneral[[#This Row],[Mercancía general desembarcada en exterior]]</f>
        <v>144725</v>
      </c>
      <c r="K1782" s="3">
        <f>+dataMercanciaGeneral[[#This Row],[Mercancía general embarcada en cabotaje]]+dataMercanciaGeneral[[#This Row],[Mercancía general embarcada en exterior]]</f>
        <v>73472</v>
      </c>
      <c r="L1782" s="3">
        <f>+dataMercanciaGeneral[[#This Row],[Mercancía general desembarcada en cabotaje]]+dataMercanciaGeneral[[#This Row],[Mercancía general desembarcada en exterior]]</f>
        <v>88250</v>
      </c>
      <c r="M1782" s="3">
        <f>+dataMercanciaGeneral[[#This Row],[TOTAL mercancía general embarcada en cabotaje y exterior]]+dataMercanciaGeneral[[#This Row],[TOTAL mercancía general desembarcada en cabotaje y exterior]]</f>
        <v>161722</v>
      </c>
    </row>
    <row r="1783" spans="1:13" hidden="1" x14ac:dyDescent="0.25">
      <c r="A1783" s="1">
        <v>1992</v>
      </c>
      <c r="B1783" s="1" t="s">
        <v>13</v>
      </c>
      <c r="C1783" s="1" t="s">
        <v>32</v>
      </c>
      <c r="D1783" s="1" t="s">
        <v>42</v>
      </c>
      <c r="E1783" s="2">
        <v>16</v>
      </c>
      <c r="F1783" s="2">
        <v>7745</v>
      </c>
      <c r="G1783" s="3">
        <f>+dataMercanciaGeneral[[#This Row],[Mercancía general embarcada en cabotaje]]+dataMercanciaGeneral[[#This Row],[Mercancía general desembarcada en cabotaje]]</f>
        <v>7761</v>
      </c>
      <c r="H1783" s="2">
        <v>176143</v>
      </c>
      <c r="I1783" s="2">
        <v>14262</v>
      </c>
      <c r="J1783" s="3">
        <f>+dataMercanciaGeneral[[#This Row],[Mercancía general embarcada en exterior]]+dataMercanciaGeneral[[#This Row],[Mercancía general desembarcada en exterior]]</f>
        <v>190405</v>
      </c>
      <c r="K1783" s="3">
        <f>+dataMercanciaGeneral[[#This Row],[Mercancía general embarcada en cabotaje]]+dataMercanciaGeneral[[#This Row],[Mercancía general embarcada en exterior]]</f>
        <v>176159</v>
      </c>
      <c r="L1783" s="3">
        <f>+dataMercanciaGeneral[[#This Row],[Mercancía general desembarcada en cabotaje]]+dataMercanciaGeneral[[#This Row],[Mercancía general desembarcada en exterior]]</f>
        <v>22007</v>
      </c>
      <c r="M1783" s="3">
        <f>+dataMercanciaGeneral[[#This Row],[TOTAL mercancía general embarcada en cabotaje y exterior]]+dataMercanciaGeneral[[#This Row],[TOTAL mercancía general desembarcada en cabotaje y exterior]]</f>
        <v>198166</v>
      </c>
    </row>
    <row r="1784" spans="1:13" hidden="1" x14ac:dyDescent="0.25">
      <c r="A1784" s="1">
        <v>1992</v>
      </c>
      <c r="B1784" s="1" t="s">
        <v>14</v>
      </c>
      <c r="C1784" s="1" t="s">
        <v>32</v>
      </c>
      <c r="D1784" s="1" t="s">
        <v>33</v>
      </c>
      <c r="E1784" s="2">
        <v>805</v>
      </c>
      <c r="F1784" s="2">
        <v>0</v>
      </c>
      <c r="G1784" s="3">
        <f>+dataMercanciaGeneral[[#This Row],[Mercancía general embarcada en cabotaje]]+dataMercanciaGeneral[[#This Row],[Mercancía general desembarcada en cabotaje]]</f>
        <v>805</v>
      </c>
      <c r="H1784" s="2">
        <v>219685</v>
      </c>
      <c r="I1784" s="2">
        <v>65142</v>
      </c>
      <c r="J1784" s="3">
        <f>+dataMercanciaGeneral[[#This Row],[Mercancía general embarcada en exterior]]+dataMercanciaGeneral[[#This Row],[Mercancía general desembarcada en exterior]]</f>
        <v>284827</v>
      </c>
      <c r="K1784" s="3">
        <f>+dataMercanciaGeneral[[#This Row],[Mercancía general embarcada en cabotaje]]+dataMercanciaGeneral[[#This Row],[Mercancía general embarcada en exterior]]</f>
        <v>220490</v>
      </c>
      <c r="L1784" s="3">
        <f>+dataMercanciaGeneral[[#This Row],[Mercancía general desembarcada en cabotaje]]+dataMercanciaGeneral[[#This Row],[Mercancía general desembarcada en exterior]]</f>
        <v>65142</v>
      </c>
      <c r="M1784" s="3">
        <f>+dataMercanciaGeneral[[#This Row],[TOTAL mercancía general embarcada en cabotaje y exterior]]+dataMercanciaGeneral[[#This Row],[TOTAL mercancía general desembarcada en cabotaje y exterior]]</f>
        <v>285632</v>
      </c>
    </row>
    <row r="1785" spans="1:13" hidden="1" x14ac:dyDescent="0.25">
      <c r="A1785" s="1">
        <v>1992</v>
      </c>
      <c r="B1785" s="1" t="s">
        <v>14</v>
      </c>
      <c r="C1785" s="1" t="s">
        <v>32</v>
      </c>
      <c r="D1785" s="1" t="s">
        <v>42</v>
      </c>
      <c r="E1785" s="2">
        <v>661</v>
      </c>
      <c r="F1785" s="2">
        <v>0</v>
      </c>
      <c r="G1785" s="3">
        <f>+dataMercanciaGeneral[[#This Row],[Mercancía general embarcada en cabotaje]]+dataMercanciaGeneral[[#This Row],[Mercancía general desembarcada en cabotaje]]</f>
        <v>661</v>
      </c>
      <c r="H1785" s="2">
        <v>122870</v>
      </c>
      <c r="I1785" s="2">
        <v>13805</v>
      </c>
      <c r="J1785" s="3">
        <f>+dataMercanciaGeneral[[#This Row],[Mercancía general embarcada en exterior]]+dataMercanciaGeneral[[#This Row],[Mercancía general desembarcada en exterior]]</f>
        <v>136675</v>
      </c>
      <c r="K1785" s="3">
        <f>+dataMercanciaGeneral[[#This Row],[Mercancía general embarcada en cabotaje]]+dataMercanciaGeneral[[#This Row],[Mercancía general embarcada en exterior]]</f>
        <v>123531</v>
      </c>
      <c r="L1785" s="3">
        <f>+dataMercanciaGeneral[[#This Row],[Mercancía general desembarcada en cabotaje]]+dataMercanciaGeneral[[#This Row],[Mercancía general desembarcada en exterior]]</f>
        <v>13805</v>
      </c>
      <c r="M1785" s="3">
        <f>+dataMercanciaGeneral[[#This Row],[TOTAL mercancía general embarcada en cabotaje y exterior]]+dataMercanciaGeneral[[#This Row],[TOTAL mercancía general desembarcada en cabotaje y exterior]]</f>
        <v>137336</v>
      </c>
    </row>
    <row r="1786" spans="1:13" hidden="1" x14ac:dyDescent="0.25">
      <c r="A1786" s="1">
        <v>1992</v>
      </c>
      <c r="B1786" s="1" t="s">
        <v>15</v>
      </c>
      <c r="C1786" s="1" t="s">
        <v>32</v>
      </c>
      <c r="D1786" s="1" t="s">
        <v>33</v>
      </c>
      <c r="E1786" s="2">
        <v>329644</v>
      </c>
      <c r="F1786" s="2">
        <v>548549</v>
      </c>
      <c r="G1786" s="3">
        <f>+dataMercanciaGeneral[[#This Row],[Mercancía general embarcada en cabotaje]]+dataMercanciaGeneral[[#This Row],[Mercancía general desembarcada en cabotaje]]</f>
        <v>878193</v>
      </c>
      <c r="H1786" s="2">
        <v>171</v>
      </c>
      <c r="I1786" s="2">
        <v>39168</v>
      </c>
      <c r="J1786" s="3">
        <f>+dataMercanciaGeneral[[#This Row],[Mercancía general embarcada en exterior]]+dataMercanciaGeneral[[#This Row],[Mercancía general desembarcada en exterior]]</f>
        <v>39339</v>
      </c>
      <c r="K1786" s="3">
        <f>+dataMercanciaGeneral[[#This Row],[Mercancía general embarcada en cabotaje]]+dataMercanciaGeneral[[#This Row],[Mercancía general embarcada en exterior]]</f>
        <v>329815</v>
      </c>
      <c r="L1786" s="3">
        <f>+dataMercanciaGeneral[[#This Row],[Mercancía general desembarcada en cabotaje]]+dataMercanciaGeneral[[#This Row],[Mercancía general desembarcada en exterior]]</f>
        <v>587717</v>
      </c>
      <c r="M1786" s="3">
        <f>+dataMercanciaGeneral[[#This Row],[TOTAL mercancía general embarcada en cabotaje y exterior]]+dataMercanciaGeneral[[#This Row],[TOTAL mercancía general desembarcada en cabotaje y exterior]]</f>
        <v>917532</v>
      </c>
    </row>
    <row r="1787" spans="1:13" hidden="1" x14ac:dyDescent="0.25">
      <c r="A1787" s="1">
        <v>1992</v>
      </c>
      <c r="B1787" s="1" t="s">
        <v>15</v>
      </c>
      <c r="C1787" s="1" t="s">
        <v>32</v>
      </c>
      <c r="D1787" s="1" t="s">
        <v>42</v>
      </c>
      <c r="E1787" s="2">
        <v>858</v>
      </c>
      <c r="F1787" s="2">
        <v>12</v>
      </c>
      <c r="G1787" s="3">
        <f>+dataMercanciaGeneral[[#This Row],[Mercancía general embarcada en cabotaje]]+dataMercanciaGeneral[[#This Row],[Mercancía general desembarcada en cabotaje]]</f>
        <v>870</v>
      </c>
      <c r="H1787" s="2">
        <v>3628</v>
      </c>
      <c r="I1787" s="2">
        <v>26070</v>
      </c>
      <c r="J1787" s="3">
        <f>+dataMercanciaGeneral[[#This Row],[Mercancía general embarcada en exterior]]+dataMercanciaGeneral[[#This Row],[Mercancía general desembarcada en exterior]]</f>
        <v>29698</v>
      </c>
      <c r="K1787" s="3">
        <f>+dataMercanciaGeneral[[#This Row],[Mercancía general embarcada en cabotaje]]+dataMercanciaGeneral[[#This Row],[Mercancía general embarcada en exterior]]</f>
        <v>4486</v>
      </c>
      <c r="L1787" s="3">
        <f>+dataMercanciaGeneral[[#This Row],[Mercancía general desembarcada en cabotaje]]+dataMercanciaGeneral[[#This Row],[Mercancía general desembarcada en exterior]]</f>
        <v>26082</v>
      </c>
      <c r="M1787" s="3">
        <f>+dataMercanciaGeneral[[#This Row],[TOTAL mercancía general embarcada en cabotaje y exterior]]+dataMercanciaGeneral[[#This Row],[TOTAL mercancía general desembarcada en cabotaje y exterior]]</f>
        <v>30568</v>
      </c>
    </row>
    <row r="1788" spans="1:13" hidden="1" x14ac:dyDescent="0.25">
      <c r="A1788" s="1">
        <v>1992</v>
      </c>
      <c r="B1788" s="1" t="s">
        <v>16</v>
      </c>
      <c r="C1788" s="1" t="s">
        <v>32</v>
      </c>
      <c r="D1788" s="1" t="s">
        <v>33</v>
      </c>
      <c r="E1788" s="2">
        <v>41107</v>
      </c>
      <c r="F1788" s="2">
        <v>25412</v>
      </c>
      <c r="G1788" s="3">
        <f>+dataMercanciaGeneral[[#This Row],[Mercancía general embarcada en cabotaje]]+dataMercanciaGeneral[[#This Row],[Mercancía general desembarcada en cabotaje]]</f>
        <v>66519</v>
      </c>
      <c r="H1788" s="2">
        <v>186482</v>
      </c>
      <c r="I1788" s="2">
        <v>90836</v>
      </c>
      <c r="J1788" s="3">
        <f>+dataMercanciaGeneral[[#This Row],[Mercancía general embarcada en exterior]]+dataMercanciaGeneral[[#This Row],[Mercancía general desembarcada en exterior]]</f>
        <v>277318</v>
      </c>
      <c r="K1788" s="3">
        <f>+dataMercanciaGeneral[[#This Row],[Mercancía general embarcada en cabotaje]]+dataMercanciaGeneral[[#This Row],[Mercancía general embarcada en exterior]]</f>
        <v>227589</v>
      </c>
      <c r="L1788" s="3">
        <f>+dataMercanciaGeneral[[#This Row],[Mercancía general desembarcada en cabotaje]]+dataMercanciaGeneral[[#This Row],[Mercancía general desembarcada en exterior]]</f>
        <v>116248</v>
      </c>
      <c r="M1788" s="3">
        <f>+dataMercanciaGeneral[[#This Row],[TOTAL mercancía general embarcada en cabotaje y exterior]]+dataMercanciaGeneral[[#This Row],[TOTAL mercancía general desembarcada en cabotaje y exterior]]</f>
        <v>343837</v>
      </c>
    </row>
    <row r="1789" spans="1:13" hidden="1" x14ac:dyDescent="0.25">
      <c r="A1789" s="1">
        <v>1992</v>
      </c>
      <c r="B1789" s="1" t="s">
        <v>16</v>
      </c>
      <c r="C1789" s="1" t="s">
        <v>32</v>
      </c>
      <c r="D1789" s="1" t="s">
        <v>42</v>
      </c>
      <c r="E1789" s="2">
        <v>0</v>
      </c>
      <c r="F1789" s="2">
        <v>0</v>
      </c>
      <c r="G1789" s="3">
        <f>+dataMercanciaGeneral[[#This Row],[Mercancía general embarcada en cabotaje]]+dataMercanciaGeneral[[#This Row],[Mercancía general desembarcada en cabotaje]]</f>
        <v>0</v>
      </c>
      <c r="H1789" s="2">
        <v>1037</v>
      </c>
      <c r="I1789" s="2">
        <v>0</v>
      </c>
      <c r="J1789" s="3">
        <f>+dataMercanciaGeneral[[#This Row],[Mercancía general embarcada en exterior]]+dataMercanciaGeneral[[#This Row],[Mercancía general desembarcada en exterior]]</f>
        <v>1037</v>
      </c>
      <c r="K1789" s="3">
        <f>+dataMercanciaGeneral[[#This Row],[Mercancía general embarcada en cabotaje]]+dataMercanciaGeneral[[#This Row],[Mercancía general embarcada en exterior]]</f>
        <v>1037</v>
      </c>
      <c r="L1789" s="3">
        <f>+dataMercanciaGeneral[[#This Row],[Mercancía general desembarcada en cabotaje]]+dataMercanciaGeneral[[#This Row],[Mercancía general desembarcada en exterior]]</f>
        <v>0</v>
      </c>
      <c r="M1789" s="3">
        <f>+dataMercanciaGeneral[[#This Row],[TOTAL mercancía general embarcada en cabotaje y exterior]]+dataMercanciaGeneral[[#This Row],[TOTAL mercancía general desembarcada en cabotaje y exterior]]</f>
        <v>1037</v>
      </c>
    </row>
    <row r="1790" spans="1:13" hidden="1" x14ac:dyDescent="0.25">
      <c r="A1790" s="1">
        <v>1992</v>
      </c>
      <c r="B1790" s="1" t="s">
        <v>17</v>
      </c>
      <c r="C1790" s="1" t="s">
        <v>32</v>
      </c>
      <c r="D1790" s="1" t="s">
        <v>33</v>
      </c>
      <c r="E1790" s="2">
        <v>7251</v>
      </c>
      <c r="F1790" s="2">
        <v>0</v>
      </c>
      <c r="G1790" s="3">
        <f>+dataMercanciaGeneral[[#This Row],[Mercancía general embarcada en cabotaje]]+dataMercanciaGeneral[[#This Row],[Mercancía general desembarcada en cabotaje]]</f>
        <v>7251</v>
      </c>
      <c r="H1790" s="2">
        <v>139451</v>
      </c>
      <c r="I1790" s="2">
        <v>48162</v>
      </c>
      <c r="J1790" s="3">
        <f>+dataMercanciaGeneral[[#This Row],[Mercancía general embarcada en exterior]]+dataMercanciaGeneral[[#This Row],[Mercancía general desembarcada en exterior]]</f>
        <v>187613</v>
      </c>
      <c r="K1790" s="3">
        <f>+dataMercanciaGeneral[[#This Row],[Mercancía general embarcada en cabotaje]]+dataMercanciaGeneral[[#This Row],[Mercancía general embarcada en exterior]]</f>
        <v>146702</v>
      </c>
      <c r="L1790" s="3">
        <f>+dataMercanciaGeneral[[#This Row],[Mercancía general desembarcada en cabotaje]]+dataMercanciaGeneral[[#This Row],[Mercancía general desembarcada en exterior]]</f>
        <v>48162</v>
      </c>
      <c r="M1790" s="3">
        <f>+dataMercanciaGeneral[[#This Row],[TOTAL mercancía general embarcada en cabotaje y exterior]]+dataMercanciaGeneral[[#This Row],[TOTAL mercancía general desembarcada en cabotaje y exterior]]</f>
        <v>194864</v>
      </c>
    </row>
    <row r="1791" spans="1:13" hidden="1" x14ac:dyDescent="0.25">
      <c r="A1791" s="1">
        <v>1992</v>
      </c>
      <c r="B1791" s="1" t="s">
        <v>17</v>
      </c>
      <c r="C1791" s="1" t="s">
        <v>32</v>
      </c>
      <c r="D1791" s="1" t="s">
        <v>42</v>
      </c>
      <c r="E1791" s="2">
        <v>50865</v>
      </c>
      <c r="F1791" s="2">
        <v>8266</v>
      </c>
      <c r="G1791" s="3">
        <f>+dataMercanciaGeneral[[#This Row],[Mercancía general embarcada en cabotaje]]+dataMercanciaGeneral[[#This Row],[Mercancía general desembarcada en cabotaje]]</f>
        <v>59131</v>
      </c>
      <c r="H1791" s="2">
        <v>5</v>
      </c>
      <c r="I1791" s="2">
        <v>0</v>
      </c>
      <c r="J1791" s="3">
        <f>+dataMercanciaGeneral[[#This Row],[Mercancía general embarcada en exterior]]+dataMercanciaGeneral[[#This Row],[Mercancía general desembarcada en exterior]]</f>
        <v>5</v>
      </c>
      <c r="K1791" s="3">
        <f>+dataMercanciaGeneral[[#This Row],[Mercancía general embarcada en cabotaje]]+dataMercanciaGeneral[[#This Row],[Mercancía general embarcada en exterior]]</f>
        <v>50870</v>
      </c>
      <c r="L1791" s="3">
        <f>+dataMercanciaGeneral[[#This Row],[Mercancía general desembarcada en cabotaje]]+dataMercanciaGeneral[[#This Row],[Mercancía general desembarcada en exterior]]</f>
        <v>8266</v>
      </c>
      <c r="M1791" s="3">
        <f>+dataMercanciaGeneral[[#This Row],[TOTAL mercancía general embarcada en cabotaje y exterior]]+dataMercanciaGeneral[[#This Row],[TOTAL mercancía general desembarcada en cabotaje y exterior]]</f>
        <v>59136</v>
      </c>
    </row>
    <row r="1792" spans="1:13" hidden="1" x14ac:dyDescent="0.25">
      <c r="A1792" s="1">
        <v>1992</v>
      </c>
      <c r="B1792" s="1" t="s">
        <v>18</v>
      </c>
      <c r="C1792" s="1" t="s">
        <v>32</v>
      </c>
      <c r="D1792" s="1" t="s">
        <v>33</v>
      </c>
      <c r="E1792" s="2">
        <v>10431</v>
      </c>
      <c r="F1792" s="2">
        <v>786</v>
      </c>
      <c r="G1792" s="3">
        <f>+dataMercanciaGeneral[[#This Row],[Mercancía general embarcada en cabotaje]]+dataMercanciaGeneral[[#This Row],[Mercancía general desembarcada en cabotaje]]</f>
        <v>11217</v>
      </c>
      <c r="H1792" s="2">
        <v>325764</v>
      </c>
      <c r="I1792" s="2">
        <v>45198</v>
      </c>
      <c r="J1792" s="3">
        <f>+dataMercanciaGeneral[[#This Row],[Mercancía general embarcada en exterior]]+dataMercanciaGeneral[[#This Row],[Mercancía general desembarcada en exterior]]</f>
        <v>370962</v>
      </c>
      <c r="K1792" s="3">
        <f>+dataMercanciaGeneral[[#This Row],[Mercancía general embarcada en cabotaje]]+dataMercanciaGeneral[[#This Row],[Mercancía general embarcada en exterior]]</f>
        <v>336195</v>
      </c>
      <c r="L1792" s="3">
        <f>+dataMercanciaGeneral[[#This Row],[Mercancía general desembarcada en cabotaje]]+dataMercanciaGeneral[[#This Row],[Mercancía general desembarcada en exterior]]</f>
        <v>45984</v>
      </c>
      <c r="M1792" s="3">
        <f>+dataMercanciaGeneral[[#This Row],[TOTAL mercancía general embarcada en cabotaje y exterior]]+dataMercanciaGeneral[[#This Row],[TOTAL mercancía general desembarcada en cabotaje y exterior]]</f>
        <v>382179</v>
      </c>
    </row>
    <row r="1793" spans="1:13" hidden="1" x14ac:dyDescent="0.25">
      <c r="A1793" s="1">
        <v>1992</v>
      </c>
      <c r="B1793" s="1" t="s">
        <v>18</v>
      </c>
      <c r="C1793" s="1" t="s">
        <v>32</v>
      </c>
      <c r="D1793" s="1" t="s">
        <v>42</v>
      </c>
      <c r="E1793" s="2">
        <v>0</v>
      </c>
      <c r="F1793" s="2">
        <v>0</v>
      </c>
      <c r="G1793" s="3">
        <f>+dataMercanciaGeneral[[#This Row],[Mercancía general embarcada en cabotaje]]+dataMercanciaGeneral[[#This Row],[Mercancía general desembarcada en cabotaje]]</f>
        <v>0</v>
      </c>
      <c r="H1793" s="2">
        <v>0</v>
      </c>
      <c r="I1793" s="2">
        <v>0</v>
      </c>
      <c r="J1793" s="3">
        <f>+dataMercanciaGeneral[[#This Row],[Mercancía general embarcada en exterior]]+dataMercanciaGeneral[[#This Row],[Mercancía general desembarcada en exterior]]</f>
        <v>0</v>
      </c>
      <c r="K1793" s="3">
        <f>+dataMercanciaGeneral[[#This Row],[Mercancía general embarcada en cabotaje]]+dataMercanciaGeneral[[#This Row],[Mercancía general embarcada en exterior]]</f>
        <v>0</v>
      </c>
      <c r="L1793" s="3">
        <f>+dataMercanciaGeneral[[#This Row],[Mercancía general desembarcada en cabotaje]]+dataMercanciaGeneral[[#This Row],[Mercancía general desembarcada en exterior]]</f>
        <v>0</v>
      </c>
      <c r="M1793" s="3">
        <f>+dataMercanciaGeneral[[#This Row],[TOTAL mercancía general embarcada en cabotaje y exterior]]+dataMercanciaGeneral[[#This Row],[TOTAL mercancía general desembarcada en cabotaje y exterior]]</f>
        <v>0</v>
      </c>
    </row>
    <row r="1794" spans="1:13" hidden="1" x14ac:dyDescent="0.25">
      <c r="A1794" s="1">
        <v>1992</v>
      </c>
      <c r="B1794" s="1" t="s">
        <v>19</v>
      </c>
      <c r="C1794" s="1" t="s">
        <v>32</v>
      </c>
      <c r="D1794" s="1" t="s">
        <v>33</v>
      </c>
      <c r="E1794" s="2">
        <v>561354</v>
      </c>
      <c r="F1794" s="2">
        <v>652356</v>
      </c>
      <c r="G1794" s="3">
        <f>+dataMercanciaGeneral[[#This Row],[Mercancía general embarcada en cabotaje]]+dataMercanciaGeneral[[#This Row],[Mercancía general desembarcada en cabotaje]]</f>
        <v>1213710</v>
      </c>
      <c r="H1794" s="2">
        <v>297471</v>
      </c>
      <c r="I1794" s="2">
        <v>312990</v>
      </c>
      <c r="J1794" s="3">
        <f>+dataMercanciaGeneral[[#This Row],[Mercancía general embarcada en exterior]]+dataMercanciaGeneral[[#This Row],[Mercancía general desembarcada en exterior]]</f>
        <v>610461</v>
      </c>
      <c r="K1794" s="3">
        <f>+dataMercanciaGeneral[[#This Row],[Mercancía general embarcada en cabotaje]]+dataMercanciaGeneral[[#This Row],[Mercancía general embarcada en exterior]]</f>
        <v>858825</v>
      </c>
      <c r="L1794" s="3">
        <f>+dataMercanciaGeneral[[#This Row],[Mercancía general desembarcada en cabotaje]]+dataMercanciaGeneral[[#This Row],[Mercancía general desembarcada en exterior]]</f>
        <v>965346</v>
      </c>
      <c r="M1794" s="3">
        <f>+dataMercanciaGeneral[[#This Row],[TOTAL mercancía general embarcada en cabotaje y exterior]]+dataMercanciaGeneral[[#This Row],[TOTAL mercancía general desembarcada en cabotaje y exterior]]</f>
        <v>1824171</v>
      </c>
    </row>
    <row r="1795" spans="1:13" hidden="1" x14ac:dyDescent="0.25">
      <c r="A1795" s="1">
        <v>1992</v>
      </c>
      <c r="B1795" s="1" t="s">
        <v>19</v>
      </c>
      <c r="C1795" s="1" t="s">
        <v>32</v>
      </c>
      <c r="D1795" s="1" t="s">
        <v>42</v>
      </c>
      <c r="E1795" s="2">
        <v>564396</v>
      </c>
      <c r="F1795" s="2">
        <v>1204045</v>
      </c>
      <c r="G1795" s="3">
        <f>+dataMercanciaGeneral[[#This Row],[Mercancía general embarcada en cabotaje]]+dataMercanciaGeneral[[#This Row],[Mercancía general desembarcada en cabotaje]]</f>
        <v>1768441</v>
      </c>
      <c r="H1795" s="2">
        <v>133991</v>
      </c>
      <c r="I1795" s="2">
        <v>401207</v>
      </c>
      <c r="J1795" s="3">
        <f>+dataMercanciaGeneral[[#This Row],[Mercancía general embarcada en exterior]]+dataMercanciaGeneral[[#This Row],[Mercancía general desembarcada en exterior]]</f>
        <v>535198</v>
      </c>
      <c r="K1795" s="3">
        <f>+dataMercanciaGeneral[[#This Row],[Mercancía general embarcada en cabotaje]]+dataMercanciaGeneral[[#This Row],[Mercancía general embarcada en exterior]]</f>
        <v>698387</v>
      </c>
      <c r="L1795" s="3">
        <f>+dataMercanciaGeneral[[#This Row],[Mercancía general desembarcada en cabotaje]]+dataMercanciaGeneral[[#This Row],[Mercancía general desembarcada en exterior]]</f>
        <v>1605252</v>
      </c>
      <c r="M1795" s="3">
        <f>+dataMercanciaGeneral[[#This Row],[TOTAL mercancía general embarcada en cabotaje y exterior]]+dataMercanciaGeneral[[#This Row],[TOTAL mercancía general desembarcada en cabotaje y exterior]]</f>
        <v>2303639</v>
      </c>
    </row>
    <row r="1796" spans="1:13" hidden="1" x14ac:dyDescent="0.25">
      <c r="A1796" s="1">
        <v>1992</v>
      </c>
      <c r="B1796" s="1" t="s">
        <v>20</v>
      </c>
      <c r="C1796" s="1" t="s">
        <v>32</v>
      </c>
      <c r="D1796" s="1" t="s">
        <v>33</v>
      </c>
      <c r="E1796" s="2">
        <v>187079</v>
      </c>
      <c r="F1796" s="2">
        <v>113889</v>
      </c>
      <c r="G1796" s="3">
        <f>+dataMercanciaGeneral[[#This Row],[Mercancía general embarcada en cabotaje]]+dataMercanciaGeneral[[#This Row],[Mercancía general desembarcada en cabotaje]]</f>
        <v>300968</v>
      </c>
      <c r="H1796" s="2">
        <v>150605</v>
      </c>
      <c r="I1796" s="2">
        <v>59461</v>
      </c>
      <c r="J1796" s="3">
        <f>+dataMercanciaGeneral[[#This Row],[Mercancía general embarcada en exterior]]+dataMercanciaGeneral[[#This Row],[Mercancía general desembarcada en exterior]]</f>
        <v>210066</v>
      </c>
      <c r="K1796" s="3">
        <f>+dataMercanciaGeneral[[#This Row],[Mercancía general embarcada en cabotaje]]+dataMercanciaGeneral[[#This Row],[Mercancía general embarcada en exterior]]</f>
        <v>337684</v>
      </c>
      <c r="L1796" s="3">
        <f>+dataMercanciaGeneral[[#This Row],[Mercancía general desembarcada en cabotaje]]+dataMercanciaGeneral[[#This Row],[Mercancía general desembarcada en exterior]]</f>
        <v>173350</v>
      </c>
      <c r="M1796" s="3">
        <f>+dataMercanciaGeneral[[#This Row],[TOTAL mercancía general embarcada en cabotaje y exterior]]+dataMercanciaGeneral[[#This Row],[TOTAL mercancía general desembarcada en cabotaje y exterior]]</f>
        <v>511034</v>
      </c>
    </row>
    <row r="1797" spans="1:13" hidden="1" x14ac:dyDescent="0.25">
      <c r="A1797" s="1">
        <v>1992</v>
      </c>
      <c r="B1797" s="1" t="s">
        <v>20</v>
      </c>
      <c r="C1797" s="1" t="s">
        <v>32</v>
      </c>
      <c r="D1797" s="1" t="s">
        <v>42</v>
      </c>
      <c r="E1797" s="2">
        <v>22448</v>
      </c>
      <c r="F1797" s="2">
        <v>4273</v>
      </c>
      <c r="G1797" s="3">
        <f>+dataMercanciaGeneral[[#This Row],[Mercancía general embarcada en cabotaje]]+dataMercanciaGeneral[[#This Row],[Mercancía general desembarcada en cabotaje]]</f>
        <v>26721</v>
      </c>
      <c r="H1797" s="2">
        <v>7830</v>
      </c>
      <c r="I1797" s="2">
        <v>478</v>
      </c>
      <c r="J1797" s="3">
        <f>+dataMercanciaGeneral[[#This Row],[Mercancía general embarcada en exterior]]+dataMercanciaGeneral[[#This Row],[Mercancía general desembarcada en exterior]]</f>
        <v>8308</v>
      </c>
      <c r="K1797" s="3">
        <f>+dataMercanciaGeneral[[#This Row],[Mercancía general embarcada en cabotaje]]+dataMercanciaGeneral[[#This Row],[Mercancía general embarcada en exterior]]</f>
        <v>30278</v>
      </c>
      <c r="L1797" s="3">
        <f>+dataMercanciaGeneral[[#This Row],[Mercancía general desembarcada en cabotaje]]+dataMercanciaGeneral[[#This Row],[Mercancía general desembarcada en exterior]]</f>
        <v>4751</v>
      </c>
      <c r="M1797" s="3">
        <f>+dataMercanciaGeneral[[#This Row],[TOTAL mercancía general embarcada en cabotaje y exterior]]+dataMercanciaGeneral[[#This Row],[TOTAL mercancía general desembarcada en cabotaje y exterior]]</f>
        <v>35029</v>
      </c>
    </row>
    <row r="1798" spans="1:13" hidden="1" x14ac:dyDescent="0.25">
      <c r="A1798" s="1">
        <v>1992</v>
      </c>
      <c r="B1798" s="1" t="s">
        <v>21</v>
      </c>
      <c r="C1798" s="1" t="s">
        <v>32</v>
      </c>
      <c r="D1798" s="1" t="s">
        <v>33</v>
      </c>
      <c r="E1798" s="2">
        <v>7953</v>
      </c>
      <c r="F1798" s="2">
        <v>760</v>
      </c>
      <c r="G1798" s="3">
        <f>+dataMercanciaGeneral[[#This Row],[Mercancía general embarcada en cabotaje]]+dataMercanciaGeneral[[#This Row],[Mercancía general desembarcada en cabotaje]]</f>
        <v>8713</v>
      </c>
      <c r="H1798" s="2">
        <v>173096</v>
      </c>
      <c r="I1798" s="2">
        <v>165272</v>
      </c>
      <c r="J1798" s="3">
        <f>+dataMercanciaGeneral[[#This Row],[Mercancía general embarcada en exterior]]+dataMercanciaGeneral[[#This Row],[Mercancía general desembarcada en exterior]]</f>
        <v>338368</v>
      </c>
      <c r="K1798" s="3">
        <f>+dataMercanciaGeneral[[#This Row],[Mercancía general embarcada en cabotaje]]+dataMercanciaGeneral[[#This Row],[Mercancía general embarcada en exterior]]</f>
        <v>181049</v>
      </c>
      <c r="L1798" s="3">
        <f>+dataMercanciaGeneral[[#This Row],[Mercancía general desembarcada en cabotaje]]+dataMercanciaGeneral[[#This Row],[Mercancía general desembarcada en exterior]]</f>
        <v>166032</v>
      </c>
      <c r="M1798" s="3">
        <f>+dataMercanciaGeneral[[#This Row],[TOTAL mercancía general embarcada en cabotaje y exterior]]+dataMercanciaGeneral[[#This Row],[TOTAL mercancía general desembarcada en cabotaje y exterior]]</f>
        <v>347081</v>
      </c>
    </row>
    <row r="1799" spans="1:13" hidden="1" x14ac:dyDescent="0.25">
      <c r="A1799" s="1">
        <v>1992</v>
      </c>
      <c r="B1799" s="1" t="s">
        <v>21</v>
      </c>
      <c r="C1799" s="1" t="s">
        <v>32</v>
      </c>
      <c r="D1799" s="1" t="s">
        <v>42</v>
      </c>
      <c r="E1799" s="2">
        <v>0</v>
      </c>
      <c r="F1799" s="2">
        <v>0</v>
      </c>
      <c r="G1799" s="3">
        <f>+dataMercanciaGeneral[[#This Row],[Mercancía general embarcada en cabotaje]]+dataMercanciaGeneral[[#This Row],[Mercancía general desembarcada en cabotaje]]</f>
        <v>0</v>
      </c>
      <c r="H1799" s="2">
        <v>0</v>
      </c>
      <c r="I1799" s="2">
        <v>0</v>
      </c>
      <c r="J1799" s="3">
        <f>+dataMercanciaGeneral[[#This Row],[Mercancía general embarcada en exterior]]+dataMercanciaGeneral[[#This Row],[Mercancía general desembarcada en exterior]]</f>
        <v>0</v>
      </c>
      <c r="K1799" s="3">
        <f>+dataMercanciaGeneral[[#This Row],[Mercancía general embarcada en cabotaje]]+dataMercanciaGeneral[[#This Row],[Mercancía general embarcada en exterior]]</f>
        <v>0</v>
      </c>
      <c r="L1799" s="3">
        <f>+dataMercanciaGeneral[[#This Row],[Mercancía general desembarcada en cabotaje]]+dataMercanciaGeneral[[#This Row],[Mercancía general desembarcada en exterior]]</f>
        <v>0</v>
      </c>
      <c r="M1799" s="3">
        <f>+dataMercanciaGeneral[[#This Row],[TOTAL mercancía general embarcada en cabotaje y exterior]]+dataMercanciaGeneral[[#This Row],[TOTAL mercancía general desembarcada en cabotaje y exterior]]</f>
        <v>0</v>
      </c>
    </row>
    <row r="1800" spans="1:13" hidden="1" x14ac:dyDescent="0.25">
      <c r="A1800" s="1">
        <v>1992</v>
      </c>
      <c r="B1800" s="1" t="s">
        <v>22</v>
      </c>
      <c r="C1800" s="1" t="s">
        <v>32</v>
      </c>
      <c r="D1800" s="1" t="s">
        <v>33</v>
      </c>
      <c r="E1800" s="2">
        <v>109600</v>
      </c>
      <c r="F1800" s="2">
        <v>269347</v>
      </c>
      <c r="G1800" s="3">
        <f>+dataMercanciaGeneral[[#This Row],[Mercancía general embarcada en cabotaje]]+dataMercanciaGeneral[[#This Row],[Mercancía general desembarcada en cabotaje]]</f>
        <v>378947</v>
      </c>
      <c r="H1800" s="2">
        <v>38952</v>
      </c>
      <c r="I1800" s="2">
        <v>56926</v>
      </c>
      <c r="J1800" s="3">
        <f>+dataMercanciaGeneral[[#This Row],[Mercancía general embarcada en exterior]]+dataMercanciaGeneral[[#This Row],[Mercancía general desembarcada en exterior]]</f>
        <v>95878</v>
      </c>
      <c r="K1800" s="3">
        <f>+dataMercanciaGeneral[[#This Row],[Mercancía general embarcada en cabotaje]]+dataMercanciaGeneral[[#This Row],[Mercancía general embarcada en exterior]]</f>
        <v>148552</v>
      </c>
      <c r="L1800" s="3">
        <f>+dataMercanciaGeneral[[#This Row],[Mercancía general desembarcada en cabotaje]]+dataMercanciaGeneral[[#This Row],[Mercancía general desembarcada en exterior]]</f>
        <v>326273</v>
      </c>
      <c r="M1800" s="3">
        <f>+dataMercanciaGeneral[[#This Row],[TOTAL mercancía general embarcada en cabotaje y exterior]]+dataMercanciaGeneral[[#This Row],[TOTAL mercancía general desembarcada en cabotaje y exterior]]</f>
        <v>474825</v>
      </c>
    </row>
    <row r="1801" spans="1:13" hidden="1" x14ac:dyDescent="0.25">
      <c r="A1801" s="1">
        <v>1992</v>
      </c>
      <c r="B1801" s="1" t="s">
        <v>22</v>
      </c>
      <c r="C1801" s="1" t="s">
        <v>32</v>
      </c>
      <c r="D1801" s="1" t="s">
        <v>42</v>
      </c>
      <c r="E1801" s="2">
        <v>2165</v>
      </c>
      <c r="F1801" s="2">
        <v>14274</v>
      </c>
      <c r="G1801" s="3">
        <f>+dataMercanciaGeneral[[#This Row],[Mercancía general embarcada en cabotaje]]+dataMercanciaGeneral[[#This Row],[Mercancía general desembarcada en cabotaje]]</f>
        <v>16439</v>
      </c>
      <c r="H1801" s="2">
        <v>9238</v>
      </c>
      <c r="I1801" s="2">
        <v>52885</v>
      </c>
      <c r="J1801" s="3">
        <f>+dataMercanciaGeneral[[#This Row],[Mercancía general embarcada en exterior]]+dataMercanciaGeneral[[#This Row],[Mercancía general desembarcada en exterior]]</f>
        <v>62123</v>
      </c>
      <c r="K1801" s="3">
        <f>+dataMercanciaGeneral[[#This Row],[Mercancía general embarcada en cabotaje]]+dataMercanciaGeneral[[#This Row],[Mercancía general embarcada en exterior]]</f>
        <v>11403</v>
      </c>
      <c r="L1801" s="3">
        <f>+dataMercanciaGeneral[[#This Row],[Mercancía general desembarcada en cabotaje]]+dataMercanciaGeneral[[#This Row],[Mercancía general desembarcada en exterior]]</f>
        <v>67159</v>
      </c>
      <c r="M1801" s="3">
        <f>+dataMercanciaGeneral[[#This Row],[TOTAL mercancía general embarcada en cabotaje y exterior]]+dataMercanciaGeneral[[#This Row],[TOTAL mercancía general desembarcada en cabotaje y exterior]]</f>
        <v>78562</v>
      </c>
    </row>
    <row r="1802" spans="1:13" hidden="1" x14ac:dyDescent="0.25">
      <c r="A1802" s="1">
        <v>1992</v>
      </c>
      <c r="B1802" s="1" t="s">
        <v>6</v>
      </c>
      <c r="C1802" s="1" t="s">
        <v>32</v>
      </c>
      <c r="D1802" s="1" t="s">
        <v>33</v>
      </c>
      <c r="E1802" s="2">
        <v>0</v>
      </c>
      <c r="F1802" s="2">
        <v>0</v>
      </c>
      <c r="G1802" s="3">
        <f>+dataMercanciaGeneral[[#This Row],[Mercancía general embarcada en cabotaje]]+dataMercanciaGeneral[[#This Row],[Mercancía general desembarcada en cabotaje]]</f>
        <v>0</v>
      </c>
      <c r="H1802" s="2">
        <v>92700</v>
      </c>
      <c r="I1802" s="2">
        <v>183790</v>
      </c>
      <c r="J1802" s="3">
        <f>+dataMercanciaGeneral[[#This Row],[Mercancía general embarcada en exterior]]+dataMercanciaGeneral[[#This Row],[Mercancía general desembarcada en exterior]]</f>
        <v>276490</v>
      </c>
      <c r="K1802" s="3">
        <f>+dataMercanciaGeneral[[#This Row],[Mercancía general embarcada en cabotaje]]+dataMercanciaGeneral[[#This Row],[Mercancía general embarcada en exterior]]</f>
        <v>92700</v>
      </c>
      <c r="L1802" s="3">
        <f>+dataMercanciaGeneral[[#This Row],[Mercancía general desembarcada en cabotaje]]+dataMercanciaGeneral[[#This Row],[Mercancía general desembarcada en exterior]]</f>
        <v>183790</v>
      </c>
      <c r="M1802" s="3">
        <f>+dataMercanciaGeneral[[#This Row],[TOTAL mercancía general embarcada en cabotaje y exterior]]+dataMercanciaGeneral[[#This Row],[TOTAL mercancía general desembarcada en cabotaje y exterior]]</f>
        <v>276490</v>
      </c>
    </row>
    <row r="1803" spans="1:13" hidden="1" x14ac:dyDescent="0.25">
      <c r="A1803" s="1">
        <v>1992</v>
      </c>
      <c r="B1803" s="1" t="s">
        <v>6</v>
      </c>
      <c r="C1803" s="1" t="s">
        <v>32</v>
      </c>
      <c r="D1803" s="1" t="s">
        <v>42</v>
      </c>
      <c r="E1803" s="2">
        <v>0</v>
      </c>
      <c r="F1803" s="2">
        <v>0</v>
      </c>
      <c r="G1803" s="3">
        <f>+dataMercanciaGeneral[[#This Row],[Mercancía general embarcada en cabotaje]]+dataMercanciaGeneral[[#This Row],[Mercancía general desembarcada en cabotaje]]</f>
        <v>0</v>
      </c>
      <c r="H1803" s="2">
        <v>0</v>
      </c>
      <c r="I1803" s="2">
        <v>0</v>
      </c>
      <c r="J1803" s="3">
        <f>+dataMercanciaGeneral[[#This Row],[Mercancía general embarcada en exterior]]+dataMercanciaGeneral[[#This Row],[Mercancía general desembarcada en exterior]]</f>
        <v>0</v>
      </c>
      <c r="K1803" s="3">
        <f>+dataMercanciaGeneral[[#This Row],[Mercancía general embarcada en cabotaje]]+dataMercanciaGeneral[[#This Row],[Mercancía general embarcada en exterior]]</f>
        <v>0</v>
      </c>
      <c r="L1803" s="3">
        <f>+dataMercanciaGeneral[[#This Row],[Mercancía general desembarcada en cabotaje]]+dataMercanciaGeneral[[#This Row],[Mercancía general desembarcada en exterior]]</f>
        <v>0</v>
      </c>
      <c r="M1803" s="3">
        <f>+dataMercanciaGeneral[[#This Row],[TOTAL mercancía general embarcada en cabotaje y exterior]]+dataMercanciaGeneral[[#This Row],[TOTAL mercancía general desembarcada en cabotaje y exterior]]</f>
        <v>0</v>
      </c>
    </row>
    <row r="1804" spans="1:13" hidden="1" x14ac:dyDescent="0.25">
      <c r="A1804" s="1">
        <v>1992</v>
      </c>
      <c r="B1804" s="1" t="s">
        <v>23</v>
      </c>
      <c r="C1804" s="1" t="s">
        <v>32</v>
      </c>
      <c r="D1804" s="1" t="s">
        <v>33</v>
      </c>
      <c r="E1804" s="2">
        <v>2372</v>
      </c>
      <c r="F1804" s="2">
        <v>0</v>
      </c>
      <c r="G1804" s="3">
        <f>+dataMercanciaGeneral[[#This Row],[Mercancía general embarcada en cabotaje]]+dataMercanciaGeneral[[#This Row],[Mercancía general desembarcada en cabotaje]]</f>
        <v>2372</v>
      </c>
      <c r="H1804" s="2">
        <v>804951</v>
      </c>
      <c r="I1804" s="2">
        <v>490912</v>
      </c>
      <c r="J1804" s="3">
        <f>+dataMercanciaGeneral[[#This Row],[Mercancía general embarcada en exterior]]+dataMercanciaGeneral[[#This Row],[Mercancía general desembarcada en exterior]]</f>
        <v>1295863</v>
      </c>
      <c r="K1804" s="3">
        <f>+dataMercanciaGeneral[[#This Row],[Mercancía general embarcada en cabotaje]]+dataMercanciaGeneral[[#This Row],[Mercancía general embarcada en exterior]]</f>
        <v>807323</v>
      </c>
      <c r="L1804" s="3">
        <f>+dataMercanciaGeneral[[#This Row],[Mercancía general desembarcada en cabotaje]]+dataMercanciaGeneral[[#This Row],[Mercancía general desembarcada en exterior]]</f>
        <v>490912</v>
      </c>
      <c r="M1804" s="3">
        <f>+dataMercanciaGeneral[[#This Row],[TOTAL mercancía general embarcada en cabotaje y exterior]]+dataMercanciaGeneral[[#This Row],[TOTAL mercancía general desembarcada en cabotaje y exterior]]</f>
        <v>1298235</v>
      </c>
    </row>
    <row r="1805" spans="1:13" hidden="1" x14ac:dyDescent="0.25">
      <c r="A1805" s="1">
        <v>1992</v>
      </c>
      <c r="B1805" s="1" t="s">
        <v>23</v>
      </c>
      <c r="C1805" s="1" t="s">
        <v>32</v>
      </c>
      <c r="D1805" s="1" t="s">
        <v>42</v>
      </c>
      <c r="E1805" s="2">
        <v>0</v>
      </c>
      <c r="F1805" s="2">
        <v>0</v>
      </c>
      <c r="G1805" s="3">
        <f>+dataMercanciaGeneral[[#This Row],[Mercancía general embarcada en cabotaje]]+dataMercanciaGeneral[[#This Row],[Mercancía general desembarcada en cabotaje]]</f>
        <v>0</v>
      </c>
      <c r="H1805" s="2">
        <v>1054</v>
      </c>
      <c r="I1805" s="2">
        <v>1782</v>
      </c>
      <c r="J1805" s="3">
        <f>+dataMercanciaGeneral[[#This Row],[Mercancía general embarcada en exterior]]+dataMercanciaGeneral[[#This Row],[Mercancía general desembarcada en exterior]]</f>
        <v>2836</v>
      </c>
      <c r="K1805" s="3">
        <f>+dataMercanciaGeneral[[#This Row],[Mercancía general embarcada en cabotaje]]+dataMercanciaGeneral[[#This Row],[Mercancía general embarcada en exterior]]</f>
        <v>1054</v>
      </c>
      <c r="L1805" s="3">
        <f>+dataMercanciaGeneral[[#This Row],[Mercancía general desembarcada en cabotaje]]+dataMercanciaGeneral[[#This Row],[Mercancía general desembarcada en exterior]]</f>
        <v>1782</v>
      </c>
      <c r="M1805" s="3">
        <f>+dataMercanciaGeneral[[#This Row],[TOTAL mercancía general embarcada en cabotaje y exterior]]+dataMercanciaGeneral[[#This Row],[TOTAL mercancía general desembarcada en cabotaje y exterior]]</f>
        <v>2836</v>
      </c>
    </row>
    <row r="1806" spans="1:13" hidden="1" x14ac:dyDescent="0.25">
      <c r="A1806" s="1">
        <v>1992</v>
      </c>
      <c r="B1806" s="1" t="s">
        <v>7</v>
      </c>
      <c r="C1806" s="1" t="s">
        <v>32</v>
      </c>
      <c r="D1806" s="1" t="s">
        <v>33</v>
      </c>
      <c r="E1806" s="2">
        <v>915786</v>
      </c>
      <c r="F1806" s="2">
        <v>818476</v>
      </c>
      <c r="G1806" s="3">
        <f>+dataMercanciaGeneral[[#This Row],[Mercancía general embarcada en cabotaje]]+dataMercanciaGeneral[[#This Row],[Mercancía general desembarcada en cabotaje]]</f>
        <v>1734262</v>
      </c>
      <c r="H1806" s="2">
        <v>87439</v>
      </c>
      <c r="I1806" s="2">
        <v>139473</v>
      </c>
      <c r="J1806" s="3">
        <f>+dataMercanciaGeneral[[#This Row],[Mercancía general embarcada en exterior]]+dataMercanciaGeneral[[#This Row],[Mercancía general desembarcada en exterior]]</f>
        <v>226912</v>
      </c>
      <c r="K1806" s="3">
        <f>+dataMercanciaGeneral[[#This Row],[Mercancía general embarcada en cabotaje]]+dataMercanciaGeneral[[#This Row],[Mercancía general embarcada en exterior]]</f>
        <v>1003225</v>
      </c>
      <c r="L1806" s="3">
        <f>+dataMercanciaGeneral[[#This Row],[Mercancía general desembarcada en cabotaje]]+dataMercanciaGeneral[[#This Row],[Mercancía general desembarcada en exterior]]</f>
        <v>957949</v>
      </c>
      <c r="M1806" s="3">
        <f>+dataMercanciaGeneral[[#This Row],[TOTAL mercancía general embarcada en cabotaje y exterior]]+dataMercanciaGeneral[[#This Row],[TOTAL mercancía general desembarcada en cabotaje y exterior]]</f>
        <v>1961174</v>
      </c>
    </row>
    <row r="1807" spans="1:13" hidden="1" x14ac:dyDescent="0.25">
      <c r="A1807" s="1">
        <v>1992</v>
      </c>
      <c r="B1807" s="1" t="s">
        <v>7</v>
      </c>
      <c r="C1807" s="1" t="s">
        <v>32</v>
      </c>
      <c r="D1807" s="1" t="s">
        <v>42</v>
      </c>
      <c r="E1807" s="2">
        <v>458824</v>
      </c>
      <c r="F1807" s="2">
        <v>836685</v>
      </c>
      <c r="G1807" s="3">
        <f>+dataMercanciaGeneral[[#This Row],[Mercancía general embarcada en cabotaje]]+dataMercanciaGeneral[[#This Row],[Mercancía general desembarcada en cabotaje]]</f>
        <v>1295509</v>
      </c>
      <c r="H1807" s="2">
        <v>41152</v>
      </c>
      <c r="I1807" s="2">
        <v>371891</v>
      </c>
      <c r="J1807" s="3">
        <f>+dataMercanciaGeneral[[#This Row],[Mercancía general embarcada en exterior]]+dataMercanciaGeneral[[#This Row],[Mercancía general desembarcada en exterior]]</f>
        <v>413043</v>
      </c>
      <c r="K1807" s="3">
        <f>+dataMercanciaGeneral[[#This Row],[Mercancía general embarcada en cabotaje]]+dataMercanciaGeneral[[#This Row],[Mercancía general embarcada en exterior]]</f>
        <v>499976</v>
      </c>
      <c r="L1807" s="3">
        <f>+dataMercanciaGeneral[[#This Row],[Mercancía general desembarcada en cabotaje]]+dataMercanciaGeneral[[#This Row],[Mercancía general desembarcada en exterior]]</f>
        <v>1208576</v>
      </c>
      <c r="M1807" s="3">
        <f>+dataMercanciaGeneral[[#This Row],[TOTAL mercancía general embarcada en cabotaje y exterior]]+dataMercanciaGeneral[[#This Row],[TOTAL mercancía general desembarcada en cabotaje y exterior]]</f>
        <v>1708552</v>
      </c>
    </row>
    <row r="1808" spans="1:13" hidden="1" x14ac:dyDescent="0.25">
      <c r="A1808" s="1">
        <v>1992</v>
      </c>
      <c r="B1808" s="1" t="s">
        <v>24</v>
      </c>
      <c r="C1808" s="1" t="s">
        <v>32</v>
      </c>
      <c r="D1808" s="1" t="s">
        <v>33</v>
      </c>
      <c r="E1808" s="2">
        <v>1120</v>
      </c>
      <c r="F1808" s="2">
        <v>0</v>
      </c>
      <c r="G1808" s="3">
        <f>+dataMercanciaGeneral[[#This Row],[Mercancía general embarcada en cabotaje]]+dataMercanciaGeneral[[#This Row],[Mercancía general desembarcada en cabotaje]]</f>
        <v>1120</v>
      </c>
      <c r="H1808" s="2">
        <v>269711</v>
      </c>
      <c r="I1808" s="2">
        <v>406349</v>
      </c>
      <c r="J1808" s="3">
        <f>+dataMercanciaGeneral[[#This Row],[Mercancía general embarcada en exterior]]+dataMercanciaGeneral[[#This Row],[Mercancía general desembarcada en exterior]]</f>
        <v>676060</v>
      </c>
      <c r="K1808" s="3">
        <f>+dataMercanciaGeneral[[#This Row],[Mercancía general embarcada en cabotaje]]+dataMercanciaGeneral[[#This Row],[Mercancía general embarcada en exterior]]</f>
        <v>270831</v>
      </c>
      <c r="L1808" s="3">
        <f>+dataMercanciaGeneral[[#This Row],[Mercancía general desembarcada en cabotaje]]+dataMercanciaGeneral[[#This Row],[Mercancía general desembarcada en exterior]]</f>
        <v>406349</v>
      </c>
      <c r="M1808" s="3">
        <f>+dataMercanciaGeneral[[#This Row],[TOTAL mercancía general embarcada en cabotaje y exterior]]+dataMercanciaGeneral[[#This Row],[TOTAL mercancía general desembarcada en cabotaje y exterior]]</f>
        <v>677180</v>
      </c>
    </row>
    <row r="1809" spans="1:13" hidden="1" x14ac:dyDescent="0.25">
      <c r="A1809" s="1">
        <v>1992</v>
      </c>
      <c r="B1809" s="1" t="s">
        <v>24</v>
      </c>
      <c r="C1809" s="1" t="s">
        <v>32</v>
      </c>
      <c r="D1809" s="1" t="s">
        <v>42</v>
      </c>
      <c r="E1809" s="2">
        <v>0</v>
      </c>
      <c r="F1809" s="2">
        <v>0</v>
      </c>
      <c r="G1809" s="3">
        <f>+dataMercanciaGeneral[[#This Row],[Mercancía general embarcada en cabotaje]]+dataMercanciaGeneral[[#This Row],[Mercancía general desembarcada en cabotaje]]</f>
        <v>0</v>
      </c>
      <c r="H1809" s="2">
        <v>648</v>
      </c>
      <c r="I1809" s="2">
        <v>3772</v>
      </c>
      <c r="J1809" s="3">
        <f>+dataMercanciaGeneral[[#This Row],[Mercancía general embarcada en exterior]]+dataMercanciaGeneral[[#This Row],[Mercancía general desembarcada en exterior]]</f>
        <v>4420</v>
      </c>
      <c r="K1809" s="3">
        <f>+dataMercanciaGeneral[[#This Row],[Mercancía general embarcada en cabotaje]]+dataMercanciaGeneral[[#This Row],[Mercancía general embarcada en exterior]]</f>
        <v>648</v>
      </c>
      <c r="L1809" s="3">
        <f>+dataMercanciaGeneral[[#This Row],[Mercancía general desembarcada en cabotaje]]+dataMercanciaGeneral[[#This Row],[Mercancía general desembarcada en exterior]]</f>
        <v>3772</v>
      </c>
      <c r="M1809" s="3">
        <f>+dataMercanciaGeneral[[#This Row],[TOTAL mercancía general embarcada en cabotaje y exterior]]+dataMercanciaGeneral[[#This Row],[TOTAL mercancía general desembarcada en cabotaje y exterior]]</f>
        <v>4420</v>
      </c>
    </row>
    <row r="1810" spans="1:13" hidden="1" x14ac:dyDescent="0.25">
      <c r="A1810" s="1">
        <v>1992</v>
      </c>
      <c r="B1810" s="1" t="s">
        <v>25</v>
      </c>
      <c r="C1810" s="1" t="s">
        <v>32</v>
      </c>
      <c r="D1810" s="1" t="s">
        <v>33</v>
      </c>
      <c r="E1810" s="2">
        <v>49995</v>
      </c>
      <c r="F1810" s="2">
        <v>15817</v>
      </c>
      <c r="G1810" s="3">
        <f>+dataMercanciaGeneral[[#This Row],[Mercancía general embarcada en cabotaje]]+dataMercanciaGeneral[[#This Row],[Mercancía general desembarcada en cabotaje]]</f>
        <v>65812</v>
      </c>
      <c r="H1810" s="2">
        <v>47669</v>
      </c>
      <c r="I1810" s="2">
        <v>107217</v>
      </c>
      <c r="J1810" s="3">
        <f>+dataMercanciaGeneral[[#This Row],[Mercancía general embarcada en exterior]]+dataMercanciaGeneral[[#This Row],[Mercancía general desembarcada en exterior]]</f>
        <v>154886</v>
      </c>
      <c r="K1810" s="3">
        <f>+dataMercanciaGeneral[[#This Row],[Mercancía general embarcada en cabotaje]]+dataMercanciaGeneral[[#This Row],[Mercancía general embarcada en exterior]]</f>
        <v>97664</v>
      </c>
      <c r="L1810" s="3">
        <f>+dataMercanciaGeneral[[#This Row],[Mercancía general desembarcada en cabotaje]]+dataMercanciaGeneral[[#This Row],[Mercancía general desembarcada en exterior]]</f>
        <v>123034</v>
      </c>
      <c r="M1810" s="3">
        <f>+dataMercanciaGeneral[[#This Row],[TOTAL mercancía general embarcada en cabotaje y exterior]]+dataMercanciaGeneral[[#This Row],[TOTAL mercancía general desembarcada en cabotaje y exterior]]</f>
        <v>220698</v>
      </c>
    </row>
    <row r="1811" spans="1:13" hidden="1" x14ac:dyDescent="0.25">
      <c r="A1811" s="1">
        <v>1992</v>
      </c>
      <c r="B1811" s="1" t="s">
        <v>25</v>
      </c>
      <c r="C1811" s="1" t="s">
        <v>32</v>
      </c>
      <c r="D1811" s="1" t="s">
        <v>42</v>
      </c>
      <c r="E1811" s="2">
        <v>202965</v>
      </c>
      <c r="F1811" s="2">
        <v>84786</v>
      </c>
      <c r="G1811" s="3">
        <f>+dataMercanciaGeneral[[#This Row],[Mercancía general embarcada en cabotaje]]+dataMercanciaGeneral[[#This Row],[Mercancía general desembarcada en cabotaje]]</f>
        <v>287751</v>
      </c>
      <c r="H1811" s="2">
        <v>2214</v>
      </c>
      <c r="I1811" s="2">
        <v>983</v>
      </c>
      <c r="J1811" s="3">
        <f>+dataMercanciaGeneral[[#This Row],[Mercancía general embarcada en exterior]]+dataMercanciaGeneral[[#This Row],[Mercancía general desembarcada en exterior]]</f>
        <v>3197</v>
      </c>
      <c r="K1811" s="3">
        <f>+dataMercanciaGeneral[[#This Row],[Mercancía general embarcada en cabotaje]]+dataMercanciaGeneral[[#This Row],[Mercancía general embarcada en exterior]]</f>
        <v>205179</v>
      </c>
      <c r="L1811" s="3">
        <f>+dataMercanciaGeneral[[#This Row],[Mercancía general desembarcada en cabotaje]]+dataMercanciaGeneral[[#This Row],[Mercancía general desembarcada en exterior]]</f>
        <v>85769</v>
      </c>
      <c r="M1811" s="3">
        <f>+dataMercanciaGeneral[[#This Row],[TOTAL mercancía general embarcada en cabotaje y exterior]]+dataMercanciaGeneral[[#This Row],[TOTAL mercancía general desembarcada en cabotaje y exterior]]</f>
        <v>290948</v>
      </c>
    </row>
    <row r="1812" spans="1:13" hidden="1" x14ac:dyDescent="0.25">
      <c r="A1812" s="1">
        <v>1992</v>
      </c>
      <c r="B1812" s="1" t="s">
        <v>26</v>
      </c>
      <c r="C1812" s="1" t="s">
        <v>32</v>
      </c>
      <c r="D1812" s="1" t="s">
        <v>33</v>
      </c>
      <c r="E1812" s="2">
        <v>21622</v>
      </c>
      <c r="F1812" s="2">
        <v>1320</v>
      </c>
      <c r="G1812" s="3">
        <f>+dataMercanciaGeneral[[#This Row],[Mercancía general embarcada en cabotaje]]+dataMercanciaGeneral[[#This Row],[Mercancía general desembarcada en cabotaje]]</f>
        <v>22942</v>
      </c>
      <c r="H1812" s="2">
        <v>193386</v>
      </c>
      <c r="I1812" s="2">
        <v>109901</v>
      </c>
      <c r="J1812" s="3">
        <f>+dataMercanciaGeneral[[#This Row],[Mercancía general embarcada en exterior]]+dataMercanciaGeneral[[#This Row],[Mercancía general desembarcada en exterior]]</f>
        <v>303287</v>
      </c>
      <c r="K1812" s="3">
        <f>+dataMercanciaGeneral[[#This Row],[Mercancía general embarcada en cabotaje]]+dataMercanciaGeneral[[#This Row],[Mercancía general embarcada en exterior]]</f>
        <v>215008</v>
      </c>
      <c r="L1812" s="3">
        <f>+dataMercanciaGeneral[[#This Row],[Mercancía general desembarcada en cabotaje]]+dataMercanciaGeneral[[#This Row],[Mercancía general desembarcada en exterior]]</f>
        <v>111221</v>
      </c>
      <c r="M1812" s="3">
        <f>+dataMercanciaGeneral[[#This Row],[TOTAL mercancía general embarcada en cabotaje y exterior]]+dataMercanciaGeneral[[#This Row],[TOTAL mercancía general desembarcada en cabotaje y exterior]]</f>
        <v>326229</v>
      </c>
    </row>
    <row r="1813" spans="1:13" hidden="1" x14ac:dyDescent="0.25">
      <c r="A1813" s="1">
        <v>1992</v>
      </c>
      <c r="B1813" s="1" t="s">
        <v>26</v>
      </c>
      <c r="C1813" s="1" t="s">
        <v>32</v>
      </c>
      <c r="D1813" s="1" t="s">
        <v>42</v>
      </c>
      <c r="E1813" s="2">
        <v>201968</v>
      </c>
      <c r="F1813" s="2">
        <v>56306</v>
      </c>
      <c r="G1813" s="3">
        <f>+dataMercanciaGeneral[[#This Row],[Mercancía general embarcada en cabotaje]]+dataMercanciaGeneral[[#This Row],[Mercancía general desembarcada en cabotaje]]</f>
        <v>258274</v>
      </c>
      <c r="H1813" s="2">
        <v>42563</v>
      </c>
      <c r="I1813" s="2">
        <v>5423</v>
      </c>
      <c r="J1813" s="3">
        <f>+dataMercanciaGeneral[[#This Row],[Mercancía general embarcada en exterior]]+dataMercanciaGeneral[[#This Row],[Mercancía general desembarcada en exterior]]</f>
        <v>47986</v>
      </c>
      <c r="K1813" s="3">
        <f>+dataMercanciaGeneral[[#This Row],[Mercancía general embarcada en cabotaje]]+dataMercanciaGeneral[[#This Row],[Mercancía general embarcada en exterior]]</f>
        <v>244531</v>
      </c>
      <c r="L1813" s="3">
        <f>+dataMercanciaGeneral[[#This Row],[Mercancía general desembarcada en cabotaje]]+dataMercanciaGeneral[[#This Row],[Mercancía general desembarcada en exterior]]</f>
        <v>61729</v>
      </c>
      <c r="M1813" s="3">
        <f>+dataMercanciaGeneral[[#This Row],[TOTAL mercancía general embarcada en cabotaje y exterior]]+dataMercanciaGeneral[[#This Row],[TOTAL mercancía general desembarcada en cabotaje y exterior]]</f>
        <v>306260</v>
      </c>
    </row>
    <row r="1814" spans="1:13" hidden="1" x14ac:dyDescent="0.25">
      <c r="A1814" s="1">
        <v>1992</v>
      </c>
      <c r="B1814" s="1" t="s">
        <v>27</v>
      </c>
      <c r="C1814" s="1" t="s">
        <v>32</v>
      </c>
      <c r="D1814" s="1" t="s">
        <v>33</v>
      </c>
      <c r="E1814" s="2">
        <v>583979</v>
      </c>
      <c r="F1814" s="2">
        <v>548348</v>
      </c>
      <c r="G1814" s="3">
        <f>+dataMercanciaGeneral[[#This Row],[Mercancía general embarcada en cabotaje]]+dataMercanciaGeneral[[#This Row],[Mercancía general desembarcada en cabotaje]]</f>
        <v>1132327</v>
      </c>
      <c r="H1814" s="2">
        <v>290206</v>
      </c>
      <c r="I1814" s="2">
        <v>1220530</v>
      </c>
      <c r="J1814" s="3">
        <f>+dataMercanciaGeneral[[#This Row],[Mercancía general embarcada en exterior]]+dataMercanciaGeneral[[#This Row],[Mercancía general desembarcada en exterior]]</f>
        <v>1510736</v>
      </c>
      <c r="K1814" s="3">
        <f>+dataMercanciaGeneral[[#This Row],[Mercancía general embarcada en cabotaje]]+dataMercanciaGeneral[[#This Row],[Mercancía general embarcada en exterior]]</f>
        <v>874185</v>
      </c>
      <c r="L1814" s="3">
        <f>+dataMercanciaGeneral[[#This Row],[Mercancía general desembarcada en cabotaje]]+dataMercanciaGeneral[[#This Row],[Mercancía general desembarcada en exterior]]</f>
        <v>1768878</v>
      </c>
      <c r="M1814" s="3">
        <f>+dataMercanciaGeneral[[#This Row],[TOTAL mercancía general embarcada en cabotaje y exterior]]+dataMercanciaGeneral[[#This Row],[TOTAL mercancía general desembarcada en cabotaje y exterior]]</f>
        <v>2643063</v>
      </c>
    </row>
    <row r="1815" spans="1:13" hidden="1" x14ac:dyDescent="0.25">
      <c r="A1815" s="1">
        <v>1992</v>
      </c>
      <c r="B1815" s="1" t="s">
        <v>27</v>
      </c>
      <c r="C1815" s="1" t="s">
        <v>32</v>
      </c>
      <c r="D1815" s="1" t="s">
        <v>42</v>
      </c>
      <c r="E1815" s="2">
        <v>585810</v>
      </c>
      <c r="F1815" s="2">
        <v>176280</v>
      </c>
      <c r="G1815" s="3">
        <f>+dataMercanciaGeneral[[#This Row],[Mercancía general embarcada en cabotaje]]+dataMercanciaGeneral[[#This Row],[Mercancía general desembarcada en cabotaje]]</f>
        <v>762090</v>
      </c>
      <c r="H1815" s="2">
        <v>1791669</v>
      </c>
      <c r="I1815" s="2">
        <v>1464635</v>
      </c>
      <c r="J1815" s="3">
        <f>+dataMercanciaGeneral[[#This Row],[Mercancía general embarcada en exterior]]+dataMercanciaGeneral[[#This Row],[Mercancía general desembarcada en exterior]]</f>
        <v>3256304</v>
      </c>
      <c r="K1815" s="3">
        <f>+dataMercanciaGeneral[[#This Row],[Mercancía general embarcada en cabotaje]]+dataMercanciaGeneral[[#This Row],[Mercancía general embarcada en exterior]]</f>
        <v>2377479</v>
      </c>
      <c r="L1815" s="3">
        <f>+dataMercanciaGeneral[[#This Row],[Mercancía general desembarcada en cabotaje]]+dataMercanciaGeneral[[#This Row],[Mercancía general desembarcada en exterior]]</f>
        <v>1640915</v>
      </c>
      <c r="M1815" s="3">
        <f>+dataMercanciaGeneral[[#This Row],[TOTAL mercancía general embarcada en cabotaje y exterior]]+dataMercanciaGeneral[[#This Row],[TOTAL mercancía general desembarcada en cabotaje y exterior]]</f>
        <v>4018394</v>
      </c>
    </row>
    <row r="1816" spans="1:13" hidden="1" x14ac:dyDescent="0.25">
      <c r="A1816" s="1">
        <v>1992</v>
      </c>
      <c r="B1816" s="1" t="s">
        <v>28</v>
      </c>
      <c r="C1816" s="1" t="s">
        <v>32</v>
      </c>
      <c r="D1816" s="1" t="s">
        <v>33</v>
      </c>
      <c r="E1816" s="2">
        <v>1676</v>
      </c>
      <c r="F1816" s="2">
        <v>31940</v>
      </c>
      <c r="G1816" s="3">
        <f>+dataMercanciaGeneral[[#This Row],[Mercancía general embarcada en cabotaje]]+dataMercanciaGeneral[[#This Row],[Mercancía general desembarcada en cabotaje]]</f>
        <v>33616</v>
      </c>
      <c r="H1816" s="2">
        <v>554872</v>
      </c>
      <c r="I1816" s="2">
        <v>363670</v>
      </c>
      <c r="J1816" s="3">
        <f>+dataMercanciaGeneral[[#This Row],[Mercancía general embarcada en exterior]]+dataMercanciaGeneral[[#This Row],[Mercancía general desembarcada en exterior]]</f>
        <v>918542</v>
      </c>
      <c r="K1816" s="3">
        <f>+dataMercanciaGeneral[[#This Row],[Mercancía general embarcada en cabotaje]]+dataMercanciaGeneral[[#This Row],[Mercancía general embarcada en exterior]]</f>
        <v>556548</v>
      </c>
      <c r="L1816" s="3">
        <f>+dataMercanciaGeneral[[#This Row],[Mercancía general desembarcada en cabotaje]]+dataMercanciaGeneral[[#This Row],[Mercancía general desembarcada en exterior]]</f>
        <v>395610</v>
      </c>
      <c r="M1816" s="3">
        <f>+dataMercanciaGeneral[[#This Row],[TOTAL mercancía general embarcada en cabotaje y exterior]]+dataMercanciaGeneral[[#This Row],[TOTAL mercancía general desembarcada en cabotaje y exterior]]</f>
        <v>952158</v>
      </c>
    </row>
    <row r="1817" spans="1:13" hidden="1" x14ac:dyDescent="0.25">
      <c r="A1817" s="1">
        <v>1992</v>
      </c>
      <c r="B1817" s="1" t="s">
        <v>28</v>
      </c>
      <c r="C1817" s="1" t="s">
        <v>32</v>
      </c>
      <c r="D1817" s="1" t="s">
        <v>42</v>
      </c>
      <c r="E1817" s="2">
        <v>94095</v>
      </c>
      <c r="F1817" s="2">
        <v>33529</v>
      </c>
      <c r="G1817" s="3">
        <f>+dataMercanciaGeneral[[#This Row],[Mercancía general embarcada en cabotaje]]+dataMercanciaGeneral[[#This Row],[Mercancía general desembarcada en cabotaje]]</f>
        <v>127624</v>
      </c>
      <c r="H1817" s="2">
        <v>192909</v>
      </c>
      <c r="I1817" s="2">
        <v>332657</v>
      </c>
      <c r="J1817" s="3">
        <f>+dataMercanciaGeneral[[#This Row],[Mercancía general embarcada en exterior]]+dataMercanciaGeneral[[#This Row],[Mercancía general desembarcada en exterior]]</f>
        <v>525566</v>
      </c>
      <c r="K1817" s="3">
        <f>+dataMercanciaGeneral[[#This Row],[Mercancía general embarcada en cabotaje]]+dataMercanciaGeneral[[#This Row],[Mercancía general embarcada en exterior]]</f>
        <v>287004</v>
      </c>
      <c r="L1817" s="3">
        <f>+dataMercanciaGeneral[[#This Row],[Mercancía general desembarcada en cabotaje]]+dataMercanciaGeneral[[#This Row],[Mercancía general desembarcada en exterior]]</f>
        <v>366186</v>
      </c>
      <c r="M1817" s="3">
        <f>+dataMercanciaGeneral[[#This Row],[TOTAL mercancía general embarcada en cabotaje y exterior]]+dataMercanciaGeneral[[#This Row],[TOTAL mercancía general desembarcada en cabotaje y exterior]]</f>
        <v>653190</v>
      </c>
    </row>
    <row r="1818" spans="1:13" hidden="1" x14ac:dyDescent="0.25">
      <c r="A1818" s="1">
        <v>1992</v>
      </c>
      <c r="B1818" s="1" t="s">
        <v>29</v>
      </c>
      <c r="C1818" s="1" t="s">
        <v>32</v>
      </c>
      <c r="D1818" s="1" t="s">
        <v>33</v>
      </c>
      <c r="E1818" s="2">
        <v>0</v>
      </c>
      <c r="F1818" s="2">
        <v>0</v>
      </c>
      <c r="G1818" s="3">
        <f>+dataMercanciaGeneral[[#This Row],[Mercancía general embarcada en cabotaje]]+dataMercanciaGeneral[[#This Row],[Mercancía general desembarcada en cabotaje]]</f>
        <v>0</v>
      </c>
      <c r="H1818" s="2">
        <v>22148</v>
      </c>
      <c r="I1818" s="2">
        <v>55688</v>
      </c>
      <c r="J1818" s="3">
        <f>+dataMercanciaGeneral[[#This Row],[Mercancía general embarcada en exterior]]+dataMercanciaGeneral[[#This Row],[Mercancía general desembarcada en exterior]]</f>
        <v>77836</v>
      </c>
      <c r="K1818" s="3">
        <f>+dataMercanciaGeneral[[#This Row],[Mercancía general embarcada en cabotaje]]+dataMercanciaGeneral[[#This Row],[Mercancía general embarcada en exterior]]</f>
        <v>22148</v>
      </c>
      <c r="L1818" s="3">
        <f>+dataMercanciaGeneral[[#This Row],[Mercancía general desembarcada en cabotaje]]+dataMercanciaGeneral[[#This Row],[Mercancía general desembarcada en exterior]]</f>
        <v>55688</v>
      </c>
      <c r="M1818" s="3">
        <f>+dataMercanciaGeneral[[#This Row],[TOTAL mercancía general embarcada en cabotaje y exterior]]+dataMercanciaGeneral[[#This Row],[TOTAL mercancía general desembarcada en cabotaje y exterior]]</f>
        <v>77836</v>
      </c>
    </row>
    <row r="1819" spans="1:13" hidden="1" x14ac:dyDescent="0.25">
      <c r="A1819" s="1">
        <v>1992</v>
      </c>
      <c r="B1819" s="1" t="s">
        <v>29</v>
      </c>
      <c r="C1819" s="1" t="s">
        <v>32</v>
      </c>
      <c r="D1819" s="1" t="s">
        <v>42</v>
      </c>
      <c r="E1819" s="2">
        <v>0</v>
      </c>
      <c r="F1819" s="2">
        <v>0</v>
      </c>
      <c r="G1819" s="3">
        <f>+dataMercanciaGeneral[[#This Row],[Mercancía general embarcada en cabotaje]]+dataMercanciaGeneral[[#This Row],[Mercancía general desembarcada en cabotaje]]</f>
        <v>0</v>
      </c>
      <c r="H1819" s="2">
        <v>0</v>
      </c>
      <c r="I1819" s="2">
        <v>0</v>
      </c>
      <c r="J1819" s="3">
        <f>+dataMercanciaGeneral[[#This Row],[Mercancía general embarcada en exterior]]+dataMercanciaGeneral[[#This Row],[Mercancía general desembarcada en exterior]]</f>
        <v>0</v>
      </c>
      <c r="K1819" s="3">
        <f>+dataMercanciaGeneral[[#This Row],[Mercancía general embarcada en cabotaje]]+dataMercanciaGeneral[[#This Row],[Mercancía general embarcada en exterior]]</f>
        <v>0</v>
      </c>
      <c r="L1819" s="3">
        <f>+dataMercanciaGeneral[[#This Row],[Mercancía general desembarcada en cabotaje]]+dataMercanciaGeneral[[#This Row],[Mercancía general desembarcada en exterior]]</f>
        <v>0</v>
      </c>
      <c r="M1819" s="3">
        <f>+dataMercanciaGeneral[[#This Row],[TOTAL mercancía general embarcada en cabotaje y exterior]]+dataMercanciaGeneral[[#This Row],[TOTAL mercancía general desembarcada en cabotaje y exterior]]</f>
        <v>0</v>
      </c>
    </row>
    <row r="1820" spans="1:13" hidden="1" x14ac:dyDescent="0.25">
      <c r="A1820" s="1">
        <v>1993</v>
      </c>
      <c r="B1820" s="1" t="s">
        <v>0</v>
      </c>
      <c r="C1820" s="1" t="s">
        <v>32</v>
      </c>
      <c r="D1820" s="1" t="s">
        <v>33</v>
      </c>
      <c r="E1820" s="2">
        <v>0</v>
      </c>
      <c r="F1820" s="2">
        <v>744</v>
      </c>
      <c r="G1820" s="3">
        <f>+dataMercanciaGeneral[[#This Row],[Mercancía general embarcada en cabotaje]]+dataMercanciaGeneral[[#This Row],[Mercancía general desembarcada en cabotaje]]</f>
        <v>744</v>
      </c>
      <c r="H1820" s="2">
        <v>122614</v>
      </c>
      <c r="I1820" s="2">
        <v>82398</v>
      </c>
      <c r="J1820" s="3">
        <f>+dataMercanciaGeneral[[#This Row],[Mercancía general embarcada en exterior]]+dataMercanciaGeneral[[#This Row],[Mercancía general desembarcada en exterior]]</f>
        <v>205012</v>
      </c>
      <c r="K1820" s="3">
        <f>+dataMercanciaGeneral[[#This Row],[Mercancía general embarcada en cabotaje]]+dataMercanciaGeneral[[#This Row],[Mercancía general embarcada en exterior]]</f>
        <v>122614</v>
      </c>
      <c r="L1820" s="3">
        <f>+dataMercanciaGeneral[[#This Row],[Mercancía general desembarcada en cabotaje]]+dataMercanciaGeneral[[#This Row],[Mercancía general desembarcada en exterior]]</f>
        <v>83142</v>
      </c>
      <c r="M1820" s="3">
        <f>+dataMercanciaGeneral[[#This Row],[TOTAL mercancía general embarcada en cabotaje y exterior]]+dataMercanciaGeneral[[#This Row],[TOTAL mercancía general desembarcada en cabotaje y exterior]]</f>
        <v>205756</v>
      </c>
    </row>
    <row r="1821" spans="1:13" hidden="1" x14ac:dyDescent="0.25">
      <c r="A1821" s="1">
        <v>1993</v>
      </c>
      <c r="B1821" s="1" t="s">
        <v>0</v>
      </c>
      <c r="C1821" s="1" t="s">
        <v>32</v>
      </c>
      <c r="D1821" s="1" t="s">
        <v>42</v>
      </c>
      <c r="E1821" s="2">
        <v>0</v>
      </c>
      <c r="F1821" s="2">
        <v>0</v>
      </c>
      <c r="G1821" s="3">
        <f>+dataMercanciaGeneral[[#This Row],[Mercancía general embarcada en cabotaje]]+dataMercanciaGeneral[[#This Row],[Mercancía general desembarcada en cabotaje]]</f>
        <v>0</v>
      </c>
      <c r="H1821" s="2">
        <v>0</v>
      </c>
      <c r="I1821" s="2">
        <v>0</v>
      </c>
      <c r="J1821" s="3">
        <f>+dataMercanciaGeneral[[#This Row],[Mercancía general embarcada en exterior]]+dataMercanciaGeneral[[#This Row],[Mercancía general desembarcada en exterior]]</f>
        <v>0</v>
      </c>
      <c r="K1821" s="3">
        <f>+dataMercanciaGeneral[[#This Row],[Mercancía general embarcada en cabotaje]]+dataMercanciaGeneral[[#This Row],[Mercancía general embarcada en exterior]]</f>
        <v>0</v>
      </c>
      <c r="L1821" s="3">
        <f>+dataMercanciaGeneral[[#This Row],[Mercancía general desembarcada en cabotaje]]+dataMercanciaGeneral[[#This Row],[Mercancía general desembarcada en exterior]]</f>
        <v>0</v>
      </c>
      <c r="M1821" s="3">
        <f>+dataMercanciaGeneral[[#This Row],[TOTAL mercancía general embarcada en cabotaje y exterior]]+dataMercanciaGeneral[[#This Row],[TOTAL mercancía general desembarcada en cabotaje y exterior]]</f>
        <v>0</v>
      </c>
    </row>
    <row r="1822" spans="1:13" hidden="1" x14ac:dyDescent="0.25">
      <c r="A1822" s="1">
        <v>1993</v>
      </c>
      <c r="B1822" s="1" t="s">
        <v>1</v>
      </c>
      <c r="C1822" s="1" t="s">
        <v>32</v>
      </c>
      <c r="D1822" s="1" t="s">
        <v>33</v>
      </c>
      <c r="E1822" s="2">
        <v>47755</v>
      </c>
      <c r="F1822" s="2">
        <v>10315</v>
      </c>
      <c r="G1822" s="3">
        <f>+dataMercanciaGeneral[[#This Row],[Mercancía general embarcada en cabotaje]]+dataMercanciaGeneral[[#This Row],[Mercancía general desembarcada en cabotaje]]</f>
        <v>58070</v>
      </c>
      <c r="H1822" s="2">
        <v>17581</v>
      </c>
      <c r="I1822" s="2">
        <v>53678</v>
      </c>
      <c r="J1822" s="3">
        <f>+dataMercanciaGeneral[[#This Row],[Mercancía general embarcada en exterior]]+dataMercanciaGeneral[[#This Row],[Mercancía general desembarcada en exterior]]</f>
        <v>71259</v>
      </c>
      <c r="K1822" s="3">
        <f>+dataMercanciaGeneral[[#This Row],[Mercancía general embarcada en cabotaje]]+dataMercanciaGeneral[[#This Row],[Mercancía general embarcada en exterior]]</f>
        <v>65336</v>
      </c>
      <c r="L1822" s="3">
        <f>+dataMercanciaGeneral[[#This Row],[Mercancía general desembarcada en cabotaje]]+dataMercanciaGeneral[[#This Row],[Mercancía general desembarcada en exterior]]</f>
        <v>63993</v>
      </c>
      <c r="M1822" s="3">
        <f>+dataMercanciaGeneral[[#This Row],[TOTAL mercancía general embarcada en cabotaje y exterior]]+dataMercanciaGeneral[[#This Row],[TOTAL mercancía general desembarcada en cabotaje y exterior]]</f>
        <v>129329</v>
      </c>
    </row>
    <row r="1823" spans="1:13" hidden="1" x14ac:dyDescent="0.25">
      <c r="A1823" s="1">
        <v>1993</v>
      </c>
      <c r="B1823" s="1" t="s">
        <v>1</v>
      </c>
      <c r="C1823" s="1" t="s">
        <v>32</v>
      </c>
      <c r="D1823" s="1" t="s">
        <v>42</v>
      </c>
      <c r="E1823" s="2">
        <v>245057</v>
      </c>
      <c r="F1823" s="2">
        <v>110605</v>
      </c>
      <c r="G1823" s="3">
        <f>+dataMercanciaGeneral[[#This Row],[Mercancía general embarcada en cabotaje]]+dataMercanciaGeneral[[#This Row],[Mercancía general desembarcada en cabotaje]]</f>
        <v>355662</v>
      </c>
      <c r="H1823" s="2">
        <v>32379</v>
      </c>
      <c r="I1823" s="2">
        <v>18930</v>
      </c>
      <c r="J1823" s="3">
        <f>+dataMercanciaGeneral[[#This Row],[Mercancía general embarcada en exterior]]+dataMercanciaGeneral[[#This Row],[Mercancía general desembarcada en exterior]]</f>
        <v>51309</v>
      </c>
      <c r="K1823" s="3">
        <f>+dataMercanciaGeneral[[#This Row],[Mercancía general embarcada en cabotaje]]+dataMercanciaGeneral[[#This Row],[Mercancía general embarcada en exterior]]</f>
        <v>277436</v>
      </c>
      <c r="L1823" s="3">
        <f>+dataMercanciaGeneral[[#This Row],[Mercancía general desembarcada en cabotaje]]+dataMercanciaGeneral[[#This Row],[Mercancía general desembarcada en exterior]]</f>
        <v>129535</v>
      </c>
      <c r="M1823" s="3">
        <f>+dataMercanciaGeneral[[#This Row],[TOTAL mercancía general embarcada en cabotaje y exterior]]+dataMercanciaGeneral[[#This Row],[TOTAL mercancía general desembarcada en cabotaje y exterior]]</f>
        <v>406971</v>
      </c>
    </row>
    <row r="1824" spans="1:13" hidden="1" x14ac:dyDescent="0.25">
      <c r="A1824" s="1">
        <v>1993</v>
      </c>
      <c r="B1824" s="1" t="s">
        <v>2</v>
      </c>
      <c r="C1824" s="1" t="s">
        <v>32</v>
      </c>
      <c r="D1824" s="1" t="s">
        <v>33</v>
      </c>
      <c r="E1824" s="2">
        <v>162886</v>
      </c>
      <c r="F1824" s="2">
        <v>89117</v>
      </c>
      <c r="G1824" s="3">
        <f>+dataMercanciaGeneral[[#This Row],[Mercancía general embarcada en cabotaje]]+dataMercanciaGeneral[[#This Row],[Mercancía general desembarcada en cabotaje]]</f>
        <v>252003</v>
      </c>
      <c r="H1824" s="2">
        <v>1626</v>
      </c>
      <c r="I1824" s="2">
        <v>24596</v>
      </c>
      <c r="J1824" s="3">
        <f>+dataMercanciaGeneral[[#This Row],[Mercancía general embarcada en exterior]]+dataMercanciaGeneral[[#This Row],[Mercancía general desembarcada en exterior]]</f>
        <v>26222</v>
      </c>
      <c r="K1824" s="3">
        <f>+dataMercanciaGeneral[[#This Row],[Mercancía general embarcada en cabotaje]]+dataMercanciaGeneral[[#This Row],[Mercancía general embarcada en exterior]]</f>
        <v>164512</v>
      </c>
      <c r="L1824" s="3">
        <f>+dataMercanciaGeneral[[#This Row],[Mercancía general desembarcada en cabotaje]]+dataMercanciaGeneral[[#This Row],[Mercancía general desembarcada en exterior]]</f>
        <v>113713</v>
      </c>
      <c r="M1824" s="3">
        <f>+dataMercanciaGeneral[[#This Row],[TOTAL mercancía general embarcada en cabotaje y exterior]]+dataMercanciaGeneral[[#This Row],[TOTAL mercancía general desembarcada en cabotaje y exterior]]</f>
        <v>278225</v>
      </c>
    </row>
    <row r="1825" spans="1:13" hidden="1" x14ac:dyDescent="0.25">
      <c r="A1825" s="1">
        <v>1993</v>
      </c>
      <c r="B1825" s="1" t="s">
        <v>2</v>
      </c>
      <c r="C1825" s="1" t="s">
        <v>32</v>
      </c>
      <c r="D1825" s="1" t="s">
        <v>42</v>
      </c>
      <c r="E1825" s="2">
        <v>9152</v>
      </c>
      <c r="F1825" s="2">
        <v>794</v>
      </c>
      <c r="G1825" s="3">
        <f>+dataMercanciaGeneral[[#This Row],[Mercancía general embarcada en cabotaje]]+dataMercanciaGeneral[[#This Row],[Mercancía general desembarcada en cabotaje]]</f>
        <v>9946</v>
      </c>
      <c r="H1825" s="2">
        <v>0</v>
      </c>
      <c r="I1825" s="2">
        <v>0</v>
      </c>
      <c r="J1825" s="3">
        <f>+dataMercanciaGeneral[[#This Row],[Mercancía general embarcada en exterior]]+dataMercanciaGeneral[[#This Row],[Mercancía general desembarcada en exterior]]</f>
        <v>0</v>
      </c>
      <c r="K1825" s="3">
        <f>+dataMercanciaGeneral[[#This Row],[Mercancía general embarcada en cabotaje]]+dataMercanciaGeneral[[#This Row],[Mercancía general embarcada en exterior]]</f>
        <v>9152</v>
      </c>
      <c r="L1825" s="3">
        <f>+dataMercanciaGeneral[[#This Row],[Mercancía general desembarcada en cabotaje]]+dataMercanciaGeneral[[#This Row],[Mercancía general desembarcada en exterior]]</f>
        <v>794</v>
      </c>
      <c r="M1825" s="3">
        <f>+dataMercanciaGeneral[[#This Row],[TOTAL mercancía general embarcada en cabotaje y exterior]]+dataMercanciaGeneral[[#This Row],[TOTAL mercancía general desembarcada en cabotaje y exterior]]</f>
        <v>9946</v>
      </c>
    </row>
    <row r="1826" spans="1:13" hidden="1" x14ac:dyDescent="0.25">
      <c r="A1826" s="1">
        <v>1993</v>
      </c>
      <c r="B1826" s="1" t="s">
        <v>3</v>
      </c>
      <c r="C1826" s="1" t="s">
        <v>32</v>
      </c>
      <c r="D1826" s="1" t="s">
        <v>33</v>
      </c>
      <c r="E1826" s="2">
        <v>299141</v>
      </c>
      <c r="F1826" s="2">
        <v>2820</v>
      </c>
      <c r="G1826" s="3">
        <f>+dataMercanciaGeneral[[#This Row],[Mercancía general embarcada en cabotaje]]+dataMercanciaGeneral[[#This Row],[Mercancía general desembarcada en cabotaje]]</f>
        <v>301961</v>
      </c>
      <c r="H1826" s="2">
        <v>1278441</v>
      </c>
      <c r="I1826" s="2">
        <v>125653</v>
      </c>
      <c r="J1826" s="3">
        <f>+dataMercanciaGeneral[[#This Row],[Mercancía general embarcada en exterior]]+dataMercanciaGeneral[[#This Row],[Mercancía general desembarcada en exterior]]</f>
        <v>1404094</v>
      </c>
      <c r="K1826" s="3">
        <f>+dataMercanciaGeneral[[#This Row],[Mercancía general embarcada en cabotaje]]+dataMercanciaGeneral[[#This Row],[Mercancía general embarcada en exterior]]</f>
        <v>1577582</v>
      </c>
      <c r="L1826" s="3">
        <f>+dataMercanciaGeneral[[#This Row],[Mercancía general desembarcada en cabotaje]]+dataMercanciaGeneral[[#This Row],[Mercancía general desembarcada en exterior]]</f>
        <v>128473</v>
      </c>
      <c r="M1826" s="3">
        <f>+dataMercanciaGeneral[[#This Row],[TOTAL mercancía general embarcada en cabotaje y exterior]]+dataMercanciaGeneral[[#This Row],[TOTAL mercancía general desembarcada en cabotaje y exterior]]</f>
        <v>1706055</v>
      </c>
    </row>
    <row r="1827" spans="1:13" hidden="1" x14ac:dyDescent="0.25">
      <c r="A1827" s="1">
        <v>1993</v>
      </c>
      <c r="B1827" s="1" t="s">
        <v>3</v>
      </c>
      <c r="C1827" s="1" t="s">
        <v>32</v>
      </c>
      <c r="D1827" s="1" t="s">
        <v>42</v>
      </c>
      <c r="E1827" s="2">
        <v>0</v>
      </c>
      <c r="F1827" s="2">
        <v>0</v>
      </c>
      <c r="G1827" s="3">
        <f>+dataMercanciaGeneral[[#This Row],[Mercancía general embarcada en cabotaje]]+dataMercanciaGeneral[[#This Row],[Mercancía general desembarcada en cabotaje]]</f>
        <v>0</v>
      </c>
      <c r="H1827" s="2">
        <v>363</v>
      </c>
      <c r="I1827" s="2">
        <v>0</v>
      </c>
      <c r="J1827" s="3">
        <f>+dataMercanciaGeneral[[#This Row],[Mercancía general embarcada en exterior]]+dataMercanciaGeneral[[#This Row],[Mercancía general desembarcada en exterior]]</f>
        <v>363</v>
      </c>
      <c r="K1827" s="3">
        <f>+dataMercanciaGeneral[[#This Row],[Mercancía general embarcada en cabotaje]]+dataMercanciaGeneral[[#This Row],[Mercancía general embarcada en exterior]]</f>
        <v>363</v>
      </c>
      <c r="L1827" s="3">
        <f>+dataMercanciaGeneral[[#This Row],[Mercancía general desembarcada en cabotaje]]+dataMercanciaGeneral[[#This Row],[Mercancía general desembarcada en exterior]]</f>
        <v>0</v>
      </c>
      <c r="M1827" s="3">
        <f>+dataMercanciaGeneral[[#This Row],[TOTAL mercancía general embarcada en cabotaje y exterior]]+dataMercanciaGeneral[[#This Row],[TOTAL mercancía general desembarcada en cabotaje y exterior]]</f>
        <v>363</v>
      </c>
    </row>
    <row r="1828" spans="1:13" hidden="1" x14ac:dyDescent="0.25">
      <c r="A1828" s="1">
        <v>1993</v>
      </c>
      <c r="B1828" s="1" t="s">
        <v>4</v>
      </c>
      <c r="C1828" s="1" t="s">
        <v>32</v>
      </c>
      <c r="D1828" s="1" t="s">
        <v>33</v>
      </c>
      <c r="E1828" s="2">
        <v>754512</v>
      </c>
      <c r="F1828" s="2">
        <v>376507</v>
      </c>
      <c r="G1828" s="3">
        <f>+dataMercanciaGeneral[[#This Row],[Mercancía general embarcada en cabotaje]]+dataMercanciaGeneral[[#This Row],[Mercancía general desembarcada en cabotaje]]</f>
        <v>1131019</v>
      </c>
      <c r="H1828" s="2">
        <v>1270312</v>
      </c>
      <c r="I1828" s="2">
        <v>770293</v>
      </c>
      <c r="J1828" s="3">
        <f>+dataMercanciaGeneral[[#This Row],[Mercancía general embarcada en exterior]]+dataMercanciaGeneral[[#This Row],[Mercancía general desembarcada en exterior]]</f>
        <v>2040605</v>
      </c>
      <c r="K1828" s="3">
        <f>+dataMercanciaGeneral[[#This Row],[Mercancía general embarcada en cabotaje]]+dataMercanciaGeneral[[#This Row],[Mercancía general embarcada en exterior]]</f>
        <v>2024824</v>
      </c>
      <c r="L1828" s="3">
        <f>+dataMercanciaGeneral[[#This Row],[Mercancía general desembarcada en cabotaje]]+dataMercanciaGeneral[[#This Row],[Mercancía general desembarcada en exterior]]</f>
        <v>1146800</v>
      </c>
      <c r="M1828" s="3">
        <f>+dataMercanciaGeneral[[#This Row],[TOTAL mercancía general embarcada en cabotaje y exterior]]+dataMercanciaGeneral[[#This Row],[TOTAL mercancía general desembarcada en cabotaje y exterior]]</f>
        <v>3171624</v>
      </c>
    </row>
    <row r="1829" spans="1:13" hidden="1" x14ac:dyDescent="0.25">
      <c r="A1829" s="1">
        <v>1993</v>
      </c>
      <c r="B1829" s="1" t="s">
        <v>4</v>
      </c>
      <c r="C1829" s="1" t="s">
        <v>32</v>
      </c>
      <c r="D1829" s="1" t="s">
        <v>42</v>
      </c>
      <c r="E1829" s="2">
        <v>42420</v>
      </c>
      <c r="F1829" s="2">
        <v>19141</v>
      </c>
      <c r="G1829" s="3">
        <f>+dataMercanciaGeneral[[#This Row],[Mercancía general embarcada en cabotaje]]+dataMercanciaGeneral[[#This Row],[Mercancía general desembarcada en cabotaje]]</f>
        <v>61561</v>
      </c>
      <c r="H1829" s="2">
        <v>4171582</v>
      </c>
      <c r="I1829" s="2">
        <v>3867016</v>
      </c>
      <c r="J1829" s="3">
        <f>+dataMercanciaGeneral[[#This Row],[Mercancía general embarcada en exterior]]+dataMercanciaGeneral[[#This Row],[Mercancía general desembarcada en exterior]]</f>
        <v>8038598</v>
      </c>
      <c r="K1829" s="3">
        <f>+dataMercanciaGeneral[[#This Row],[Mercancía general embarcada en cabotaje]]+dataMercanciaGeneral[[#This Row],[Mercancía general embarcada en exterior]]</f>
        <v>4214002</v>
      </c>
      <c r="L1829" s="3">
        <f>+dataMercanciaGeneral[[#This Row],[Mercancía general desembarcada en cabotaje]]+dataMercanciaGeneral[[#This Row],[Mercancía general desembarcada en exterior]]</f>
        <v>3886157</v>
      </c>
      <c r="M1829" s="3">
        <f>+dataMercanciaGeneral[[#This Row],[TOTAL mercancía general embarcada en cabotaje y exterior]]+dataMercanciaGeneral[[#This Row],[TOTAL mercancía general desembarcada en cabotaje y exterior]]</f>
        <v>8100159</v>
      </c>
    </row>
    <row r="1830" spans="1:13" hidden="1" x14ac:dyDescent="0.25">
      <c r="A1830" s="1">
        <v>1993</v>
      </c>
      <c r="B1830" s="1" t="s">
        <v>5</v>
      </c>
      <c r="C1830" s="1" t="s">
        <v>32</v>
      </c>
      <c r="D1830" s="1" t="s">
        <v>33</v>
      </c>
      <c r="E1830" s="2">
        <v>366782</v>
      </c>
      <c r="F1830" s="2">
        <v>319226</v>
      </c>
      <c r="G1830" s="3">
        <f>+dataMercanciaGeneral[[#This Row],[Mercancía general embarcada en cabotaje]]+dataMercanciaGeneral[[#This Row],[Mercancía general desembarcada en cabotaje]]</f>
        <v>686008</v>
      </c>
      <c r="H1830" s="2">
        <v>540518</v>
      </c>
      <c r="I1830" s="2">
        <v>251137</v>
      </c>
      <c r="J1830" s="3">
        <f>+dataMercanciaGeneral[[#This Row],[Mercancía general embarcada en exterior]]+dataMercanciaGeneral[[#This Row],[Mercancía general desembarcada en exterior]]</f>
        <v>791655</v>
      </c>
      <c r="K1830" s="3">
        <f>+dataMercanciaGeneral[[#This Row],[Mercancía general embarcada en cabotaje]]+dataMercanciaGeneral[[#This Row],[Mercancía general embarcada en exterior]]</f>
        <v>907300</v>
      </c>
      <c r="L1830" s="3">
        <f>+dataMercanciaGeneral[[#This Row],[Mercancía general desembarcada en cabotaje]]+dataMercanciaGeneral[[#This Row],[Mercancía general desembarcada en exterior]]</f>
        <v>570363</v>
      </c>
      <c r="M1830" s="3">
        <f>+dataMercanciaGeneral[[#This Row],[TOTAL mercancía general embarcada en cabotaje y exterior]]+dataMercanciaGeneral[[#This Row],[TOTAL mercancía general desembarcada en cabotaje y exterior]]</f>
        <v>1477663</v>
      </c>
    </row>
    <row r="1831" spans="1:13" hidden="1" x14ac:dyDescent="0.25">
      <c r="A1831" s="1">
        <v>1993</v>
      </c>
      <c r="B1831" s="1" t="s">
        <v>5</v>
      </c>
      <c r="C1831" s="1" t="s">
        <v>32</v>
      </c>
      <c r="D1831" s="1" t="s">
        <v>42</v>
      </c>
      <c r="E1831" s="2">
        <v>102033</v>
      </c>
      <c r="F1831" s="2">
        <v>69957</v>
      </c>
      <c r="G1831" s="3">
        <f>+dataMercanciaGeneral[[#This Row],[Mercancía general embarcada en cabotaje]]+dataMercanciaGeneral[[#This Row],[Mercancía general desembarcada en cabotaje]]</f>
        <v>171990</v>
      </c>
      <c r="H1831" s="2">
        <v>427945</v>
      </c>
      <c r="I1831" s="2">
        <v>145587</v>
      </c>
      <c r="J1831" s="3">
        <f>+dataMercanciaGeneral[[#This Row],[Mercancía general embarcada en exterior]]+dataMercanciaGeneral[[#This Row],[Mercancía general desembarcada en exterior]]</f>
        <v>573532</v>
      </c>
      <c r="K1831" s="3">
        <f>+dataMercanciaGeneral[[#This Row],[Mercancía general embarcada en cabotaje]]+dataMercanciaGeneral[[#This Row],[Mercancía general embarcada en exterior]]</f>
        <v>529978</v>
      </c>
      <c r="L1831" s="3">
        <f>+dataMercanciaGeneral[[#This Row],[Mercancía general desembarcada en cabotaje]]+dataMercanciaGeneral[[#This Row],[Mercancía general desembarcada en exterior]]</f>
        <v>215544</v>
      </c>
      <c r="M1831" s="3">
        <f>+dataMercanciaGeneral[[#This Row],[TOTAL mercancía general embarcada en cabotaje y exterior]]+dataMercanciaGeneral[[#This Row],[TOTAL mercancía general desembarcada en cabotaje y exterior]]</f>
        <v>745522</v>
      </c>
    </row>
    <row r="1832" spans="1:13" hidden="1" x14ac:dyDescent="0.25">
      <c r="A1832" s="1">
        <v>1993</v>
      </c>
      <c r="B1832" s="1" t="s">
        <v>10</v>
      </c>
      <c r="C1832" s="1" t="s">
        <v>32</v>
      </c>
      <c r="D1832" s="1" t="s">
        <v>33</v>
      </c>
      <c r="E1832" s="2">
        <v>716868</v>
      </c>
      <c r="F1832" s="2">
        <v>1682348</v>
      </c>
      <c r="G1832" s="3">
        <f>+dataMercanciaGeneral[[#This Row],[Mercancía general embarcada en cabotaje]]+dataMercanciaGeneral[[#This Row],[Mercancía general desembarcada en cabotaje]]</f>
        <v>2399216</v>
      </c>
      <c r="H1832" s="2">
        <v>8486</v>
      </c>
      <c r="I1832" s="2">
        <v>46948</v>
      </c>
      <c r="J1832" s="3">
        <f>+dataMercanciaGeneral[[#This Row],[Mercancía general embarcada en exterior]]+dataMercanciaGeneral[[#This Row],[Mercancía general desembarcada en exterior]]</f>
        <v>55434</v>
      </c>
      <c r="K1832" s="3">
        <f>+dataMercanciaGeneral[[#This Row],[Mercancía general embarcada en cabotaje]]+dataMercanciaGeneral[[#This Row],[Mercancía general embarcada en exterior]]</f>
        <v>725354</v>
      </c>
      <c r="L1832" s="3">
        <f>+dataMercanciaGeneral[[#This Row],[Mercancía general desembarcada en cabotaje]]+dataMercanciaGeneral[[#This Row],[Mercancía general desembarcada en exterior]]</f>
        <v>1729296</v>
      </c>
      <c r="M1832" s="3">
        <f>+dataMercanciaGeneral[[#This Row],[TOTAL mercancía general embarcada en cabotaje y exterior]]+dataMercanciaGeneral[[#This Row],[TOTAL mercancía general desembarcada en cabotaje y exterior]]</f>
        <v>2454650</v>
      </c>
    </row>
    <row r="1833" spans="1:13" hidden="1" x14ac:dyDescent="0.25">
      <c r="A1833" s="1">
        <v>1993</v>
      </c>
      <c r="B1833" s="1" t="s">
        <v>10</v>
      </c>
      <c r="C1833" s="1" t="s">
        <v>32</v>
      </c>
      <c r="D1833" s="1" t="s">
        <v>42</v>
      </c>
      <c r="E1833" s="2">
        <v>161086</v>
      </c>
      <c r="F1833" s="2">
        <v>742918</v>
      </c>
      <c r="G1833" s="3">
        <f>+dataMercanciaGeneral[[#This Row],[Mercancía general embarcada en cabotaje]]+dataMercanciaGeneral[[#This Row],[Mercancía general desembarcada en cabotaje]]</f>
        <v>904004</v>
      </c>
      <c r="H1833" s="2">
        <v>0</v>
      </c>
      <c r="I1833" s="2">
        <v>0</v>
      </c>
      <c r="J1833" s="3">
        <f>+dataMercanciaGeneral[[#This Row],[Mercancía general embarcada en exterior]]+dataMercanciaGeneral[[#This Row],[Mercancía general desembarcada en exterior]]</f>
        <v>0</v>
      </c>
      <c r="K1833" s="3">
        <f>+dataMercanciaGeneral[[#This Row],[Mercancía general embarcada en cabotaje]]+dataMercanciaGeneral[[#This Row],[Mercancía general embarcada en exterior]]</f>
        <v>161086</v>
      </c>
      <c r="L1833" s="3">
        <f>+dataMercanciaGeneral[[#This Row],[Mercancía general desembarcada en cabotaje]]+dataMercanciaGeneral[[#This Row],[Mercancía general desembarcada en exterior]]</f>
        <v>742918</v>
      </c>
      <c r="M1833" s="3">
        <f>+dataMercanciaGeneral[[#This Row],[TOTAL mercancía general embarcada en cabotaje y exterior]]+dataMercanciaGeneral[[#This Row],[TOTAL mercancía general desembarcada en cabotaje y exterior]]</f>
        <v>904004</v>
      </c>
    </row>
    <row r="1834" spans="1:13" hidden="1" x14ac:dyDescent="0.25">
      <c r="A1834" s="1">
        <v>1993</v>
      </c>
      <c r="B1834" s="1" t="s">
        <v>11</v>
      </c>
      <c r="C1834" s="1" t="s">
        <v>32</v>
      </c>
      <c r="D1834" s="1" t="s">
        <v>33</v>
      </c>
      <c r="E1834" s="2">
        <v>712669</v>
      </c>
      <c r="F1834" s="2">
        <v>259545</v>
      </c>
      <c r="G1834" s="3">
        <f>+dataMercanciaGeneral[[#This Row],[Mercancía general embarcada en cabotaje]]+dataMercanciaGeneral[[#This Row],[Mercancía general desembarcada en cabotaje]]</f>
        <v>972214</v>
      </c>
      <c r="H1834" s="2">
        <v>383774</v>
      </c>
      <c r="I1834" s="2">
        <v>415747</v>
      </c>
      <c r="J1834" s="3">
        <f>+dataMercanciaGeneral[[#This Row],[Mercancía general embarcada en exterior]]+dataMercanciaGeneral[[#This Row],[Mercancía general desembarcada en exterior]]</f>
        <v>799521</v>
      </c>
      <c r="K1834" s="3">
        <f>+dataMercanciaGeneral[[#This Row],[Mercancía general embarcada en cabotaje]]+dataMercanciaGeneral[[#This Row],[Mercancía general embarcada en exterior]]</f>
        <v>1096443</v>
      </c>
      <c r="L1834" s="3">
        <f>+dataMercanciaGeneral[[#This Row],[Mercancía general desembarcada en cabotaje]]+dataMercanciaGeneral[[#This Row],[Mercancía general desembarcada en exterior]]</f>
        <v>675292</v>
      </c>
      <c r="M1834" s="3">
        <f>+dataMercanciaGeneral[[#This Row],[TOTAL mercancía general embarcada en cabotaje y exterior]]+dataMercanciaGeneral[[#This Row],[TOTAL mercancía general desembarcada en cabotaje y exterior]]</f>
        <v>1771735</v>
      </c>
    </row>
    <row r="1835" spans="1:13" hidden="1" x14ac:dyDescent="0.25">
      <c r="A1835" s="1">
        <v>1993</v>
      </c>
      <c r="B1835" s="1" t="s">
        <v>11</v>
      </c>
      <c r="C1835" s="1" t="s">
        <v>32</v>
      </c>
      <c r="D1835" s="1" t="s">
        <v>42</v>
      </c>
      <c r="E1835" s="2">
        <v>661944</v>
      </c>
      <c r="F1835" s="2">
        <v>290616</v>
      </c>
      <c r="G1835" s="3">
        <f>+dataMercanciaGeneral[[#This Row],[Mercancía general embarcada en cabotaje]]+dataMercanciaGeneral[[#This Row],[Mercancía general desembarcada en cabotaje]]</f>
        <v>952560</v>
      </c>
      <c r="H1835" s="2">
        <v>2210355</v>
      </c>
      <c r="I1835" s="2">
        <v>1980685</v>
      </c>
      <c r="J1835" s="3">
        <f>+dataMercanciaGeneral[[#This Row],[Mercancía general embarcada en exterior]]+dataMercanciaGeneral[[#This Row],[Mercancía general desembarcada en exterior]]</f>
        <v>4191040</v>
      </c>
      <c r="K1835" s="3">
        <f>+dataMercanciaGeneral[[#This Row],[Mercancía general embarcada en cabotaje]]+dataMercanciaGeneral[[#This Row],[Mercancía general embarcada en exterior]]</f>
        <v>2872299</v>
      </c>
      <c r="L1835" s="3">
        <f>+dataMercanciaGeneral[[#This Row],[Mercancía general desembarcada en cabotaje]]+dataMercanciaGeneral[[#This Row],[Mercancía general desembarcada en exterior]]</f>
        <v>2271301</v>
      </c>
      <c r="M1835" s="3">
        <f>+dataMercanciaGeneral[[#This Row],[TOTAL mercancía general embarcada en cabotaje y exterior]]+dataMercanciaGeneral[[#This Row],[TOTAL mercancía general desembarcada en cabotaje y exterior]]</f>
        <v>5143600</v>
      </c>
    </row>
    <row r="1836" spans="1:13" hidden="1" x14ac:dyDescent="0.25">
      <c r="A1836" s="1">
        <v>1993</v>
      </c>
      <c r="B1836" s="1" t="s">
        <v>12</v>
      </c>
      <c r="C1836" s="1" t="s">
        <v>32</v>
      </c>
      <c r="D1836" s="1" t="s">
        <v>33</v>
      </c>
      <c r="E1836" s="2">
        <v>9573</v>
      </c>
      <c r="F1836" s="2">
        <v>56713</v>
      </c>
      <c r="G1836" s="3">
        <f>+dataMercanciaGeneral[[#This Row],[Mercancía general embarcada en cabotaje]]+dataMercanciaGeneral[[#This Row],[Mercancía general desembarcada en cabotaje]]</f>
        <v>66286</v>
      </c>
      <c r="H1836" s="2">
        <v>1252608</v>
      </c>
      <c r="I1836" s="2">
        <v>1075591</v>
      </c>
      <c r="J1836" s="3">
        <f>+dataMercanciaGeneral[[#This Row],[Mercancía general embarcada en exterior]]+dataMercanciaGeneral[[#This Row],[Mercancía general desembarcada en exterior]]</f>
        <v>2328199</v>
      </c>
      <c r="K1836" s="3">
        <f>+dataMercanciaGeneral[[#This Row],[Mercancía general embarcada en cabotaje]]+dataMercanciaGeneral[[#This Row],[Mercancía general embarcada en exterior]]</f>
        <v>1262181</v>
      </c>
      <c r="L1836" s="3">
        <f>+dataMercanciaGeneral[[#This Row],[Mercancía general desembarcada en cabotaje]]+dataMercanciaGeneral[[#This Row],[Mercancía general desembarcada en exterior]]</f>
        <v>1132304</v>
      </c>
      <c r="M1836" s="3">
        <f>+dataMercanciaGeneral[[#This Row],[TOTAL mercancía general embarcada en cabotaje y exterior]]+dataMercanciaGeneral[[#This Row],[TOTAL mercancía general desembarcada en cabotaje y exterior]]</f>
        <v>2394485</v>
      </c>
    </row>
    <row r="1837" spans="1:13" hidden="1" x14ac:dyDescent="0.25">
      <c r="A1837" s="1">
        <v>1993</v>
      </c>
      <c r="B1837" s="1" t="s">
        <v>12</v>
      </c>
      <c r="C1837" s="1" t="s">
        <v>32</v>
      </c>
      <c r="D1837" s="1" t="s">
        <v>42</v>
      </c>
      <c r="E1837" s="2">
        <v>227852</v>
      </c>
      <c r="F1837" s="2">
        <v>45272</v>
      </c>
      <c r="G1837" s="3">
        <f>+dataMercanciaGeneral[[#This Row],[Mercancía general embarcada en cabotaje]]+dataMercanciaGeneral[[#This Row],[Mercancía general desembarcada en cabotaje]]</f>
        <v>273124</v>
      </c>
      <c r="H1837" s="2">
        <v>1248864</v>
      </c>
      <c r="I1837" s="2">
        <v>817976</v>
      </c>
      <c r="J1837" s="3">
        <f>+dataMercanciaGeneral[[#This Row],[Mercancía general embarcada en exterior]]+dataMercanciaGeneral[[#This Row],[Mercancía general desembarcada en exterior]]</f>
        <v>2066840</v>
      </c>
      <c r="K1837" s="3">
        <f>+dataMercanciaGeneral[[#This Row],[Mercancía general embarcada en cabotaje]]+dataMercanciaGeneral[[#This Row],[Mercancía general embarcada en exterior]]</f>
        <v>1476716</v>
      </c>
      <c r="L1837" s="3">
        <f>+dataMercanciaGeneral[[#This Row],[Mercancía general desembarcada en cabotaje]]+dataMercanciaGeneral[[#This Row],[Mercancía general desembarcada en exterior]]</f>
        <v>863248</v>
      </c>
      <c r="M1837" s="3">
        <f>+dataMercanciaGeneral[[#This Row],[TOTAL mercancía general embarcada en cabotaje y exterior]]+dataMercanciaGeneral[[#This Row],[TOTAL mercancía general desembarcada en cabotaje y exterior]]</f>
        <v>2339964</v>
      </c>
    </row>
    <row r="1838" spans="1:13" hidden="1" x14ac:dyDescent="0.25">
      <c r="A1838" s="1">
        <v>1993</v>
      </c>
      <c r="B1838" s="1" t="s">
        <v>13</v>
      </c>
      <c r="C1838" s="1" t="s">
        <v>32</v>
      </c>
      <c r="D1838" s="1" t="s">
        <v>33</v>
      </c>
      <c r="E1838" s="2">
        <v>3748</v>
      </c>
      <c r="F1838" s="2">
        <v>533</v>
      </c>
      <c r="G1838" s="3">
        <f>+dataMercanciaGeneral[[#This Row],[Mercancía general embarcada en cabotaje]]+dataMercanciaGeneral[[#This Row],[Mercancía general desembarcada en cabotaje]]</f>
        <v>4281</v>
      </c>
      <c r="H1838" s="2">
        <v>35160</v>
      </c>
      <c r="I1838" s="2">
        <v>45223</v>
      </c>
      <c r="J1838" s="3">
        <f>+dataMercanciaGeneral[[#This Row],[Mercancía general embarcada en exterior]]+dataMercanciaGeneral[[#This Row],[Mercancía general desembarcada en exterior]]</f>
        <v>80383</v>
      </c>
      <c r="K1838" s="3">
        <f>+dataMercanciaGeneral[[#This Row],[Mercancía general embarcada en cabotaje]]+dataMercanciaGeneral[[#This Row],[Mercancía general embarcada en exterior]]</f>
        <v>38908</v>
      </c>
      <c r="L1838" s="3">
        <f>+dataMercanciaGeneral[[#This Row],[Mercancía general desembarcada en cabotaje]]+dataMercanciaGeneral[[#This Row],[Mercancía general desembarcada en exterior]]</f>
        <v>45756</v>
      </c>
      <c r="M1838" s="3">
        <f>+dataMercanciaGeneral[[#This Row],[TOTAL mercancía general embarcada en cabotaje y exterior]]+dataMercanciaGeneral[[#This Row],[TOTAL mercancía general desembarcada en cabotaje y exterior]]</f>
        <v>84664</v>
      </c>
    </row>
    <row r="1839" spans="1:13" hidden="1" x14ac:dyDescent="0.25">
      <c r="A1839" s="1">
        <v>1993</v>
      </c>
      <c r="B1839" s="1" t="s">
        <v>13</v>
      </c>
      <c r="C1839" s="1" t="s">
        <v>32</v>
      </c>
      <c r="D1839" s="1" t="s">
        <v>42</v>
      </c>
      <c r="E1839" s="2">
        <v>24</v>
      </c>
      <c r="F1839" s="2">
        <v>8351</v>
      </c>
      <c r="G1839" s="3">
        <f>+dataMercanciaGeneral[[#This Row],[Mercancía general embarcada en cabotaje]]+dataMercanciaGeneral[[#This Row],[Mercancía general desembarcada en cabotaje]]</f>
        <v>8375</v>
      </c>
      <c r="H1839" s="2">
        <v>187700</v>
      </c>
      <c r="I1839" s="2">
        <v>21191</v>
      </c>
      <c r="J1839" s="3">
        <f>+dataMercanciaGeneral[[#This Row],[Mercancía general embarcada en exterior]]+dataMercanciaGeneral[[#This Row],[Mercancía general desembarcada en exterior]]</f>
        <v>208891</v>
      </c>
      <c r="K1839" s="3">
        <f>+dataMercanciaGeneral[[#This Row],[Mercancía general embarcada en cabotaje]]+dataMercanciaGeneral[[#This Row],[Mercancía general embarcada en exterior]]</f>
        <v>187724</v>
      </c>
      <c r="L1839" s="3">
        <f>+dataMercanciaGeneral[[#This Row],[Mercancía general desembarcada en cabotaje]]+dataMercanciaGeneral[[#This Row],[Mercancía general desembarcada en exterior]]</f>
        <v>29542</v>
      </c>
      <c r="M1839" s="3">
        <f>+dataMercanciaGeneral[[#This Row],[TOTAL mercancía general embarcada en cabotaje y exterior]]+dataMercanciaGeneral[[#This Row],[TOTAL mercancía general desembarcada en cabotaje y exterior]]</f>
        <v>217266</v>
      </c>
    </row>
    <row r="1840" spans="1:13" hidden="1" x14ac:dyDescent="0.25">
      <c r="A1840" s="1">
        <v>1993</v>
      </c>
      <c r="B1840" s="1" t="s">
        <v>14</v>
      </c>
      <c r="C1840" s="1" t="s">
        <v>32</v>
      </c>
      <c r="D1840" s="1" t="s">
        <v>33</v>
      </c>
      <c r="E1840" s="2">
        <v>433</v>
      </c>
      <c r="F1840" s="2">
        <v>0</v>
      </c>
      <c r="G1840" s="3">
        <f>+dataMercanciaGeneral[[#This Row],[Mercancía general embarcada en cabotaje]]+dataMercanciaGeneral[[#This Row],[Mercancía general desembarcada en cabotaje]]</f>
        <v>433</v>
      </c>
      <c r="H1840" s="2">
        <v>190764</v>
      </c>
      <c r="I1840" s="2">
        <v>45517</v>
      </c>
      <c r="J1840" s="3">
        <f>+dataMercanciaGeneral[[#This Row],[Mercancía general embarcada en exterior]]+dataMercanciaGeneral[[#This Row],[Mercancía general desembarcada en exterior]]</f>
        <v>236281</v>
      </c>
      <c r="K1840" s="3">
        <f>+dataMercanciaGeneral[[#This Row],[Mercancía general embarcada en cabotaje]]+dataMercanciaGeneral[[#This Row],[Mercancía general embarcada en exterior]]</f>
        <v>191197</v>
      </c>
      <c r="L1840" s="3">
        <f>+dataMercanciaGeneral[[#This Row],[Mercancía general desembarcada en cabotaje]]+dataMercanciaGeneral[[#This Row],[Mercancía general desembarcada en exterior]]</f>
        <v>45517</v>
      </c>
      <c r="M1840" s="3">
        <f>+dataMercanciaGeneral[[#This Row],[TOTAL mercancía general embarcada en cabotaje y exterior]]+dataMercanciaGeneral[[#This Row],[TOTAL mercancía general desembarcada en cabotaje y exterior]]</f>
        <v>236714</v>
      </c>
    </row>
    <row r="1841" spans="1:13" hidden="1" x14ac:dyDescent="0.25">
      <c r="A1841" s="1">
        <v>1993</v>
      </c>
      <c r="B1841" s="1" t="s">
        <v>14</v>
      </c>
      <c r="C1841" s="1" t="s">
        <v>32</v>
      </c>
      <c r="D1841" s="1" t="s">
        <v>42</v>
      </c>
      <c r="E1841" s="2">
        <v>0</v>
      </c>
      <c r="F1841" s="2">
        <v>537</v>
      </c>
      <c r="G1841" s="3">
        <f>+dataMercanciaGeneral[[#This Row],[Mercancía general embarcada en cabotaje]]+dataMercanciaGeneral[[#This Row],[Mercancía general desembarcada en cabotaje]]</f>
        <v>537</v>
      </c>
      <c r="H1841" s="2">
        <v>176402</v>
      </c>
      <c r="I1841" s="2">
        <v>16350</v>
      </c>
      <c r="J1841" s="3">
        <f>+dataMercanciaGeneral[[#This Row],[Mercancía general embarcada en exterior]]+dataMercanciaGeneral[[#This Row],[Mercancía general desembarcada en exterior]]</f>
        <v>192752</v>
      </c>
      <c r="K1841" s="3">
        <f>+dataMercanciaGeneral[[#This Row],[Mercancía general embarcada en cabotaje]]+dataMercanciaGeneral[[#This Row],[Mercancía general embarcada en exterior]]</f>
        <v>176402</v>
      </c>
      <c r="L1841" s="3">
        <f>+dataMercanciaGeneral[[#This Row],[Mercancía general desembarcada en cabotaje]]+dataMercanciaGeneral[[#This Row],[Mercancía general desembarcada en exterior]]</f>
        <v>16887</v>
      </c>
      <c r="M1841" s="3">
        <f>+dataMercanciaGeneral[[#This Row],[TOTAL mercancía general embarcada en cabotaje y exterior]]+dataMercanciaGeneral[[#This Row],[TOTAL mercancía general desembarcada en cabotaje y exterior]]</f>
        <v>193289</v>
      </c>
    </row>
    <row r="1842" spans="1:13" hidden="1" x14ac:dyDescent="0.25">
      <c r="A1842" s="1">
        <v>1993</v>
      </c>
      <c r="B1842" s="1" t="s">
        <v>15</v>
      </c>
      <c r="C1842" s="1" t="s">
        <v>32</v>
      </c>
      <c r="D1842" s="1" t="s">
        <v>33</v>
      </c>
      <c r="E1842" s="2">
        <v>332045</v>
      </c>
      <c r="F1842" s="2">
        <v>561802</v>
      </c>
      <c r="G1842" s="3">
        <f>+dataMercanciaGeneral[[#This Row],[Mercancía general embarcada en cabotaje]]+dataMercanciaGeneral[[#This Row],[Mercancía general desembarcada en cabotaje]]</f>
        <v>893847</v>
      </c>
      <c r="H1842" s="2">
        <v>2701</v>
      </c>
      <c r="I1842" s="2">
        <v>34884</v>
      </c>
      <c r="J1842" s="3">
        <f>+dataMercanciaGeneral[[#This Row],[Mercancía general embarcada en exterior]]+dataMercanciaGeneral[[#This Row],[Mercancía general desembarcada en exterior]]</f>
        <v>37585</v>
      </c>
      <c r="K1842" s="3">
        <f>+dataMercanciaGeneral[[#This Row],[Mercancía general embarcada en cabotaje]]+dataMercanciaGeneral[[#This Row],[Mercancía general embarcada en exterior]]</f>
        <v>334746</v>
      </c>
      <c r="L1842" s="3">
        <f>+dataMercanciaGeneral[[#This Row],[Mercancía general desembarcada en cabotaje]]+dataMercanciaGeneral[[#This Row],[Mercancía general desembarcada en exterior]]</f>
        <v>596686</v>
      </c>
      <c r="M1842" s="3">
        <f>+dataMercanciaGeneral[[#This Row],[TOTAL mercancía general embarcada en cabotaje y exterior]]+dataMercanciaGeneral[[#This Row],[TOTAL mercancía general desembarcada en cabotaje y exterior]]</f>
        <v>931432</v>
      </c>
    </row>
    <row r="1843" spans="1:13" hidden="1" x14ac:dyDescent="0.25">
      <c r="A1843" s="1">
        <v>1993</v>
      </c>
      <c r="B1843" s="1" t="s">
        <v>15</v>
      </c>
      <c r="C1843" s="1" t="s">
        <v>32</v>
      </c>
      <c r="D1843" s="1" t="s">
        <v>42</v>
      </c>
      <c r="E1843" s="2">
        <v>1775</v>
      </c>
      <c r="F1843" s="2">
        <v>535</v>
      </c>
      <c r="G1843" s="3">
        <f>+dataMercanciaGeneral[[#This Row],[Mercancía general embarcada en cabotaje]]+dataMercanciaGeneral[[#This Row],[Mercancía general desembarcada en cabotaje]]</f>
        <v>2310</v>
      </c>
      <c r="H1843" s="2">
        <v>3314</v>
      </c>
      <c r="I1843" s="2">
        <v>28821</v>
      </c>
      <c r="J1843" s="3">
        <f>+dataMercanciaGeneral[[#This Row],[Mercancía general embarcada en exterior]]+dataMercanciaGeneral[[#This Row],[Mercancía general desembarcada en exterior]]</f>
        <v>32135</v>
      </c>
      <c r="K1843" s="3">
        <f>+dataMercanciaGeneral[[#This Row],[Mercancía general embarcada en cabotaje]]+dataMercanciaGeneral[[#This Row],[Mercancía general embarcada en exterior]]</f>
        <v>5089</v>
      </c>
      <c r="L1843" s="3">
        <f>+dataMercanciaGeneral[[#This Row],[Mercancía general desembarcada en cabotaje]]+dataMercanciaGeneral[[#This Row],[Mercancía general desembarcada en exterior]]</f>
        <v>29356</v>
      </c>
      <c r="M1843" s="3">
        <f>+dataMercanciaGeneral[[#This Row],[TOTAL mercancía general embarcada en cabotaje y exterior]]+dataMercanciaGeneral[[#This Row],[TOTAL mercancía general desembarcada en cabotaje y exterior]]</f>
        <v>34445</v>
      </c>
    </row>
    <row r="1844" spans="1:13" hidden="1" x14ac:dyDescent="0.25">
      <c r="A1844" s="1">
        <v>1993</v>
      </c>
      <c r="B1844" s="1" t="s">
        <v>16</v>
      </c>
      <c r="C1844" s="1" t="s">
        <v>32</v>
      </c>
      <c r="D1844" s="1" t="s">
        <v>33</v>
      </c>
      <c r="E1844" s="2">
        <v>26185</v>
      </c>
      <c r="F1844" s="2">
        <v>673</v>
      </c>
      <c r="G1844" s="3">
        <f>+dataMercanciaGeneral[[#This Row],[Mercancía general embarcada en cabotaje]]+dataMercanciaGeneral[[#This Row],[Mercancía general desembarcada en cabotaje]]</f>
        <v>26858</v>
      </c>
      <c r="H1844" s="2">
        <v>169110</v>
      </c>
      <c r="I1844" s="2">
        <v>55501</v>
      </c>
      <c r="J1844" s="3">
        <f>+dataMercanciaGeneral[[#This Row],[Mercancía general embarcada en exterior]]+dataMercanciaGeneral[[#This Row],[Mercancía general desembarcada en exterior]]</f>
        <v>224611</v>
      </c>
      <c r="K1844" s="3">
        <f>+dataMercanciaGeneral[[#This Row],[Mercancía general embarcada en cabotaje]]+dataMercanciaGeneral[[#This Row],[Mercancía general embarcada en exterior]]</f>
        <v>195295</v>
      </c>
      <c r="L1844" s="3">
        <f>+dataMercanciaGeneral[[#This Row],[Mercancía general desembarcada en cabotaje]]+dataMercanciaGeneral[[#This Row],[Mercancía general desembarcada en exterior]]</f>
        <v>56174</v>
      </c>
      <c r="M1844" s="3">
        <f>+dataMercanciaGeneral[[#This Row],[TOTAL mercancía general embarcada en cabotaje y exterior]]+dataMercanciaGeneral[[#This Row],[TOTAL mercancía general desembarcada en cabotaje y exterior]]</f>
        <v>251469</v>
      </c>
    </row>
    <row r="1845" spans="1:13" hidden="1" x14ac:dyDescent="0.25">
      <c r="A1845" s="1">
        <v>1993</v>
      </c>
      <c r="B1845" s="1" t="s">
        <v>16</v>
      </c>
      <c r="C1845" s="1" t="s">
        <v>32</v>
      </c>
      <c r="D1845" s="1" t="s">
        <v>42</v>
      </c>
      <c r="E1845" s="2">
        <v>0</v>
      </c>
      <c r="F1845" s="2">
        <v>0</v>
      </c>
      <c r="G1845" s="3">
        <f>+dataMercanciaGeneral[[#This Row],[Mercancía general embarcada en cabotaje]]+dataMercanciaGeneral[[#This Row],[Mercancía general desembarcada en cabotaje]]</f>
        <v>0</v>
      </c>
      <c r="H1845" s="2">
        <v>0</v>
      </c>
      <c r="I1845" s="2">
        <v>0</v>
      </c>
      <c r="J1845" s="3">
        <f>+dataMercanciaGeneral[[#This Row],[Mercancía general embarcada en exterior]]+dataMercanciaGeneral[[#This Row],[Mercancía general desembarcada en exterior]]</f>
        <v>0</v>
      </c>
      <c r="K1845" s="3">
        <f>+dataMercanciaGeneral[[#This Row],[Mercancía general embarcada en cabotaje]]+dataMercanciaGeneral[[#This Row],[Mercancía general embarcada en exterior]]</f>
        <v>0</v>
      </c>
      <c r="L1845" s="3">
        <f>+dataMercanciaGeneral[[#This Row],[Mercancía general desembarcada en cabotaje]]+dataMercanciaGeneral[[#This Row],[Mercancía general desembarcada en exterior]]</f>
        <v>0</v>
      </c>
      <c r="M1845" s="3">
        <f>+dataMercanciaGeneral[[#This Row],[TOTAL mercancía general embarcada en cabotaje y exterior]]+dataMercanciaGeneral[[#This Row],[TOTAL mercancía general desembarcada en cabotaje y exterior]]</f>
        <v>0</v>
      </c>
    </row>
    <row r="1846" spans="1:13" hidden="1" x14ac:dyDescent="0.25">
      <c r="A1846" s="1">
        <v>1993</v>
      </c>
      <c r="B1846" s="1" t="s">
        <v>17</v>
      </c>
      <c r="C1846" s="1" t="s">
        <v>32</v>
      </c>
      <c r="D1846" s="1" t="s">
        <v>33</v>
      </c>
      <c r="E1846" s="2">
        <v>5649</v>
      </c>
      <c r="F1846" s="2">
        <v>342</v>
      </c>
      <c r="G1846" s="3">
        <f>+dataMercanciaGeneral[[#This Row],[Mercancía general embarcada en cabotaje]]+dataMercanciaGeneral[[#This Row],[Mercancía general desembarcada en cabotaje]]</f>
        <v>5991</v>
      </c>
      <c r="H1846" s="2">
        <v>274273</v>
      </c>
      <c r="I1846" s="2">
        <v>35061</v>
      </c>
      <c r="J1846" s="3">
        <f>+dataMercanciaGeneral[[#This Row],[Mercancía general embarcada en exterior]]+dataMercanciaGeneral[[#This Row],[Mercancía general desembarcada en exterior]]</f>
        <v>309334</v>
      </c>
      <c r="K1846" s="3">
        <f>+dataMercanciaGeneral[[#This Row],[Mercancía general embarcada en cabotaje]]+dataMercanciaGeneral[[#This Row],[Mercancía general embarcada en exterior]]</f>
        <v>279922</v>
      </c>
      <c r="L1846" s="3">
        <f>+dataMercanciaGeneral[[#This Row],[Mercancía general desembarcada en cabotaje]]+dataMercanciaGeneral[[#This Row],[Mercancía general desembarcada en exterior]]</f>
        <v>35403</v>
      </c>
      <c r="M1846" s="3">
        <f>+dataMercanciaGeneral[[#This Row],[TOTAL mercancía general embarcada en cabotaje y exterior]]+dataMercanciaGeneral[[#This Row],[TOTAL mercancía general desembarcada en cabotaje y exterior]]</f>
        <v>315325</v>
      </c>
    </row>
    <row r="1847" spans="1:13" hidden="1" x14ac:dyDescent="0.25">
      <c r="A1847" s="1">
        <v>1993</v>
      </c>
      <c r="B1847" s="1" t="s">
        <v>17</v>
      </c>
      <c r="C1847" s="1" t="s">
        <v>32</v>
      </c>
      <c r="D1847" s="1" t="s">
        <v>42</v>
      </c>
      <c r="E1847" s="2">
        <v>58725</v>
      </c>
      <c r="F1847" s="2">
        <v>12964</v>
      </c>
      <c r="G1847" s="3">
        <f>+dataMercanciaGeneral[[#This Row],[Mercancía general embarcada en cabotaje]]+dataMercanciaGeneral[[#This Row],[Mercancía general desembarcada en cabotaje]]</f>
        <v>71689</v>
      </c>
      <c r="H1847" s="2">
        <v>0</v>
      </c>
      <c r="I1847" s="2">
        <v>0</v>
      </c>
      <c r="J1847" s="3">
        <f>+dataMercanciaGeneral[[#This Row],[Mercancía general embarcada en exterior]]+dataMercanciaGeneral[[#This Row],[Mercancía general desembarcada en exterior]]</f>
        <v>0</v>
      </c>
      <c r="K1847" s="3">
        <f>+dataMercanciaGeneral[[#This Row],[Mercancía general embarcada en cabotaje]]+dataMercanciaGeneral[[#This Row],[Mercancía general embarcada en exterior]]</f>
        <v>58725</v>
      </c>
      <c r="L1847" s="3">
        <f>+dataMercanciaGeneral[[#This Row],[Mercancía general desembarcada en cabotaje]]+dataMercanciaGeneral[[#This Row],[Mercancía general desembarcada en exterior]]</f>
        <v>12964</v>
      </c>
      <c r="M1847" s="3">
        <f>+dataMercanciaGeneral[[#This Row],[TOTAL mercancía general embarcada en cabotaje y exterior]]+dataMercanciaGeneral[[#This Row],[TOTAL mercancía general desembarcada en cabotaje y exterior]]</f>
        <v>71689</v>
      </c>
    </row>
    <row r="1848" spans="1:13" hidden="1" x14ac:dyDescent="0.25">
      <c r="A1848" s="1">
        <v>1993</v>
      </c>
      <c r="B1848" s="1" t="s">
        <v>18</v>
      </c>
      <c r="C1848" s="1" t="s">
        <v>32</v>
      </c>
      <c r="D1848" s="1" t="s">
        <v>33</v>
      </c>
      <c r="E1848" s="2">
        <v>3285</v>
      </c>
      <c r="F1848" s="2">
        <v>0</v>
      </c>
      <c r="G1848" s="3">
        <f>+dataMercanciaGeneral[[#This Row],[Mercancía general embarcada en cabotaje]]+dataMercanciaGeneral[[#This Row],[Mercancía general desembarcada en cabotaje]]</f>
        <v>3285</v>
      </c>
      <c r="H1848" s="2">
        <v>253640</v>
      </c>
      <c r="I1848" s="2">
        <v>3781</v>
      </c>
      <c r="J1848" s="3">
        <f>+dataMercanciaGeneral[[#This Row],[Mercancía general embarcada en exterior]]+dataMercanciaGeneral[[#This Row],[Mercancía general desembarcada en exterior]]</f>
        <v>257421</v>
      </c>
      <c r="K1848" s="3">
        <f>+dataMercanciaGeneral[[#This Row],[Mercancía general embarcada en cabotaje]]+dataMercanciaGeneral[[#This Row],[Mercancía general embarcada en exterior]]</f>
        <v>256925</v>
      </c>
      <c r="L1848" s="3">
        <f>+dataMercanciaGeneral[[#This Row],[Mercancía general desembarcada en cabotaje]]+dataMercanciaGeneral[[#This Row],[Mercancía general desembarcada en exterior]]</f>
        <v>3781</v>
      </c>
      <c r="M1848" s="3">
        <f>+dataMercanciaGeneral[[#This Row],[TOTAL mercancía general embarcada en cabotaje y exterior]]+dataMercanciaGeneral[[#This Row],[TOTAL mercancía general desembarcada en cabotaje y exterior]]</f>
        <v>260706</v>
      </c>
    </row>
    <row r="1849" spans="1:13" hidden="1" x14ac:dyDescent="0.25">
      <c r="A1849" s="1">
        <v>1993</v>
      </c>
      <c r="B1849" s="1" t="s">
        <v>18</v>
      </c>
      <c r="C1849" s="1" t="s">
        <v>32</v>
      </c>
      <c r="D1849" s="1" t="s">
        <v>42</v>
      </c>
      <c r="E1849" s="2">
        <v>0</v>
      </c>
      <c r="F1849" s="2">
        <v>0</v>
      </c>
      <c r="G1849" s="3">
        <f>+dataMercanciaGeneral[[#This Row],[Mercancía general embarcada en cabotaje]]+dataMercanciaGeneral[[#This Row],[Mercancía general desembarcada en cabotaje]]</f>
        <v>0</v>
      </c>
      <c r="H1849" s="2">
        <v>0</v>
      </c>
      <c r="I1849" s="2">
        <v>0</v>
      </c>
      <c r="J1849" s="3">
        <f>+dataMercanciaGeneral[[#This Row],[Mercancía general embarcada en exterior]]+dataMercanciaGeneral[[#This Row],[Mercancía general desembarcada en exterior]]</f>
        <v>0</v>
      </c>
      <c r="K1849" s="3">
        <f>+dataMercanciaGeneral[[#This Row],[Mercancía general embarcada en cabotaje]]+dataMercanciaGeneral[[#This Row],[Mercancía general embarcada en exterior]]</f>
        <v>0</v>
      </c>
      <c r="L1849" s="3">
        <f>+dataMercanciaGeneral[[#This Row],[Mercancía general desembarcada en cabotaje]]+dataMercanciaGeneral[[#This Row],[Mercancía general desembarcada en exterior]]</f>
        <v>0</v>
      </c>
      <c r="M1849" s="3">
        <f>+dataMercanciaGeneral[[#This Row],[TOTAL mercancía general embarcada en cabotaje y exterior]]+dataMercanciaGeneral[[#This Row],[TOTAL mercancía general desembarcada en cabotaje y exterior]]</f>
        <v>0</v>
      </c>
    </row>
    <row r="1850" spans="1:13" hidden="1" x14ac:dyDescent="0.25">
      <c r="A1850" s="1">
        <v>1993</v>
      </c>
      <c r="B1850" s="1" t="s">
        <v>19</v>
      </c>
      <c r="C1850" s="1" t="s">
        <v>32</v>
      </c>
      <c r="D1850" s="1" t="s">
        <v>33</v>
      </c>
      <c r="E1850" s="2">
        <v>654545</v>
      </c>
      <c r="F1850" s="2">
        <v>689105</v>
      </c>
      <c r="G1850" s="3">
        <f>+dataMercanciaGeneral[[#This Row],[Mercancía general embarcada en cabotaje]]+dataMercanciaGeneral[[#This Row],[Mercancía general desembarcada en cabotaje]]</f>
        <v>1343650</v>
      </c>
      <c r="H1850" s="2">
        <v>298154</v>
      </c>
      <c r="I1850" s="2">
        <v>121325</v>
      </c>
      <c r="J1850" s="3">
        <f>+dataMercanciaGeneral[[#This Row],[Mercancía general embarcada en exterior]]+dataMercanciaGeneral[[#This Row],[Mercancía general desembarcada en exterior]]</f>
        <v>419479</v>
      </c>
      <c r="K1850" s="3">
        <f>+dataMercanciaGeneral[[#This Row],[Mercancía general embarcada en cabotaje]]+dataMercanciaGeneral[[#This Row],[Mercancía general embarcada en exterior]]</f>
        <v>952699</v>
      </c>
      <c r="L1850" s="3">
        <f>+dataMercanciaGeneral[[#This Row],[Mercancía general desembarcada en cabotaje]]+dataMercanciaGeneral[[#This Row],[Mercancía general desembarcada en exterior]]</f>
        <v>810430</v>
      </c>
      <c r="M1850" s="3">
        <f>+dataMercanciaGeneral[[#This Row],[TOTAL mercancía general embarcada en cabotaje y exterior]]+dataMercanciaGeneral[[#This Row],[TOTAL mercancía general desembarcada en cabotaje y exterior]]</f>
        <v>1763129</v>
      </c>
    </row>
    <row r="1851" spans="1:13" hidden="1" x14ac:dyDescent="0.25">
      <c r="A1851" s="1">
        <v>1993</v>
      </c>
      <c r="B1851" s="1" t="s">
        <v>19</v>
      </c>
      <c r="C1851" s="1" t="s">
        <v>32</v>
      </c>
      <c r="D1851" s="1" t="s">
        <v>42</v>
      </c>
      <c r="E1851" s="2">
        <v>625182</v>
      </c>
      <c r="F1851" s="2">
        <v>1318193</v>
      </c>
      <c r="G1851" s="3">
        <f>+dataMercanciaGeneral[[#This Row],[Mercancía general embarcada en cabotaje]]+dataMercanciaGeneral[[#This Row],[Mercancía general desembarcada en cabotaje]]</f>
        <v>1943375</v>
      </c>
      <c r="H1851" s="2">
        <v>126316</v>
      </c>
      <c r="I1851" s="2">
        <v>350220</v>
      </c>
      <c r="J1851" s="3">
        <f>+dataMercanciaGeneral[[#This Row],[Mercancía general embarcada en exterior]]+dataMercanciaGeneral[[#This Row],[Mercancía general desembarcada en exterior]]</f>
        <v>476536</v>
      </c>
      <c r="K1851" s="3">
        <f>+dataMercanciaGeneral[[#This Row],[Mercancía general embarcada en cabotaje]]+dataMercanciaGeneral[[#This Row],[Mercancía general embarcada en exterior]]</f>
        <v>751498</v>
      </c>
      <c r="L1851" s="3">
        <f>+dataMercanciaGeneral[[#This Row],[Mercancía general desembarcada en cabotaje]]+dataMercanciaGeneral[[#This Row],[Mercancía general desembarcada en exterior]]</f>
        <v>1668413</v>
      </c>
      <c r="M1851" s="3">
        <f>+dataMercanciaGeneral[[#This Row],[TOTAL mercancía general embarcada en cabotaje y exterior]]+dataMercanciaGeneral[[#This Row],[TOTAL mercancía general desembarcada en cabotaje y exterior]]</f>
        <v>2419911</v>
      </c>
    </row>
    <row r="1852" spans="1:13" hidden="1" x14ac:dyDescent="0.25">
      <c r="A1852" s="1">
        <v>1993</v>
      </c>
      <c r="B1852" s="1" t="s">
        <v>20</v>
      </c>
      <c r="C1852" s="1" t="s">
        <v>32</v>
      </c>
      <c r="D1852" s="1" t="s">
        <v>33</v>
      </c>
      <c r="E1852" s="2">
        <v>242667</v>
      </c>
      <c r="F1852" s="2">
        <v>130270</v>
      </c>
      <c r="G1852" s="3">
        <f>+dataMercanciaGeneral[[#This Row],[Mercancía general embarcada en cabotaje]]+dataMercanciaGeneral[[#This Row],[Mercancía general desembarcada en cabotaje]]</f>
        <v>372937</v>
      </c>
      <c r="H1852" s="2">
        <v>243004</v>
      </c>
      <c r="I1852" s="2">
        <v>14643</v>
      </c>
      <c r="J1852" s="3">
        <f>+dataMercanciaGeneral[[#This Row],[Mercancía general embarcada en exterior]]+dataMercanciaGeneral[[#This Row],[Mercancía general desembarcada en exterior]]</f>
        <v>257647</v>
      </c>
      <c r="K1852" s="3">
        <f>+dataMercanciaGeneral[[#This Row],[Mercancía general embarcada en cabotaje]]+dataMercanciaGeneral[[#This Row],[Mercancía general embarcada en exterior]]</f>
        <v>485671</v>
      </c>
      <c r="L1852" s="3">
        <f>+dataMercanciaGeneral[[#This Row],[Mercancía general desembarcada en cabotaje]]+dataMercanciaGeneral[[#This Row],[Mercancía general desembarcada en exterior]]</f>
        <v>144913</v>
      </c>
      <c r="M1852" s="3">
        <f>+dataMercanciaGeneral[[#This Row],[TOTAL mercancía general embarcada en cabotaje y exterior]]+dataMercanciaGeneral[[#This Row],[TOTAL mercancía general desembarcada en cabotaje y exterior]]</f>
        <v>630584</v>
      </c>
    </row>
    <row r="1853" spans="1:13" hidden="1" x14ac:dyDescent="0.25">
      <c r="A1853" s="1">
        <v>1993</v>
      </c>
      <c r="B1853" s="1" t="s">
        <v>20</v>
      </c>
      <c r="C1853" s="1" t="s">
        <v>32</v>
      </c>
      <c r="D1853" s="1" t="s">
        <v>42</v>
      </c>
      <c r="E1853" s="2">
        <v>43634</v>
      </c>
      <c r="F1853" s="2">
        <v>7381</v>
      </c>
      <c r="G1853" s="3">
        <f>+dataMercanciaGeneral[[#This Row],[Mercancía general embarcada en cabotaje]]+dataMercanciaGeneral[[#This Row],[Mercancía general desembarcada en cabotaje]]</f>
        <v>51015</v>
      </c>
      <c r="H1853" s="2">
        <v>1487</v>
      </c>
      <c r="I1853" s="2">
        <v>0</v>
      </c>
      <c r="J1853" s="3">
        <f>+dataMercanciaGeneral[[#This Row],[Mercancía general embarcada en exterior]]+dataMercanciaGeneral[[#This Row],[Mercancía general desembarcada en exterior]]</f>
        <v>1487</v>
      </c>
      <c r="K1853" s="3">
        <f>+dataMercanciaGeneral[[#This Row],[Mercancía general embarcada en cabotaje]]+dataMercanciaGeneral[[#This Row],[Mercancía general embarcada en exterior]]</f>
        <v>45121</v>
      </c>
      <c r="L1853" s="3">
        <f>+dataMercanciaGeneral[[#This Row],[Mercancía general desembarcada en cabotaje]]+dataMercanciaGeneral[[#This Row],[Mercancía general desembarcada en exterior]]</f>
        <v>7381</v>
      </c>
      <c r="M1853" s="3">
        <f>+dataMercanciaGeneral[[#This Row],[TOTAL mercancía general embarcada en cabotaje y exterior]]+dataMercanciaGeneral[[#This Row],[TOTAL mercancía general desembarcada en cabotaje y exterior]]</f>
        <v>52502</v>
      </c>
    </row>
    <row r="1854" spans="1:13" hidden="1" x14ac:dyDescent="0.25">
      <c r="A1854" s="1">
        <v>1993</v>
      </c>
      <c r="B1854" s="1" t="s">
        <v>21</v>
      </c>
      <c r="C1854" s="1" t="s">
        <v>32</v>
      </c>
      <c r="D1854" s="1" t="s">
        <v>33</v>
      </c>
      <c r="E1854" s="2">
        <v>966</v>
      </c>
      <c r="F1854" s="2">
        <v>545</v>
      </c>
      <c r="G1854" s="3">
        <f>+dataMercanciaGeneral[[#This Row],[Mercancía general embarcada en cabotaje]]+dataMercanciaGeneral[[#This Row],[Mercancía general desembarcada en cabotaje]]</f>
        <v>1511</v>
      </c>
      <c r="H1854" s="2">
        <v>209510</v>
      </c>
      <c r="I1854" s="2">
        <v>63715</v>
      </c>
      <c r="J1854" s="3">
        <f>+dataMercanciaGeneral[[#This Row],[Mercancía general embarcada en exterior]]+dataMercanciaGeneral[[#This Row],[Mercancía general desembarcada en exterior]]</f>
        <v>273225</v>
      </c>
      <c r="K1854" s="3">
        <f>+dataMercanciaGeneral[[#This Row],[Mercancía general embarcada en cabotaje]]+dataMercanciaGeneral[[#This Row],[Mercancía general embarcada en exterior]]</f>
        <v>210476</v>
      </c>
      <c r="L1854" s="3">
        <f>+dataMercanciaGeneral[[#This Row],[Mercancía general desembarcada en cabotaje]]+dataMercanciaGeneral[[#This Row],[Mercancía general desembarcada en exterior]]</f>
        <v>64260</v>
      </c>
      <c r="M1854" s="3">
        <f>+dataMercanciaGeneral[[#This Row],[TOTAL mercancía general embarcada en cabotaje y exterior]]+dataMercanciaGeneral[[#This Row],[TOTAL mercancía general desembarcada en cabotaje y exterior]]</f>
        <v>274736</v>
      </c>
    </row>
    <row r="1855" spans="1:13" hidden="1" x14ac:dyDescent="0.25">
      <c r="A1855" s="1">
        <v>1993</v>
      </c>
      <c r="B1855" s="1" t="s">
        <v>21</v>
      </c>
      <c r="C1855" s="1" t="s">
        <v>32</v>
      </c>
      <c r="D1855" s="1" t="s">
        <v>42</v>
      </c>
      <c r="E1855" s="2">
        <v>12803</v>
      </c>
      <c r="F1855" s="2">
        <v>2249</v>
      </c>
      <c r="G1855" s="3">
        <f>+dataMercanciaGeneral[[#This Row],[Mercancía general embarcada en cabotaje]]+dataMercanciaGeneral[[#This Row],[Mercancía general desembarcada en cabotaje]]</f>
        <v>15052</v>
      </c>
      <c r="H1855" s="2">
        <v>0</v>
      </c>
      <c r="I1855" s="2">
        <v>13</v>
      </c>
      <c r="J1855" s="3">
        <f>+dataMercanciaGeneral[[#This Row],[Mercancía general embarcada en exterior]]+dataMercanciaGeneral[[#This Row],[Mercancía general desembarcada en exterior]]</f>
        <v>13</v>
      </c>
      <c r="K1855" s="3">
        <f>+dataMercanciaGeneral[[#This Row],[Mercancía general embarcada en cabotaje]]+dataMercanciaGeneral[[#This Row],[Mercancía general embarcada en exterior]]</f>
        <v>12803</v>
      </c>
      <c r="L1855" s="3">
        <f>+dataMercanciaGeneral[[#This Row],[Mercancía general desembarcada en cabotaje]]+dataMercanciaGeneral[[#This Row],[Mercancía general desembarcada en exterior]]</f>
        <v>2262</v>
      </c>
      <c r="M1855" s="3">
        <f>+dataMercanciaGeneral[[#This Row],[TOTAL mercancía general embarcada en cabotaje y exterior]]+dataMercanciaGeneral[[#This Row],[TOTAL mercancía general desembarcada en cabotaje y exterior]]</f>
        <v>15065</v>
      </c>
    </row>
    <row r="1856" spans="1:13" hidden="1" x14ac:dyDescent="0.25">
      <c r="A1856" s="1">
        <v>1993</v>
      </c>
      <c r="B1856" s="1" t="s">
        <v>22</v>
      </c>
      <c r="C1856" s="1" t="s">
        <v>32</v>
      </c>
      <c r="D1856" s="1" t="s">
        <v>33</v>
      </c>
      <c r="E1856" s="2">
        <v>179159</v>
      </c>
      <c r="F1856" s="2">
        <v>394255</v>
      </c>
      <c r="G1856" s="3">
        <f>+dataMercanciaGeneral[[#This Row],[Mercancía general embarcada en cabotaje]]+dataMercanciaGeneral[[#This Row],[Mercancía general desembarcada en cabotaje]]</f>
        <v>573414</v>
      </c>
      <c r="H1856" s="2">
        <v>1752</v>
      </c>
      <c r="I1856" s="2">
        <v>2831</v>
      </c>
      <c r="J1856" s="3">
        <f>+dataMercanciaGeneral[[#This Row],[Mercancía general embarcada en exterior]]+dataMercanciaGeneral[[#This Row],[Mercancía general desembarcada en exterior]]</f>
        <v>4583</v>
      </c>
      <c r="K1856" s="3">
        <f>+dataMercanciaGeneral[[#This Row],[Mercancía general embarcada en cabotaje]]+dataMercanciaGeneral[[#This Row],[Mercancía general embarcada en exterior]]</f>
        <v>180911</v>
      </c>
      <c r="L1856" s="3">
        <f>+dataMercanciaGeneral[[#This Row],[Mercancía general desembarcada en cabotaje]]+dataMercanciaGeneral[[#This Row],[Mercancía general desembarcada en exterior]]</f>
        <v>397086</v>
      </c>
      <c r="M1856" s="3">
        <f>+dataMercanciaGeneral[[#This Row],[TOTAL mercancía general embarcada en cabotaje y exterior]]+dataMercanciaGeneral[[#This Row],[TOTAL mercancía general desembarcada en cabotaje y exterior]]</f>
        <v>577997</v>
      </c>
    </row>
    <row r="1857" spans="1:13" hidden="1" x14ac:dyDescent="0.25">
      <c r="A1857" s="1">
        <v>1993</v>
      </c>
      <c r="B1857" s="1" t="s">
        <v>22</v>
      </c>
      <c r="C1857" s="1" t="s">
        <v>32</v>
      </c>
      <c r="D1857" s="1" t="s">
        <v>42</v>
      </c>
      <c r="E1857" s="2">
        <v>5677</v>
      </c>
      <c r="F1857" s="2">
        <v>35923</v>
      </c>
      <c r="G1857" s="3">
        <f>+dataMercanciaGeneral[[#This Row],[Mercancía general embarcada en cabotaje]]+dataMercanciaGeneral[[#This Row],[Mercancía general desembarcada en cabotaje]]</f>
        <v>41600</v>
      </c>
      <c r="H1857" s="2">
        <v>6260</v>
      </c>
      <c r="I1857" s="2">
        <v>41877</v>
      </c>
      <c r="J1857" s="3">
        <f>+dataMercanciaGeneral[[#This Row],[Mercancía general embarcada en exterior]]+dataMercanciaGeneral[[#This Row],[Mercancía general desembarcada en exterior]]</f>
        <v>48137</v>
      </c>
      <c r="K1857" s="3">
        <f>+dataMercanciaGeneral[[#This Row],[Mercancía general embarcada en cabotaje]]+dataMercanciaGeneral[[#This Row],[Mercancía general embarcada en exterior]]</f>
        <v>11937</v>
      </c>
      <c r="L1857" s="3">
        <f>+dataMercanciaGeneral[[#This Row],[Mercancía general desembarcada en cabotaje]]+dataMercanciaGeneral[[#This Row],[Mercancía general desembarcada en exterior]]</f>
        <v>77800</v>
      </c>
      <c r="M1857" s="3">
        <f>+dataMercanciaGeneral[[#This Row],[TOTAL mercancía general embarcada en cabotaje y exterior]]+dataMercanciaGeneral[[#This Row],[TOTAL mercancía general desembarcada en cabotaje y exterior]]</f>
        <v>89737</v>
      </c>
    </row>
    <row r="1858" spans="1:13" hidden="1" x14ac:dyDescent="0.25">
      <c r="A1858" s="1">
        <v>1993</v>
      </c>
      <c r="B1858" s="1" t="s">
        <v>6</v>
      </c>
      <c r="C1858" s="1" t="s">
        <v>32</v>
      </c>
      <c r="D1858" s="1" t="s">
        <v>33</v>
      </c>
      <c r="E1858" s="2">
        <v>0</v>
      </c>
      <c r="F1858" s="2">
        <v>0</v>
      </c>
      <c r="G1858" s="3">
        <f>+dataMercanciaGeneral[[#This Row],[Mercancía general embarcada en cabotaje]]+dataMercanciaGeneral[[#This Row],[Mercancía general desembarcada en cabotaje]]</f>
        <v>0</v>
      </c>
      <c r="H1858" s="2">
        <v>115507</v>
      </c>
      <c r="I1858" s="2">
        <v>65331</v>
      </c>
      <c r="J1858" s="3">
        <f>+dataMercanciaGeneral[[#This Row],[Mercancía general embarcada en exterior]]+dataMercanciaGeneral[[#This Row],[Mercancía general desembarcada en exterior]]</f>
        <v>180838</v>
      </c>
      <c r="K1858" s="3">
        <f>+dataMercanciaGeneral[[#This Row],[Mercancía general embarcada en cabotaje]]+dataMercanciaGeneral[[#This Row],[Mercancía general embarcada en exterior]]</f>
        <v>115507</v>
      </c>
      <c r="L1858" s="3">
        <f>+dataMercanciaGeneral[[#This Row],[Mercancía general desembarcada en cabotaje]]+dataMercanciaGeneral[[#This Row],[Mercancía general desembarcada en exterior]]</f>
        <v>65331</v>
      </c>
      <c r="M1858" s="3">
        <f>+dataMercanciaGeneral[[#This Row],[TOTAL mercancía general embarcada en cabotaje y exterior]]+dataMercanciaGeneral[[#This Row],[TOTAL mercancía general desembarcada en cabotaje y exterior]]</f>
        <v>180838</v>
      </c>
    </row>
    <row r="1859" spans="1:13" hidden="1" x14ac:dyDescent="0.25">
      <c r="A1859" s="1">
        <v>1993</v>
      </c>
      <c r="B1859" s="1" t="s">
        <v>6</v>
      </c>
      <c r="C1859" s="1" t="s">
        <v>32</v>
      </c>
      <c r="D1859" s="1" t="s">
        <v>42</v>
      </c>
      <c r="E1859" s="2">
        <v>0</v>
      </c>
      <c r="F1859" s="2">
        <v>0</v>
      </c>
      <c r="G1859" s="3">
        <f>+dataMercanciaGeneral[[#This Row],[Mercancía general embarcada en cabotaje]]+dataMercanciaGeneral[[#This Row],[Mercancía general desembarcada en cabotaje]]</f>
        <v>0</v>
      </c>
      <c r="H1859" s="2">
        <v>0</v>
      </c>
      <c r="I1859" s="2">
        <v>0</v>
      </c>
      <c r="J1859" s="3">
        <f>+dataMercanciaGeneral[[#This Row],[Mercancía general embarcada en exterior]]+dataMercanciaGeneral[[#This Row],[Mercancía general desembarcada en exterior]]</f>
        <v>0</v>
      </c>
      <c r="K1859" s="3">
        <f>+dataMercanciaGeneral[[#This Row],[Mercancía general embarcada en cabotaje]]+dataMercanciaGeneral[[#This Row],[Mercancía general embarcada en exterior]]</f>
        <v>0</v>
      </c>
      <c r="L1859" s="3">
        <f>+dataMercanciaGeneral[[#This Row],[Mercancía general desembarcada en cabotaje]]+dataMercanciaGeneral[[#This Row],[Mercancía general desembarcada en exterior]]</f>
        <v>0</v>
      </c>
      <c r="M1859" s="3">
        <f>+dataMercanciaGeneral[[#This Row],[TOTAL mercancía general embarcada en cabotaje y exterior]]+dataMercanciaGeneral[[#This Row],[TOTAL mercancía general desembarcada en cabotaje y exterior]]</f>
        <v>0</v>
      </c>
    </row>
    <row r="1860" spans="1:13" hidden="1" x14ac:dyDescent="0.25">
      <c r="A1860" s="1">
        <v>1993</v>
      </c>
      <c r="B1860" s="1" t="s">
        <v>23</v>
      </c>
      <c r="C1860" s="1" t="s">
        <v>32</v>
      </c>
      <c r="D1860" s="1" t="s">
        <v>33</v>
      </c>
      <c r="E1860" s="2">
        <v>1249</v>
      </c>
      <c r="F1860" s="2">
        <v>0</v>
      </c>
      <c r="G1860" s="3">
        <f>+dataMercanciaGeneral[[#This Row],[Mercancía general embarcada en cabotaje]]+dataMercanciaGeneral[[#This Row],[Mercancía general desembarcada en cabotaje]]</f>
        <v>1249</v>
      </c>
      <c r="H1860" s="2">
        <v>911108</v>
      </c>
      <c r="I1860" s="2">
        <v>405930</v>
      </c>
      <c r="J1860" s="3">
        <f>+dataMercanciaGeneral[[#This Row],[Mercancía general embarcada en exterior]]+dataMercanciaGeneral[[#This Row],[Mercancía general desembarcada en exterior]]</f>
        <v>1317038</v>
      </c>
      <c r="K1860" s="3">
        <f>+dataMercanciaGeneral[[#This Row],[Mercancía general embarcada en cabotaje]]+dataMercanciaGeneral[[#This Row],[Mercancía general embarcada en exterior]]</f>
        <v>912357</v>
      </c>
      <c r="L1860" s="3">
        <f>+dataMercanciaGeneral[[#This Row],[Mercancía general desembarcada en cabotaje]]+dataMercanciaGeneral[[#This Row],[Mercancía general desembarcada en exterior]]</f>
        <v>405930</v>
      </c>
      <c r="M1860" s="3">
        <f>+dataMercanciaGeneral[[#This Row],[TOTAL mercancía general embarcada en cabotaje y exterior]]+dataMercanciaGeneral[[#This Row],[TOTAL mercancía general desembarcada en cabotaje y exterior]]</f>
        <v>1318287</v>
      </c>
    </row>
    <row r="1861" spans="1:13" hidden="1" x14ac:dyDescent="0.25">
      <c r="A1861" s="1">
        <v>1993</v>
      </c>
      <c r="B1861" s="1" t="s">
        <v>23</v>
      </c>
      <c r="C1861" s="1" t="s">
        <v>32</v>
      </c>
      <c r="D1861" s="1" t="s">
        <v>42</v>
      </c>
      <c r="E1861" s="2">
        <v>0</v>
      </c>
      <c r="F1861" s="2">
        <v>0</v>
      </c>
      <c r="G1861" s="3">
        <f>+dataMercanciaGeneral[[#This Row],[Mercancía general embarcada en cabotaje]]+dataMercanciaGeneral[[#This Row],[Mercancía general desembarcada en cabotaje]]</f>
        <v>0</v>
      </c>
      <c r="H1861" s="2">
        <v>0</v>
      </c>
      <c r="I1861" s="2">
        <v>0</v>
      </c>
      <c r="J1861" s="3">
        <f>+dataMercanciaGeneral[[#This Row],[Mercancía general embarcada en exterior]]+dataMercanciaGeneral[[#This Row],[Mercancía general desembarcada en exterior]]</f>
        <v>0</v>
      </c>
      <c r="K1861" s="3">
        <f>+dataMercanciaGeneral[[#This Row],[Mercancía general embarcada en cabotaje]]+dataMercanciaGeneral[[#This Row],[Mercancía general embarcada en exterior]]</f>
        <v>0</v>
      </c>
      <c r="L1861" s="3">
        <f>+dataMercanciaGeneral[[#This Row],[Mercancía general desembarcada en cabotaje]]+dataMercanciaGeneral[[#This Row],[Mercancía general desembarcada en exterior]]</f>
        <v>0</v>
      </c>
      <c r="M1861" s="3">
        <f>+dataMercanciaGeneral[[#This Row],[TOTAL mercancía general embarcada en cabotaje y exterior]]+dataMercanciaGeneral[[#This Row],[TOTAL mercancía general desembarcada en cabotaje y exterior]]</f>
        <v>0</v>
      </c>
    </row>
    <row r="1862" spans="1:13" hidden="1" x14ac:dyDescent="0.25">
      <c r="A1862" s="1">
        <v>1993</v>
      </c>
      <c r="B1862" s="1" t="s">
        <v>7</v>
      </c>
      <c r="C1862" s="1" t="s">
        <v>32</v>
      </c>
      <c r="D1862" s="1" t="s">
        <v>33</v>
      </c>
      <c r="E1862" s="2">
        <v>893512</v>
      </c>
      <c r="F1862" s="2">
        <v>926172</v>
      </c>
      <c r="G1862" s="3">
        <f>+dataMercanciaGeneral[[#This Row],[Mercancía general embarcada en cabotaje]]+dataMercanciaGeneral[[#This Row],[Mercancía general desembarcada en cabotaje]]</f>
        <v>1819684</v>
      </c>
      <c r="H1862" s="2">
        <v>107120</v>
      </c>
      <c r="I1862" s="2">
        <v>91265</v>
      </c>
      <c r="J1862" s="3">
        <f>+dataMercanciaGeneral[[#This Row],[Mercancía general embarcada en exterior]]+dataMercanciaGeneral[[#This Row],[Mercancía general desembarcada en exterior]]</f>
        <v>198385</v>
      </c>
      <c r="K1862" s="3">
        <f>+dataMercanciaGeneral[[#This Row],[Mercancía general embarcada en cabotaje]]+dataMercanciaGeneral[[#This Row],[Mercancía general embarcada en exterior]]</f>
        <v>1000632</v>
      </c>
      <c r="L1862" s="3">
        <f>+dataMercanciaGeneral[[#This Row],[Mercancía general desembarcada en cabotaje]]+dataMercanciaGeneral[[#This Row],[Mercancía general desembarcada en exterior]]</f>
        <v>1017437</v>
      </c>
      <c r="M1862" s="3">
        <f>+dataMercanciaGeneral[[#This Row],[TOTAL mercancía general embarcada en cabotaje y exterior]]+dataMercanciaGeneral[[#This Row],[TOTAL mercancía general desembarcada en cabotaje y exterior]]</f>
        <v>2018069</v>
      </c>
    </row>
    <row r="1863" spans="1:13" hidden="1" x14ac:dyDescent="0.25">
      <c r="A1863" s="1">
        <v>1993</v>
      </c>
      <c r="B1863" s="1" t="s">
        <v>7</v>
      </c>
      <c r="C1863" s="1" t="s">
        <v>32</v>
      </c>
      <c r="D1863" s="1" t="s">
        <v>42</v>
      </c>
      <c r="E1863" s="2">
        <v>452124</v>
      </c>
      <c r="F1863" s="2">
        <v>832124</v>
      </c>
      <c r="G1863" s="3">
        <f>+dataMercanciaGeneral[[#This Row],[Mercancía general embarcada en cabotaje]]+dataMercanciaGeneral[[#This Row],[Mercancía general desembarcada en cabotaje]]</f>
        <v>1284248</v>
      </c>
      <c r="H1863" s="2">
        <v>40479</v>
      </c>
      <c r="I1863" s="2">
        <v>330956</v>
      </c>
      <c r="J1863" s="3">
        <f>+dataMercanciaGeneral[[#This Row],[Mercancía general embarcada en exterior]]+dataMercanciaGeneral[[#This Row],[Mercancía general desembarcada en exterior]]</f>
        <v>371435</v>
      </c>
      <c r="K1863" s="3">
        <f>+dataMercanciaGeneral[[#This Row],[Mercancía general embarcada en cabotaje]]+dataMercanciaGeneral[[#This Row],[Mercancía general embarcada en exterior]]</f>
        <v>492603</v>
      </c>
      <c r="L1863" s="3">
        <f>+dataMercanciaGeneral[[#This Row],[Mercancía general desembarcada en cabotaje]]+dataMercanciaGeneral[[#This Row],[Mercancía general desembarcada en exterior]]</f>
        <v>1163080</v>
      </c>
      <c r="M1863" s="3">
        <f>+dataMercanciaGeneral[[#This Row],[TOTAL mercancía general embarcada en cabotaje y exterior]]+dataMercanciaGeneral[[#This Row],[TOTAL mercancía general desembarcada en cabotaje y exterior]]</f>
        <v>1655683</v>
      </c>
    </row>
    <row r="1864" spans="1:13" hidden="1" x14ac:dyDescent="0.25">
      <c r="A1864" s="1">
        <v>1993</v>
      </c>
      <c r="B1864" s="1" t="s">
        <v>24</v>
      </c>
      <c r="C1864" s="1" t="s">
        <v>32</v>
      </c>
      <c r="D1864" s="1" t="s">
        <v>33</v>
      </c>
      <c r="E1864" s="2">
        <v>48</v>
      </c>
      <c r="F1864" s="2">
        <v>0</v>
      </c>
      <c r="G1864" s="3">
        <f>+dataMercanciaGeneral[[#This Row],[Mercancía general embarcada en cabotaje]]+dataMercanciaGeneral[[#This Row],[Mercancía general desembarcada en cabotaje]]</f>
        <v>48</v>
      </c>
      <c r="H1864" s="2">
        <v>399500</v>
      </c>
      <c r="I1864" s="2">
        <v>333378</v>
      </c>
      <c r="J1864" s="3">
        <f>+dataMercanciaGeneral[[#This Row],[Mercancía general embarcada en exterior]]+dataMercanciaGeneral[[#This Row],[Mercancía general desembarcada en exterior]]</f>
        <v>732878</v>
      </c>
      <c r="K1864" s="3">
        <f>+dataMercanciaGeneral[[#This Row],[Mercancía general embarcada en cabotaje]]+dataMercanciaGeneral[[#This Row],[Mercancía general embarcada en exterior]]</f>
        <v>399548</v>
      </c>
      <c r="L1864" s="3">
        <f>+dataMercanciaGeneral[[#This Row],[Mercancía general desembarcada en cabotaje]]+dataMercanciaGeneral[[#This Row],[Mercancía general desembarcada en exterior]]</f>
        <v>333378</v>
      </c>
      <c r="M1864" s="3">
        <f>+dataMercanciaGeneral[[#This Row],[TOTAL mercancía general embarcada en cabotaje y exterior]]+dataMercanciaGeneral[[#This Row],[TOTAL mercancía general desembarcada en cabotaje y exterior]]</f>
        <v>732926</v>
      </c>
    </row>
    <row r="1865" spans="1:13" hidden="1" x14ac:dyDescent="0.25">
      <c r="A1865" s="1">
        <v>1993</v>
      </c>
      <c r="B1865" s="1" t="s">
        <v>24</v>
      </c>
      <c r="C1865" s="1" t="s">
        <v>32</v>
      </c>
      <c r="D1865" s="1" t="s">
        <v>42</v>
      </c>
      <c r="E1865" s="2">
        <v>170</v>
      </c>
      <c r="F1865" s="2">
        <v>0</v>
      </c>
      <c r="G1865" s="3">
        <f>+dataMercanciaGeneral[[#This Row],[Mercancía general embarcada en cabotaje]]+dataMercanciaGeneral[[#This Row],[Mercancía general desembarcada en cabotaje]]</f>
        <v>170</v>
      </c>
      <c r="H1865" s="2">
        <v>1114</v>
      </c>
      <c r="I1865" s="2">
        <v>1639</v>
      </c>
      <c r="J1865" s="3">
        <f>+dataMercanciaGeneral[[#This Row],[Mercancía general embarcada en exterior]]+dataMercanciaGeneral[[#This Row],[Mercancía general desembarcada en exterior]]</f>
        <v>2753</v>
      </c>
      <c r="K1865" s="3">
        <f>+dataMercanciaGeneral[[#This Row],[Mercancía general embarcada en cabotaje]]+dataMercanciaGeneral[[#This Row],[Mercancía general embarcada en exterior]]</f>
        <v>1284</v>
      </c>
      <c r="L1865" s="3">
        <f>+dataMercanciaGeneral[[#This Row],[Mercancía general desembarcada en cabotaje]]+dataMercanciaGeneral[[#This Row],[Mercancía general desembarcada en exterior]]</f>
        <v>1639</v>
      </c>
      <c r="M1865" s="3">
        <f>+dataMercanciaGeneral[[#This Row],[TOTAL mercancía general embarcada en cabotaje y exterior]]+dataMercanciaGeneral[[#This Row],[TOTAL mercancía general desembarcada en cabotaje y exterior]]</f>
        <v>2923</v>
      </c>
    </row>
    <row r="1866" spans="1:13" hidden="1" x14ac:dyDescent="0.25">
      <c r="A1866" s="1">
        <v>1993</v>
      </c>
      <c r="B1866" s="1" t="s">
        <v>25</v>
      </c>
      <c r="C1866" s="1" t="s">
        <v>32</v>
      </c>
      <c r="D1866" s="1" t="s">
        <v>33</v>
      </c>
      <c r="E1866" s="2">
        <v>32935</v>
      </c>
      <c r="F1866" s="2">
        <v>2894</v>
      </c>
      <c r="G1866" s="3">
        <f>+dataMercanciaGeneral[[#This Row],[Mercancía general embarcada en cabotaje]]+dataMercanciaGeneral[[#This Row],[Mercancía general desembarcada en cabotaje]]</f>
        <v>35829</v>
      </c>
      <c r="H1866" s="2">
        <v>62967</v>
      </c>
      <c r="I1866" s="2">
        <v>88377</v>
      </c>
      <c r="J1866" s="3">
        <f>+dataMercanciaGeneral[[#This Row],[Mercancía general embarcada en exterior]]+dataMercanciaGeneral[[#This Row],[Mercancía general desembarcada en exterior]]</f>
        <v>151344</v>
      </c>
      <c r="K1866" s="3">
        <f>+dataMercanciaGeneral[[#This Row],[Mercancía general embarcada en cabotaje]]+dataMercanciaGeneral[[#This Row],[Mercancía general embarcada en exterior]]</f>
        <v>95902</v>
      </c>
      <c r="L1866" s="3">
        <f>+dataMercanciaGeneral[[#This Row],[Mercancía general desembarcada en cabotaje]]+dataMercanciaGeneral[[#This Row],[Mercancía general desembarcada en exterior]]</f>
        <v>91271</v>
      </c>
      <c r="M1866" s="3">
        <f>+dataMercanciaGeneral[[#This Row],[TOTAL mercancía general embarcada en cabotaje y exterior]]+dataMercanciaGeneral[[#This Row],[TOTAL mercancía general desembarcada en cabotaje y exterior]]</f>
        <v>187173</v>
      </c>
    </row>
    <row r="1867" spans="1:13" hidden="1" x14ac:dyDescent="0.25">
      <c r="A1867" s="1">
        <v>1993</v>
      </c>
      <c r="B1867" s="1" t="s">
        <v>25</v>
      </c>
      <c r="C1867" s="1" t="s">
        <v>32</v>
      </c>
      <c r="D1867" s="1" t="s">
        <v>42</v>
      </c>
      <c r="E1867" s="2">
        <v>168404</v>
      </c>
      <c r="F1867" s="2">
        <v>76462</v>
      </c>
      <c r="G1867" s="3">
        <f>+dataMercanciaGeneral[[#This Row],[Mercancía general embarcada en cabotaje]]+dataMercanciaGeneral[[#This Row],[Mercancía general desembarcada en cabotaje]]</f>
        <v>244866</v>
      </c>
      <c r="H1867" s="2">
        <v>608</v>
      </c>
      <c r="I1867" s="2">
        <v>140</v>
      </c>
      <c r="J1867" s="3">
        <f>+dataMercanciaGeneral[[#This Row],[Mercancía general embarcada en exterior]]+dataMercanciaGeneral[[#This Row],[Mercancía general desembarcada en exterior]]</f>
        <v>748</v>
      </c>
      <c r="K1867" s="3">
        <f>+dataMercanciaGeneral[[#This Row],[Mercancía general embarcada en cabotaje]]+dataMercanciaGeneral[[#This Row],[Mercancía general embarcada en exterior]]</f>
        <v>169012</v>
      </c>
      <c r="L1867" s="3">
        <f>+dataMercanciaGeneral[[#This Row],[Mercancía general desembarcada en cabotaje]]+dataMercanciaGeneral[[#This Row],[Mercancía general desembarcada en exterior]]</f>
        <v>76602</v>
      </c>
      <c r="M1867" s="3">
        <f>+dataMercanciaGeneral[[#This Row],[TOTAL mercancía general embarcada en cabotaje y exterior]]+dataMercanciaGeneral[[#This Row],[TOTAL mercancía general desembarcada en cabotaje y exterior]]</f>
        <v>245614</v>
      </c>
    </row>
    <row r="1868" spans="1:13" hidden="1" x14ac:dyDescent="0.25">
      <c r="A1868" s="1">
        <v>1993</v>
      </c>
      <c r="B1868" s="1" t="s">
        <v>26</v>
      </c>
      <c r="C1868" s="1" t="s">
        <v>32</v>
      </c>
      <c r="D1868" s="1" t="s">
        <v>33</v>
      </c>
      <c r="E1868" s="2">
        <v>25511</v>
      </c>
      <c r="F1868" s="2">
        <v>8812</v>
      </c>
      <c r="G1868" s="3">
        <f>+dataMercanciaGeneral[[#This Row],[Mercancía general embarcada en cabotaje]]+dataMercanciaGeneral[[#This Row],[Mercancía general desembarcada en cabotaje]]</f>
        <v>34323</v>
      </c>
      <c r="H1868" s="2">
        <v>196672</v>
      </c>
      <c r="I1868" s="2">
        <v>33981</v>
      </c>
      <c r="J1868" s="3">
        <f>+dataMercanciaGeneral[[#This Row],[Mercancía general embarcada en exterior]]+dataMercanciaGeneral[[#This Row],[Mercancía general desembarcada en exterior]]</f>
        <v>230653</v>
      </c>
      <c r="K1868" s="3">
        <f>+dataMercanciaGeneral[[#This Row],[Mercancía general embarcada en cabotaje]]+dataMercanciaGeneral[[#This Row],[Mercancía general embarcada en exterior]]</f>
        <v>222183</v>
      </c>
      <c r="L1868" s="3">
        <f>+dataMercanciaGeneral[[#This Row],[Mercancía general desembarcada en cabotaje]]+dataMercanciaGeneral[[#This Row],[Mercancía general desembarcada en exterior]]</f>
        <v>42793</v>
      </c>
      <c r="M1868" s="3">
        <f>+dataMercanciaGeneral[[#This Row],[TOTAL mercancía general embarcada en cabotaje y exterior]]+dataMercanciaGeneral[[#This Row],[TOTAL mercancía general desembarcada en cabotaje y exterior]]</f>
        <v>264976</v>
      </c>
    </row>
    <row r="1869" spans="1:13" hidden="1" x14ac:dyDescent="0.25">
      <c r="A1869" s="1">
        <v>1993</v>
      </c>
      <c r="B1869" s="1" t="s">
        <v>26</v>
      </c>
      <c r="C1869" s="1" t="s">
        <v>32</v>
      </c>
      <c r="D1869" s="1" t="s">
        <v>42</v>
      </c>
      <c r="E1869" s="2">
        <v>221041</v>
      </c>
      <c r="F1869" s="2">
        <v>58481</v>
      </c>
      <c r="G1869" s="3">
        <f>+dataMercanciaGeneral[[#This Row],[Mercancía general embarcada en cabotaje]]+dataMercanciaGeneral[[#This Row],[Mercancía general desembarcada en cabotaje]]</f>
        <v>279522</v>
      </c>
      <c r="H1869" s="2">
        <v>76892</v>
      </c>
      <c r="I1869" s="2">
        <v>10279</v>
      </c>
      <c r="J1869" s="3">
        <f>+dataMercanciaGeneral[[#This Row],[Mercancía general embarcada en exterior]]+dataMercanciaGeneral[[#This Row],[Mercancía general desembarcada en exterior]]</f>
        <v>87171</v>
      </c>
      <c r="K1869" s="3">
        <f>+dataMercanciaGeneral[[#This Row],[Mercancía general embarcada en cabotaje]]+dataMercanciaGeneral[[#This Row],[Mercancía general embarcada en exterior]]</f>
        <v>297933</v>
      </c>
      <c r="L1869" s="3">
        <f>+dataMercanciaGeneral[[#This Row],[Mercancía general desembarcada en cabotaje]]+dataMercanciaGeneral[[#This Row],[Mercancía general desembarcada en exterior]]</f>
        <v>68760</v>
      </c>
      <c r="M1869" s="3">
        <f>+dataMercanciaGeneral[[#This Row],[TOTAL mercancía general embarcada en cabotaje y exterior]]+dataMercanciaGeneral[[#This Row],[TOTAL mercancía general desembarcada en cabotaje y exterior]]</f>
        <v>366693</v>
      </c>
    </row>
    <row r="1870" spans="1:13" hidden="1" x14ac:dyDescent="0.25">
      <c r="A1870" s="1">
        <v>1993</v>
      </c>
      <c r="B1870" s="1" t="s">
        <v>27</v>
      </c>
      <c r="C1870" s="1" t="s">
        <v>32</v>
      </c>
      <c r="D1870" s="1" t="s">
        <v>33</v>
      </c>
      <c r="E1870" s="2">
        <v>626240</v>
      </c>
      <c r="F1870" s="2">
        <v>454347</v>
      </c>
      <c r="G1870" s="3">
        <f>+dataMercanciaGeneral[[#This Row],[Mercancía general embarcada en cabotaje]]+dataMercanciaGeneral[[#This Row],[Mercancía general desembarcada en cabotaje]]</f>
        <v>1080587</v>
      </c>
      <c r="H1870" s="2">
        <v>309090</v>
      </c>
      <c r="I1870" s="2">
        <v>1057555</v>
      </c>
      <c r="J1870" s="3">
        <f>+dataMercanciaGeneral[[#This Row],[Mercancía general embarcada en exterior]]+dataMercanciaGeneral[[#This Row],[Mercancía general desembarcada en exterior]]</f>
        <v>1366645</v>
      </c>
      <c r="K1870" s="3">
        <f>+dataMercanciaGeneral[[#This Row],[Mercancía general embarcada en cabotaje]]+dataMercanciaGeneral[[#This Row],[Mercancía general embarcada en exterior]]</f>
        <v>935330</v>
      </c>
      <c r="L1870" s="3">
        <f>+dataMercanciaGeneral[[#This Row],[Mercancía general desembarcada en cabotaje]]+dataMercanciaGeneral[[#This Row],[Mercancía general desembarcada en exterior]]</f>
        <v>1511902</v>
      </c>
      <c r="M1870" s="3">
        <f>+dataMercanciaGeneral[[#This Row],[TOTAL mercancía general embarcada en cabotaje y exterior]]+dataMercanciaGeneral[[#This Row],[TOTAL mercancía general desembarcada en cabotaje y exterior]]</f>
        <v>2447232</v>
      </c>
    </row>
    <row r="1871" spans="1:13" hidden="1" x14ac:dyDescent="0.25">
      <c r="A1871" s="1">
        <v>1993</v>
      </c>
      <c r="B1871" s="1" t="s">
        <v>27</v>
      </c>
      <c r="C1871" s="1" t="s">
        <v>32</v>
      </c>
      <c r="D1871" s="1" t="s">
        <v>42</v>
      </c>
      <c r="E1871" s="2">
        <v>450789</v>
      </c>
      <c r="F1871" s="2">
        <v>206526</v>
      </c>
      <c r="G1871" s="3">
        <f>+dataMercanciaGeneral[[#This Row],[Mercancía general embarcada en cabotaje]]+dataMercanciaGeneral[[#This Row],[Mercancía general desembarcada en cabotaje]]</f>
        <v>657315</v>
      </c>
      <c r="H1871" s="2">
        <v>2249125</v>
      </c>
      <c r="I1871" s="2">
        <v>1316131</v>
      </c>
      <c r="J1871" s="3">
        <f>+dataMercanciaGeneral[[#This Row],[Mercancía general embarcada en exterior]]+dataMercanciaGeneral[[#This Row],[Mercancía general desembarcada en exterior]]</f>
        <v>3565256</v>
      </c>
      <c r="K1871" s="3">
        <f>+dataMercanciaGeneral[[#This Row],[Mercancía general embarcada en cabotaje]]+dataMercanciaGeneral[[#This Row],[Mercancía general embarcada en exterior]]</f>
        <v>2699914</v>
      </c>
      <c r="L1871" s="3">
        <f>+dataMercanciaGeneral[[#This Row],[Mercancía general desembarcada en cabotaje]]+dataMercanciaGeneral[[#This Row],[Mercancía general desembarcada en exterior]]</f>
        <v>1522657</v>
      </c>
      <c r="M1871" s="3">
        <f>+dataMercanciaGeneral[[#This Row],[TOTAL mercancía general embarcada en cabotaje y exterior]]+dataMercanciaGeneral[[#This Row],[TOTAL mercancía general desembarcada en cabotaje y exterior]]</f>
        <v>4222571</v>
      </c>
    </row>
    <row r="1872" spans="1:13" hidden="1" x14ac:dyDescent="0.25">
      <c r="A1872" s="1">
        <v>1993</v>
      </c>
      <c r="B1872" s="1" t="s">
        <v>28</v>
      </c>
      <c r="C1872" s="1" t="s">
        <v>32</v>
      </c>
      <c r="D1872" s="1" t="s">
        <v>33</v>
      </c>
      <c r="E1872" s="2">
        <v>1490</v>
      </c>
      <c r="F1872" s="2">
        <v>12913</v>
      </c>
      <c r="G1872" s="3">
        <f>+dataMercanciaGeneral[[#This Row],[Mercancía general embarcada en cabotaje]]+dataMercanciaGeneral[[#This Row],[Mercancía general desembarcada en cabotaje]]</f>
        <v>14403</v>
      </c>
      <c r="H1872" s="2">
        <v>583485</v>
      </c>
      <c r="I1872" s="2">
        <v>356601</v>
      </c>
      <c r="J1872" s="3">
        <f>+dataMercanciaGeneral[[#This Row],[Mercancía general embarcada en exterior]]+dataMercanciaGeneral[[#This Row],[Mercancía general desembarcada en exterior]]</f>
        <v>940086</v>
      </c>
      <c r="K1872" s="3">
        <f>+dataMercanciaGeneral[[#This Row],[Mercancía general embarcada en cabotaje]]+dataMercanciaGeneral[[#This Row],[Mercancía general embarcada en exterior]]</f>
        <v>584975</v>
      </c>
      <c r="L1872" s="3">
        <f>+dataMercanciaGeneral[[#This Row],[Mercancía general desembarcada en cabotaje]]+dataMercanciaGeneral[[#This Row],[Mercancía general desembarcada en exterior]]</f>
        <v>369514</v>
      </c>
      <c r="M1872" s="3">
        <f>+dataMercanciaGeneral[[#This Row],[TOTAL mercancía general embarcada en cabotaje y exterior]]+dataMercanciaGeneral[[#This Row],[TOTAL mercancía general desembarcada en cabotaje y exterior]]</f>
        <v>954489</v>
      </c>
    </row>
    <row r="1873" spans="1:13" hidden="1" x14ac:dyDescent="0.25">
      <c r="A1873" s="1">
        <v>1993</v>
      </c>
      <c r="B1873" s="1" t="s">
        <v>28</v>
      </c>
      <c r="C1873" s="1" t="s">
        <v>32</v>
      </c>
      <c r="D1873" s="1" t="s">
        <v>42</v>
      </c>
      <c r="E1873" s="2">
        <v>92878</v>
      </c>
      <c r="F1873" s="2">
        <v>61698</v>
      </c>
      <c r="G1873" s="3">
        <f>+dataMercanciaGeneral[[#This Row],[Mercancía general embarcada en cabotaje]]+dataMercanciaGeneral[[#This Row],[Mercancía general desembarcada en cabotaje]]</f>
        <v>154576</v>
      </c>
      <c r="H1873" s="2">
        <v>263092</v>
      </c>
      <c r="I1873" s="2">
        <v>308829</v>
      </c>
      <c r="J1873" s="3">
        <f>+dataMercanciaGeneral[[#This Row],[Mercancía general embarcada en exterior]]+dataMercanciaGeneral[[#This Row],[Mercancía general desembarcada en exterior]]</f>
        <v>571921</v>
      </c>
      <c r="K1873" s="3">
        <f>+dataMercanciaGeneral[[#This Row],[Mercancía general embarcada en cabotaje]]+dataMercanciaGeneral[[#This Row],[Mercancía general embarcada en exterior]]</f>
        <v>355970</v>
      </c>
      <c r="L1873" s="3">
        <f>+dataMercanciaGeneral[[#This Row],[Mercancía general desembarcada en cabotaje]]+dataMercanciaGeneral[[#This Row],[Mercancía general desembarcada en exterior]]</f>
        <v>370527</v>
      </c>
      <c r="M1873" s="3">
        <f>+dataMercanciaGeneral[[#This Row],[TOTAL mercancía general embarcada en cabotaje y exterior]]+dataMercanciaGeneral[[#This Row],[TOTAL mercancía general desembarcada en cabotaje y exterior]]</f>
        <v>726497</v>
      </c>
    </row>
    <row r="1874" spans="1:13" hidden="1" x14ac:dyDescent="0.25">
      <c r="A1874" s="1">
        <v>1993</v>
      </c>
      <c r="B1874" s="1" t="s">
        <v>29</v>
      </c>
      <c r="C1874" s="1" t="s">
        <v>32</v>
      </c>
      <c r="D1874" s="1" t="s">
        <v>33</v>
      </c>
      <c r="E1874" s="2">
        <v>901</v>
      </c>
      <c r="F1874" s="2">
        <v>304</v>
      </c>
      <c r="G1874" s="3">
        <f>+dataMercanciaGeneral[[#This Row],[Mercancía general embarcada en cabotaje]]+dataMercanciaGeneral[[#This Row],[Mercancía general desembarcada en cabotaje]]</f>
        <v>1205</v>
      </c>
      <c r="H1874" s="2">
        <v>36880</v>
      </c>
      <c r="I1874" s="2">
        <v>41521</v>
      </c>
      <c r="J1874" s="3">
        <f>+dataMercanciaGeneral[[#This Row],[Mercancía general embarcada en exterior]]+dataMercanciaGeneral[[#This Row],[Mercancía general desembarcada en exterior]]</f>
        <v>78401</v>
      </c>
      <c r="K1874" s="3">
        <f>+dataMercanciaGeneral[[#This Row],[Mercancía general embarcada en cabotaje]]+dataMercanciaGeneral[[#This Row],[Mercancía general embarcada en exterior]]</f>
        <v>37781</v>
      </c>
      <c r="L1874" s="3">
        <f>+dataMercanciaGeneral[[#This Row],[Mercancía general desembarcada en cabotaje]]+dataMercanciaGeneral[[#This Row],[Mercancía general desembarcada en exterior]]</f>
        <v>41825</v>
      </c>
      <c r="M1874" s="3">
        <f>+dataMercanciaGeneral[[#This Row],[TOTAL mercancía general embarcada en cabotaje y exterior]]+dataMercanciaGeneral[[#This Row],[TOTAL mercancía general desembarcada en cabotaje y exterior]]</f>
        <v>79606</v>
      </c>
    </row>
    <row r="1875" spans="1:13" hidden="1" x14ac:dyDescent="0.25">
      <c r="A1875" s="1">
        <v>1993</v>
      </c>
      <c r="B1875" s="1" t="s">
        <v>29</v>
      </c>
      <c r="C1875" s="1" t="s">
        <v>32</v>
      </c>
      <c r="D1875" s="1" t="s">
        <v>42</v>
      </c>
      <c r="E1875" s="2">
        <v>0</v>
      </c>
      <c r="F1875" s="2">
        <v>0</v>
      </c>
      <c r="G1875" s="3">
        <f>+dataMercanciaGeneral[[#This Row],[Mercancía general embarcada en cabotaje]]+dataMercanciaGeneral[[#This Row],[Mercancía general desembarcada en cabotaje]]</f>
        <v>0</v>
      </c>
      <c r="H1875" s="2">
        <v>0</v>
      </c>
      <c r="I1875" s="2">
        <v>0</v>
      </c>
      <c r="J1875" s="3">
        <f>+dataMercanciaGeneral[[#This Row],[Mercancía general embarcada en exterior]]+dataMercanciaGeneral[[#This Row],[Mercancía general desembarcada en exterior]]</f>
        <v>0</v>
      </c>
      <c r="K1875" s="3">
        <f>+dataMercanciaGeneral[[#This Row],[Mercancía general embarcada en cabotaje]]+dataMercanciaGeneral[[#This Row],[Mercancía general embarcada en exterior]]</f>
        <v>0</v>
      </c>
      <c r="L1875" s="3">
        <f>+dataMercanciaGeneral[[#This Row],[Mercancía general desembarcada en cabotaje]]+dataMercanciaGeneral[[#This Row],[Mercancía general desembarcada en exterior]]</f>
        <v>0</v>
      </c>
      <c r="M1875" s="3">
        <f>+dataMercanciaGeneral[[#This Row],[TOTAL mercancía general embarcada en cabotaje y exterior]]+dataMercanciaGeneral[[#This Row],[TOTAL mercancía general desembarcada en cabotaje y exterior]]</f>
        <v>0</v>
      </c>
    </row>
    <row r="1876" spans="1:13" hidden="1" x14ac:dyDescent="0.25">
      <c r="A1876" s="1">
        <v>1994</v>
      </c>
      <c r="B1876" s="1" t="s">
        <v>0</v>
      </c>
      <c r="C1876" s="1" t="s">
        <v>32</v>
      </c>
      <c r="D1876" s="1" t="s">
        <v>33</v>
      </c>
      <c r="E1876" s="2">
        <v>0</v>
      </c>
      <c r="F1876" s="2">
        <v>582</v>
      </c>
      <c r="G1876" s="3">
        <f>+dataMercanciaGeneral[[#This Row],[Mercancía general embarcada en cabotaje]]+dataMercanciaGeneral[[#This Row],[Mercancía general desembarcada en cabotaje]]</f>
        <v>582</v>
      </c>
      <c r="H1876" s="2">
        <v>95907</v>
      </c>
      <c r="I1876" s="2">
        <v>64451</v>
      </c>
      <c r="J1876" s="3">
        <f>+dataMercanciaGeneral[[#This Row],[Mercancía general embarcada en exterior]]+dataMercanciaGeneral[[#This Row],[Mercancía general desembarcada en exterior]]</f>
        <v>160358</v>
      </c>
      <c r="K1876" s="3">
        <f>+dataMercanciaGeneral[[#This Row],[Mercancía general embarcada en cabotaje]]+dataMercanciaGeneral[[#This Row],[Mercancía general embarcada en exterior]]</f>
        <v>95907</v>
      </c>
      <c r="L1876" s="3">
        <f>+dataMercanciaGeneral[[#This Row],[Mercancía general desembarcada en cabotaje]]+dataMercanciaGeneral[[#This Row],[Mercancía general desembarcada en exterior]]</f>
        <v>65033</v>
      </c>
      <c r="M1876" s="3">
        <f>+dataMercanciaGeneral[[#This Row],[TOTAL mercancía general embarcada en cabotaje y exterior]]+dataMercanciaGeneral[[#This Row],[TOTAL mercancía general desembarcada en cabotaje y exterior]]</f>
        <v>160940</v>
      </c>
    </row>
    <row r="1877" spans="1:13" hidden="1" x14ac:dyDescent="0.25">
      <c r="A1877" s="1">
        <v>1994</v>
      </c>
      <c r="B1877" s="1" t="s">
        <v>0</v>
      </c>
      <c r="C1877" s="1" t="s">
        <v>32</v>
      </c>
      <c r="D1877" s="1" t="s">
        <v>42</v>
      </c>
      <c r="E1877" s="2">
        <v>0</v>
      </c>
      <c r="F1877" s="2">
        <v>0</v>
      </c>
      <c r="G1877" s="3">
        <f>+dataMercanciaGeneral[[#This Row],[Mercancía general embarcada en cabotaje]]+dataMercanciaGeneral[[#This Row],[Mercancía general desembarcada en cabotaje]]</f>
        <v>0</v>
      </c>
      <c r="H1877" s="2">
        <v>0</v>
      </c>
      <c r="I1877" s="2">
        <v>0</v>
      </c>
      <c r="J1877" s="3">
        <f>+dataMercanciaGeneral[[#This Row],[Mercancía general embarcada en exterior]]+dataMercanciaGeneral[[#This Row],[Mercancía general desembarcada en exterior]]</f>
        <v>0</v>
      </c>
      <c r="K1877" s="3">
        <f>+dataMercanciaGeneral[[#This Row],[Mercancía general embarcada en cabotaje]]+dataMercanciaGeneral[[#This Row],[Mercancía general embarcada en exterior]]</f>
        <v>0</v>
      </c>
      <c r="L1877" s="3">
        <f>+dataMercanciaGeneral[[#This Row],[Mercancía general desembarcada en cabotaje]]+dataMercanciaGeneral[[#This Row],[Mercancía general desembarcada en exterior]]</f>
        <v>0</v>
      </c>
      <c r="M1877" s="3">
        <f>+dataMercanciaGeneral[[#This Row],[TOTAL mercancía general embarcada en cabotaje y exterior]]+dataMercanciaGeneral[[#This Row],[TOTAL mercancía general desembarcada en cabotaje y exterior]]</f>
        <v>0</v>
      </c>
    </row>
    <row r="1878" spans="1:13" hidden="1" x14ac:dyDescent="0.25">
      <c r="A1878" s="1">
        <v>1994</v>
      </c>
      <c r="B1878" s="1" t="s">
        <v>1</v>
      </c>
      <c r="C1878" s="1" t="s">
        <v>32</v>
      </c>
      <c r="D1878" s="1" t="s">
        <v>33</v>
      </c>
      <c r="E1878" s="2">
        <v>38309</v>
      </c>
      <c r="F1878" s="2">
        <v>9447</v>
      </c>
      <c r="G1878" s="3">
        <f>+dataMercanciaGeneral[[#This Row],[Mercancía general embarcada en cabotaje]]+dataMercanciaGeneral[[#This Row],[Mercancía general desembarcada en cabotaje]]</f>
        <v>47756</v>
      </c>
      <c r="H1878" s="2">
        <v>41148</v>
      </c>
      <c r="I1878" s="2">
        <v>82004</v>
      </c>
      <c r="J1878" s="3">
        <f>+dataMercanciaGeneral[[#This Row],[Mercancía general embarcada en exterior]]+dataMercanciaGeneral[[#This Row],[Mercancía general desembarcada en exterior]]</f>
        <v>123152</v>
      </c>
      <c r="K1878" s="3">
        <f>+dataMercanciaGeneral[[#This Row],[Mercancía general embarcada en cabotaje]]+dataMercanciaGeneral[[#This Row],[Mercancía general embarcada en exterior]]</f>
        <v>79457</v>
      </c>
      <c r="L1878" s="3">
        <f>+dataMercanciaGeneral[[#This Row],[Mercancía general desembarcada en cabotaje]]+dataMercanciaGeneral[[#This Row],[Mercancía general desembarcada en exterior]]</f>
        <v>91451</v>
      </c>
      <c r="M1878" s="3">
        <f>+dataMercanciaGeneral[[#This Row],[TOTAL mercancía general embarcada en cabotaje y exterior]]+dataMercanciaGeneral[[#This Row],[TOTAL mercancía general desembarcada en cabotaje y exterior]]</f>
        <v>170908</v>
      </c>
    </row>
    <row r="1879" spans="1:13" hidden="1" x14ac:dyDescent="0.25">
      <c r="A1879" s="1">
        <v>1994</v>
      </c>
      <c r="B1879" s="1" t="s">
        <v>1</v>
      </c>
      <c r="C1879" s="1" t="s">
        <v>32</v>
      </c>
      <c r="D1879" s="1" t="s">
        <v>42</v>
      </c>
      <c r="E1879" s="2">
        <v>297941</v>
      </c>
      <c r="F1879" s="2">
        <v>115733</v>
      </c>
      <c r="G1879" s="3">
        <f>+dataMercanciaGeneral[[#This Row],[Mercancía general embarcada en cabotaje]]+dataMercanciaGeneral[[#This Row],[Mercancía general desembarcada en cabotaje]]</f>
        <v>413674</v>
      </c>
      <c r="H1879" s="2">
        <v>22296</v>
      </c>
      <c r="I1879" s="2">
        <v>14390</v>
      </c>
      <c r="J1879" s="3">
        <f>+dataMercanciaGeneral[[#This Row],[Mercancía general embarcada en exterior]]+dataMercanciaGeneral[[#This Row],[Mercancía general desembarcada en exterior]]</f>
        <v>36686</v>
      </c>
      <c r="K1879" s="3">
        <f>+dataMercanciaGeneral[[#This Row],[Mercancía general embarcada en cabotaje]]+dataMercanciaGeneral[[#This Row],[Mercancía general embarcada en exterior]]</f>
        <v>320237</v>
      </c>
      <c r="L1879" s="3">
        <f>+dataMercanciaGeneral[[#This Row],[Mercancía general desembarcada en cabotaje]]+dataMercanciaGeneral[[#This Row],[Mercancía general desembarcada en exterior]]</f>
        <v>130123</v>
      </c>
      <c r="M1879" s="3">
        <f>+dataMercanciaGeneral[[#This Row],[TOTAL mercancía general embarcada en cabotaje y exterior]]+dataMercanciaGeneral[[#This Row],[TOTAL mercancía general desembarcada en cabotaje y exterior]]</f>
        <v>450360</v>
      </c>
    </row>
    <row r="1880" spans="1:13" hidden="1" x14ac:dyDescent="0.25">
      <c r="A1880" s="1">
        <v>1994</v>
      </c>
      <c r="B1880" s="1" t="s">
        <v>2</v>
      </c>
      <c r="C1880" s="1" t="s">
        <v>32</v>
      </c>
      <c r="D1880" s="1" t="s">
        <v>33</v>
      </c>
      <c r="E1880" s="2">
        <v>161713</v>
      </c>
      <c r="F1880" s="2">
        <v>84325</v>
      </c>
      <c r="G1880" s="3">
        <f>+dataMercanciaGeneral[[#This Row],[Mercancía general embarcada en cabotaje]]+dataMercanciaGeneral[[#This Row],[Mercancía general desembarcada en cabotaje]]</f>
        <v>246038</v>
      </c>
      <c r="H1880" s="2">
        <v>15286</v>
      </c>
      <c r="I1880" s="2">
        <v>38243</v>
      </c>
      <c r="J1880" s="3">
        <f>+dataMercanciaGeneral[[#This Row],[Mercancía general embarcada en exterior]]+dataMercanciaGeneral[[#This Row],[Mercancía general desembarcada en exterior]]</f>
        <v>53529</v>
      </c>
      <c r="K1880" s="3">
        <f>+dataMercanciaGeneral[[#This Row],[Mercancía general embarcada en cabotaje]]+dataMercanciaGeneral[[#This Row],[Mercancía general embarcada en exterior]]</f>
        <v>176999</v>
      </c>
      <c r="L1880" s="3">
        <f>+dataMercanciaGeneral[[#This Row],[Mercancía general desembarcada en cabotaje]]+dataMercanciaGeneral[[#This Row],[Mercancía general desembarcada en exterior]]</f>
        <v>122568</v>
      </c>
      <c r="M1880" s="3">
        <f>+dataMercanciaGeneral[[#This Row],[TOTAL mercancía general embarcada en cabotaje y exterior]]+dataMercanciaGeneral[[#This Row],[TOTAL mercancía general desembarcada en cabotaje y exterior]]</f>
        <v>299567</v>
      </c>
    </row>
    <row r="1881" spans="1:13" hidden="1" x14ac:dyDescent="0.25">
      <c r="A1881" s="1">
        <v>1994</v>
      </c>
      <c r="B1881" s="1" t="s">
        <v>2</v>
      </c>
      <c r="C1881" s="1" t="s">
        <v>32</v>
      </c>
      <c r="D1881" s="1" t="s">
        <v>42</v>
      </c>
      <c r="E1881" s="2">
        <v>9638</v>
      </c>
      <c r="F1881" s="2">
        <v>472</v>
      </c>
      <c r="G1881" s="3">
        <f>+dataMercanciaGeneral[[#This Row],[Mercancía general embarcada en cabotaje]]+dataMercanciaGeneral[[#This Row],[Mercancía general desembarcada en cabotaje]]</f>
        <v>10110</v>
      </c>
      <c r="H1881" s="2">
        <v>0</v>
      </c>
      <c r="I1881" s="2">
        <v>0</v>
      </c>
      <c r="J1881" s="3">
        <f>+dataMercanciaGeneral[[#This Row],[Mercancía general embarcada en exterior]]+dataMercanciaGeneral[[#This Row],[Mercancía general desembarcada en exterior]]</f>
        <v>0</v>
      </c>
      <c r="K1881" s="3">
        <f>+dataMercanciaGeneral[[#This Row],[Mercancía general embarcada en cabotaje]]+dataMercanciaGeneral[[#This Row],[Mercancía general embarcada en exterior]]</f>
        <v>9638</v>
      </c>
      <c r="L1881" s="3">
        <f>+dataMercanciaGeneral[[#This Row],[Mercancía general desembarcada en cabotaje]]+dataMercanciaGeneral[[#This Row],[Mercancía general desembarcada en exterior]]</f>
        <v>472</v>
      </c>
      <c r="M1881" s="3">
        <f>+dataMercanciaGeneral[[#This Row],[TOTAL mercancía general embarcada en cabotaje y exterior]]+dataMercanciaGeneral[[#This Row],[TOTAL mercancía general desembarcada en cabotaje y exterior]]</f>
        <v>10110</v>
      </c>
    </row>
    <row r="1882" spans="1:13" hidden="1" x14ac:dyDescent="0.25">
      <c r="A1882" s="1">
        <v>1994</v>
      </c>
      <c r="B1882" s="1" t="s">
        <v>3</v>
      </c>
      <c r="C1882" s="1" t="s">
        <v>32</v>
      </c>
      <c r="D1882" s="1" t="s">
        <v>33</v>
      </c>
      <c r="E1882" s="2">
        <v>342301</v>
      </c>
      <c r="F1882" s="2">
        <v>4062</v>
      </c>
      <c r="G1882" s="3">
        <f>+dataMercanciaGeneral[[#This Row],[Mercancía general embarcada en cabotaje]]+dataMercanciaGeneral[[#This Row],[Mercancía general desembarcada en cabotaje]]</f>
        <v>346363</v>
      </c>
      <c r="H1882" s="2">
        <v>1097319</v>
      </c>
      <c r="I1882" s="2">
        <v>142708</v>
      </c>
      <c r="J1882" s="3">
        <f>+dataMercanciaGeneral[[#This Row],[Mercancía general embarcada en exterior]]+dataMercanciaGeneral[[#This Row],[Mercancía general desembarcada en exterior]]</f>
        <v>1240027</v>
      </c>
      <c r="K1882" s="3">
        <f>+dataMercanciaGeneral[[#This Row],[Mercancía general embarcada en cabotaje]]+dataMercanciaGeneral[[#This Row],[Mercancía general embarcada en exterior]]</f>
        <v>1439620</v>
      </c>
      <c r="L1882" s="3">
        <f>+dataMercanciaGeneral[[#This Row],[Mercancía general desembarcada en cabotaje]]+dataMercanciaGeneral[[#This Row],[Mercancía general desembarcada en exterior]]</f>
        <v>146770</v>
      </c>
      <c r="M1882" s="3">
        <f>+dataMercanciaGeneral[[#This Row],[TOTAL mercancía general embarcada en cabotaje y exterior]]+dataMercanciaGeneral[[#This Row],[TOTAL mercancía general desembarcada en cabotaje y exterior]]</f>
        <v>1586390</v>
      </c>
    </row>
    <row r="1883" spans="1:13" hidden="1" x14ac:dyDescent="0.25">
      <c r="A1883" s="1">
        <v>1994</v>
      </c>
      <c r="B1883" s="1" t="s">
        <v>3</v>
      </c>
      <c r="C1883" s="1" t="s">
        <v>32</v>
      </c>
      <c r="D1883" s="1" t="s">
        <v>42</v>
      </c>
      <c r="E1883" s="2">
        <v>0</v>
      </c>
      <c r="F1883" s="2">
        <v>0</v>
      </c>
      <c r="G1883" s="3">
        <f>+dataMercanciaGeneral[[#This Row],[Mercancía general embarcada en cabotaje]]+dataMercanciaGeneral[[#This Row],[Mercancía general desembarcada en cabotaje]]</f>
        <v>0</v>
      </c>
      <c r="H1883" s="2">
        <v>239</v>
      </c>
      <c r="I1883" s="2">
        <v>0</v>
      </c>
      <c r="J1883" s="3">
        <f>+dataMercanciaGeneral[[#This Row],[Mercancía general embarcada en exterior]]+dataMercanciaGeneral[[#This Row],[Mercancía general desembarcada en exterior]]</f>
        <v>239</v>
      </c>
      <c r="K1883" s="3">
        <f>+dataMercanciaGeneral[[#This Row],[Mercancía general embarcada en cabotaje]]+dataMercanciaGeneral[[#This Row],[Mercancía general embarcada en exterior]]</f>
        <v>239</v>
      </c>
      <c r="L1883" s="3">
        <f>+dataMercanciaGeneral[[#This Row],[Mercancía general desembarcada en cabotaje]]+dataMercanciaGeneral[[#This Row],[Mercancía general desembarcada en exterior]]</f>
        <v>0</v>
      </c>
      <c r="M1883" s="3">
        <f>+dataMercanciaGeneral[[#This Row],[TOTAL mercancía general embarcada en cabotaje y exterior]]+dataMercanciaGeneral[[#This Row],[TOTAL mercancía general desembarcada en cabotaje y exterior]]</f>
        <v>239</v>
      </c>
    </row>
    <row r="1884" spans="1:13" hidden="1" x14ac:dyDescent="0.25">
      <c r="A1884" s="1">
        <v>1994</v>
      </c>
      <c r="B1884" s="1" t="s">
        <v>4</v>
      </c>
      <c r="C1884" s="1" t="s">
        <v>32</v>
      </c>
      <c r="D1884" s="1" t="s">
        <v>33</v>
      </c>
      <c r="E1884" s="2">
        <v>473609</v>
      </c>
      <c r="F1884" s="2">
        <v>235750</v>
      </c>
      <c r="G1884" s="3">
        <f>+dataMercanciaGeneral[[#This Row],[Mercancía general embarcada en cabotaje]]+dataMercanciaGeneral[[#This Row],[Mercancía general desembarcada en cabotaje]]</f>
        <v>709359</v>
      </c>
      <c r="H1884" s="2">
        <v>928502</v>
      </c>
      <c r="I1884" s="2">
        <v>876805</v>
      </c>
      <c r="J1884" s="3">
        <f>+dataMercanciaGeneral[[#This Row],[Mercancía general embarcada en exterior]]+dataMercanciaGeneral[[#This Row],[Mercancía general desembarcada en exterior]]</f>
        <v>1805307</v>
      </c>
      <c r="K1884" s="3">
        <f>+dataMercanciaGeneral[[#This Row],[Mercancía general embarcada en cabotaje]]+dataMercanciaGeneral[[#This Row],[Mercancía general embarcada en exterior]]</f>
        <v>1402111</v>
      </c>
      <c r="L1884" s="3">
        <f>+dataMercanciaGeneral[[#This Row],[Mercancía general desembarcada en cabotaje]]+dataMercanciaGeneral[[#This Row],[Mercancía general desembarcada en exterior]]</f>
        <v>1112555</v>
      </c>
      <c r="M1884" s="3">
        <f>+dataMercanciaGeneral[[#This Row],[TOTAL mercancía general embarcada en cabotaje y exterior]]+dataMercanciaGeneral[[#This Row],[TOTAL mercancía general desembarcada en cabotaje y exterior]]</f>
        <v>2514666</v>
      </c>
    </row>
    <row r="1885" spans="1:13" hidden="1" x14ac:dyDescent="0.25">
      <c r="A1885" s="1">
        <v>1994</v>
      </c>
      <c r="B1885" s="1" t="s">
        <v>4</v>
      </c>
      <c r="C1885" s="1" t="s">
        <v>32</v>
      </c>
      <c r="D1885" s="1" t="s">
        <v>42</v>
      </c>
      <c r="E1885" s="2">
        <v>78993</v>
      </c>
      <c r="F1885" s="2">
        <v>18270</v>
      </c>
      <c r="G1885" s="3">
        <f>+dataMercanciaGeneral[[#This Row],[Mercancía general embarcada en cabotaje]]+dataMercanciaGeneral[[#This Row],[Mercancía general desembarcada en cabotaje]]</f>
        <v>97263</v>
      </c>
      <c r="H1885" s="2">
        <v>4746350</v>
      </c>
      <c r="I1885" s="2">
        <v>4559978</v>
      </c>
      <c r="J1885" s="3">
        <f>+dataMercanciaGeneral[[#This Row],[Mercancía general embarcada en exterior]]+dataMercanciaGeneral[[#This Row],[Mercancía general desembarcada en exterior]]</f>
        <v>9306328</v>
      </c>
      <c r="K1885" s="3">
        <f>+dataMercanciaGeneral[[#This Row],[Mercancía general embarcada en cabotaje]]+dataMercanciaGeneral[[#This Row],[Mercancía general embarcada en exterior]]</f>
        <v>4825343</v>
      </c>
      <c r="L1885" s="3">
        <f>+dataMercanciaGeneral[[#This Row],[Mercancía general desembarcada en cabotaje]]+dataMercanciaGeneral[[#This Row],[Mercancía general desembarcada en exterior]]</f>
        <v>4578248</v>
      </c>
      <c r="M1885" s="3">
        <f>+dataMercanciaGeneral[[#This Row],[TOTAL mercancía general embarcada en cabotaje y exterior]]+dataMercanciaGeneral[[#This Row],[TOTAL mercancía general desembarcada en cabotaje y exterior]]</f>
        <v>9403591</v>
      </c>
    </row>
    <row r="1886" spans="1:13" hidden="1" x14ac:dyDescent="0.25">
      <c r="A1886" s="1">
        <v>1994</v>
      </c>
      <c r="B1886" s="1" t="s">
        <v>5</v>
      </c>
      <c r="C1886" s="1" t="s">
        <v>32</v>
      </c>
      <c r="D1886" s="1" t="s">
        <v>33</v>
      </c>
      <c r="E1886" s="2">
        <v>362492</v>
      </c>
      <c r="F1886" s="2">
        <v>342652</v>
      </c>
      <c r="G1886" s="3">
        <f>+dataMercanciaGeneral[[#This Row],[Mercancía general embarcada en cabotaje]]+dataMercanciaGeneral[[#This Row],[Mercancía general desembarcada en cabotaje]]</f>
        <v>705144</v>
      </c>
      <c r="H1886" s="2">
        <v>676343</v>
      </c>
      <c r="I1886" s="2">
        <v>323800</v>
      </c>
      <c r="J1886" s="3">
        <f>+dataMercanciaGeneral[[#This Row],[Mercancía general embarcada en exterior]]+dataMercanciaGeneral[[#This Row],[Mercancía general desembarcada en exterior]]</f>
        <v>1000143</v>
      </c>
      <c r="K1886" s="3">
        <f>+dataMercanciaGeneral[[#This Row],[Mercancía general embarcada en cabotaje]]+dataMercanciaGeneral[[#This Row],[Mercancía general embarcada en exterior]]</f>
        <v>1038835</v>
      </c>
      <c r="L1886" s="3">
        <f>+dataMercanciaGeneral[[#This Row],[Mercancía general desembarcada en cabotaje]]+dataMercanciaGeneral[[#This Row],[Mercancía general desembarcada en exterior]]</f>
        <v>666452</v>
      </c>
      <c r="M1886" s="3">
        <f>+dataMercanciaGeneral[[#This Row],[TOTAL mercancía general embarcada en cabotaje y exterior]]+dataMercanciaGeneral[[#This Row],[TOTAL mercancía general desembarcada en cabotaje y exterior]]</f>
        <v>1705287</v>
      </c>
    </row>
    <row r="1887" spans="1:13" hidden="1" x14ac:dyDescent="0.25">
      <c r="A1887" s="1">
        <v>1994</v>
      </c>
      <c r="B1887" s="1" t="s">
        <v>5</v>
      </c>
      <c r="C1887" s="1" t="s">
        <v>32</v>
      </c>
      <c r="D1887" s="1" t="s">
        <v>42</v>
      </c>
      <c r="E1887" s="2">
        <v>68921</v>
      </c>
      <c r="F1887" s="2">
        <v>64756</v>
      </c>
      <c r="G1887" s="3">
        <f>+dataMercanciaGeneral[[#This Row],[Mercancía general embarcada en cabotaje]]+dataMercanciaGeneral[[#This Row],[Mercancía general desembarcada en cabotaje]]</f>
        <v>133677</v>
      </c>
      <c r="H1887" s="2">
        <v>418596</v>
      </c>
      <c r="I1887" s="2">
        <v>137498</v>
      </c>
      <c r="J1887" s="3">
        <f>+dataMercanciaGeneral[[#This Row],[Mercancía general embarcada en exterior]]+dataMercanciaGeneral[[#This Row],[Mercancía general desembarcada en exterior]]</f>
        <v>556094</v>
      </c>
      <c r="K1887" s="3">
        <f>+dataMercanciaGeneral[[#This Row],[Mercancía general embarcada en cabotaje]]+dataMercanciaGeneral[[#This Row],[Mercancía general embarcada en exterior]]</f>
        <v>487517</v>
      </c>
      <c r="L1887" s="3">
        <f>+dataMercanciaGeneral[[#This Row],[Mercancía general desembarcada en cabotaje]]+dataMercanciaGeneral[[#This Row],[Mercancía general desembarcada en exterior]]</f>
        <v>202254</v>
      </c>
      <c r="M1887" s="3">
        <f>+dataMercanciaGeneral[[#This Row],[TOTAL mercancía general embarcada en cabotaje y exterior]]+dataMercanciaGeneral[[#This Row],[TOTAL mercancía general desembarcada en cabotaje y exterior]]</f>
        <v>689771</v>
      </c>
    </row>
    <row r="1888" spans="1:13" hidden="1" x14ac:dyDescent="0.25">
      <c r="A1888" s="1">
        <v>1994</v>
      </c>
      <c r="B1888" s="1" t="s">
        <v>10</v>
      </c>
      <c r="C1888" s="1" t="s">
        <v>32</v>
      </c>
      <c r="D1888" s="1" t="s">
        <v>33</v>
      </c>
      <c r="E1888" s="2">
        <v>870699</v>
      </c>
      <c r="F1888" s="2">
        <v>1896027</v>
      </c>
      <c r="G1888" s="3">
        <f>+dataMercanciaGeneral[[#This Row],[Mercancía general embarcada en cabotaje]]+dataMercanciaGeneral[[#This Row],[Mercancía general desembarcada en cabotaje]]</f>
        <v>2766726</v>
      </c>
      <c r="H1888" s="2">
        <v>7007</v>
      </c>
      <c r="I1888" s="2">
        <v>58091</v>
      </c>
      <c r="J1888" s="3">
        <f>+dataMercanciaGeneral[[#This Row],[Mercancía general embarcada en exterior]]+dataMercanciaGeneral[[#This Row],[Mercancía general desembarcada en exterior]]</f>
        <v>65098</v>
      </c>
      <c r="K1888" s="3">
        <f>+dataMercanciaGeneral[[#This Row],[Mercancía general embarcada en cabotaje]]+dataMercanciaGeneral[[#This Row],[Mercancía general embarcada en exterior]]</f>
        <v>877706</v>
      </c>
      <c r="L1888" s="3">
        <f>+dataMercanciaGeneral[[#This Row],[Mercancía general desembarcada en cabotaje]]+dataMercanciaGeneral[[#This Row],[Mercancía general desembarcada en exterior]]</f>
        <v>1954118</v>
      </c>
      <c r="M1888" s="3">
        <f>+dataMercanciaGeneral[[#This Row],[TOTAL mercancía general embarcada en cabotaje y exterior]]+dataMercanciaGeneral[[#This Row],[TOTAL mercancía general desembarcada en cabotaje y exterior]]</f>
        <v>2831824</v>
      </c>
    </row>
    <row r="1889" spans="1:13" hidden="1" x14ac:dyDescent="0.25">
      <c r="A1889" s="1">
        <v>1994</v>
      </c>
      <c r="B1889" s="1" t="s">
        <v>10</v>
      </c>
      <c r="C1889" s="1" t="s">
        <v>32</v>
      </c>
      <c r="D1889" s="1" t="s">
        <v>42</v>
      </c>
      <c r="E1889" s="2">
        <v>221347</v>
      </c>
      <c r="F1889" s="2">
        <v>911242</v>
      </c>
      <c r="G1889" s="3">
        <f>+dataMercanciaGeneral[[#This Row],[Mercancía general embarcada en cabotaje]]+dataMercanciaGeneral[[#This Row],[Mercancía general desembarcada en cabotaje]]</f>
        <v>1132589</v>
      </c>
      <c r="H1889" s="2">
        <v>0</v>
      </c>
      <c r="I1889" s="2">
        <v>685</v>
      </c>
      <c r="J1889" s="3">
        <f>+dataMercanciaGeneral[[#This Row],[Mercancía general embarcada en exterior]]+dataMercanciaGeneral[[#This Row],[Mercancía general desembarcada en exterior]]</f>
        <v>685</v>
      </c>
      <c r="K1889" s="3">
        <f>+dataMercanciaGeneral[[#This Row],[Mercancía general embarcada en cabotaje]]+dataMercanciaGeneral[[#This Row],[Mercancía general embarcada en exterior]]</f>
        <v>221347</v>
      </c>
      <c r="L1889" s="3">
        <f>+dataMercanciaGeneral[[#This Row],[Mercancía general desembarcada en cabotaje]]+dataMercanciaGeneral[[#This Row],[Mercancía general desembarcada en exterior]]</f>
        <v>911927</v>
      </c>
      <c r="M1889" s="3">
        <f>+dataMercanciaGeneral[[#This Row],[TOTAL mercancía general embarcada en cabotaje y exterior]]+dataMercanciaGeneral[[#This Row],[TOTAL mercancía general desembarcada en cabotaje y exterior]]</f>
        <v>1133274</v>
      </c>
    </row>
    <row r="1890" spans="1:13" hidden="1" x14ac:dyDescent="0.25">
      <c r="A1890" s="1">
        <v>1994</v>
      </c>
      <c r="B1890" s="1" t="s">
        <v>11</v>
      </c>
      <c r="C1890" s="1" t="s">
        <v>32</v>
      </c>
      <c r="D1890" s="1" t="s">
        <v>33</v>
      </c>
      <c r="E1890" s="2">
        <v>933447</v>
      </c>
      <c r="F1890" s="2">
        <v>347938</v>
      </c>
      <c r="G1890" s="3">
        <f>+dataMercanciaGeneral[[#This Row],[Mercancía general embarcada en cabotaje]]+dataMercanciaGeneral[[#This Row],[Mercancía general desembarcada en cabotaje]]</f>
        <v>1281385</v>
      </c>
      <c r="H1890" s="2">
        <v>564517</v>
      </c>
      <c r="I1890" s="2">
        <v>595917</v>
      </c>
      <c r="J1890" s="3">
        <f>+dataMercanciaGeneral[[#This Row],[Mercancía general embarcada en exterior]]+dataMercanciaGeneral[[#This Row],[Mercancía general desembarcada en exterior]]</f>
        <v>1160434</v>
      </c>
      <c r="K1890" s="3">
        <f>+dataMercanciaGeneral[[#This Row],[Mercancía general embarcada en cabotaje]]+dataMercanciaGeneral[[#This Row],[Mercancía general embarcada en exterior]]</f>
        <v>1497964</v>
      </c>
      <c r="L1890" s="3">
        <f>+dataMercanciaGeneral[[#This Row],[Mercancía general desembarcada en cabotaje]]+dataMercanciaGeneral[[#This Row],[Mercancía general desembarcada en exterior]]</f>
        <v>943855</v>
      </c>
      <c r="M1890" s="3">
        <f>+dataMercanciaGeneral[[#This Row],[TOTAL mercancía general embarcada en cabotaje y exterior]]+dataMercanciaGeneral[[#This Row],[TOTAL mercancía general desembarcada en cabotaje y exterior]]</f>
        <v>2441819</v>
      </c>
    </row>
    <row r="1891" spans="1:13" hidden="1" x14ac:dyDescent="0.25">
      <c r="A1891" s="1">
        <v>1994</v>
      </c>
      <c r="B1891" s="1" t="s">
        <v>11</v>
      </c>
      <c r="C1891" s="1" t="s">
        <v>32</v>
      </c>
      <c r="D1891" s="1" t="s">
        <v>42</v>
      </c>
      <c r="E1891" s="2">
        <v>779843</v>
      </c>
      <c r="F1891" s="2">
        <v>262811</v>
      </c>
      <c r="G1891" s="3">
        <f>+dataMercanciaGeneral[[#This Row],[Mercancía general embarcada en cabotaje]]+dataMercanciaGeneral[[#This Row],[Mercancía general desembarcada en cabotaje]]</f>
        <v>1042654</v>
      </c>
      <c r="H1891" s="2">
        <v>2787123</v>
      </c>
      <c r="I1891" s="2">
        <v>2266767</v>
      </c>
      <c r="J1891" s="3">
        <f>+dataMercanciaGeneral[[#This Row],[Mercancía general embarcada en exterior]]+dataMercanciaGeneral[[#This Row],[Mercancía general desembarcada en exterior]]</f>
        <v>5053890</v>
      </c>
      <c r="K1891" s="3">
        <f>+dataMercanciaGeneral[[#This Row],[Mercancía general embarcada en cabotaje]]+dataMercanciaGeneral[[#This Row],[Mercancía general embarcada en exterior]]</f>
        <v>3566966</v>
      </c>
      <c r="L1891" s="3">
        <f>+dataMercanciaGeneral[[#This Row],[Mercancía general desembarcada en cabotaje]]+dataMercanciaGeneral[[#This Row],[Mercancía general desembarcada en exterior]]</f>
        <v>2529578</v>
      </c>
      <c r="M1891" s="3">
        <f>+dataMercanciaGeneral[[#This Row],[TOTAL mercancía general embarcada en cabotaje y exterior]]+dataMercanciaGeneral[[#This Row],[TOTAL mercancía general desembarcada en cabotaje y exterior]]</f>
        <v>6096544</v>
      </c>
    </row>
    <row r="1892" spans="1:13" hidden="1" x14ac:dyDescent="0.25">
      <c r="A1892" s="1">
        <v>1994</v>
      </c>
      <c r="B1892" s="1" t="s">
        <v>12</v>
      </c>
      <c r="C1892" s="1" t="s">
        <v>32</v>
      </c>
      <c r="D1892" s="1" t="s">
        <v>33</v>
      </c>
      <c r="E1892" s="2">
        <v>36050</v>
      </c>
      <c r="F1892" s="2">
        <v>14437</v>
      </c>
      <c r="G1892" s="3">
        <f>+dataMercanciaGeneral[[#This Row],[Mercancía general embarcada en cabotaje]]+dataMercanciaGeneral[[#This Row],[Mercancía general desembarcada en cabotaje]]</f>
        <v>50487</v>
      </c>
      <c r="H1892" s="2">
        <v>1429601</v>
      </c>
      <c r="I1892" s="2">
        <v>1254307</v>
      </c>
      <c r="J1892" s="3">
        <f>+dataMercanciaGeneral[[#This Row],[Mercancía general embarcada en exterior]]+dataMercanciaGeneral[[#This Row],[Mercancía general desembarcada en exterior]]</f>
        <v>2683908</v>
      </c>
      <c r="K1892" s="3">
        <f>+dataMercanciaGeneral[[#This Row],[Mercancía general embarcada en cabotaje]]+dataMercanciaGeneral[[#This Row],[Mercancía general embarcada en exterior]]</f>
        <v>1465651</v>
      </c>
      <c r="L1892" s="3">
        <f>+dataMercanciaGeneral[[#This Row],[Mercancía general desembarcada en cabotaje]]+dataMercanciaGeneral[[#This Row],[Mercancía general desembarcada en exterior]]</f>
        <v>1268744</v>
      </c>
      <c r="M1892" s="3">
        <f>+dataMercanciaGeneral[[#This Row],[TOTAL mercancía general embarcada en cabotaje y exterior]]+dataMercanciaGeneral[[#This Row],[TOTAL mercancía general desembarcada en cabotaje y exterior]]</f>
        <v>2734395</v>
      </c>
    </row>
    <row r="1893" spans="1:13" hidden="1" x14ac:dyDescent="0.25">
      <c r="A1893" s="1">
        <v>1994</v>
      </c>
      <c r="B1893" s="1" t="s">
        <v>12</v>
      </c>
      <c r="C1893" s="1" t="s">
        <v>32</v>
      </c>
      <c r="D1893" s="1" t="s">
        <v>42</v>
      </c>
      <c r="E1893" s="2">
        <v>227790</v>
      </c>
      <c r="F1893" s="2">
        <v>47451</v>
      </c>
      <c r="G1893" s="3">
        <f>+dataMercanciaGeneral[[#This Row],[Mercancía general embarcada en cabotaje]]+dataMercanciaGeneral[[#This Row],[Mercancía general desembarcada en cabotaje]]</f>
        <v>275241</v>
      </c>
      <c r="H1893" s="2">
        <v>1524986</v>
      </c>
      <c r="I1893" s="2">
        <v>978197</v>
      </c>
      <c r="J1893" s="3">
        <f>+dataMercanciaGeneral[[#This Row],[Mercancía general embarcada en exterior]]+dataMercanciaGeneral[[#This Row],[Mercancía general desembarcada en exterior]]</f>
        <v>2503183</v>
      </c>
      <c r="K1893" s="3">
        <f>+dataMercanciaGeneral[[#This Row],[Mercancía general embarcada en cabotaje]]+dataMercanciaGeneral[[#This Row],[Mercancía general embarcada en exterior]]</f>
        <v>1752776</v>
      </c>
      <c r="L1893" s="3">
        <f>+dataMercanciaGeneral[[#This Row],[Mercancía general desembarcada en cabotaje]]+dataMercanciaGeneral[[#This Row],[Mercancía general desembarcada en exterior]]</f>
        <v>1025648</v>
      </c>
      <c r="M1893" s="3">
        <f>+dataMercanciaGeneral[[#This Row],[TOTAL mercancía general embarcada en cabotaje y exterior]]+dataMercanciaGeneral[[#This Row],[TOTAL mercancía general desembarcada en cabotaje y exterior]]</f>
        <v>2778424</v>
      </c>
    </row>
    <row r="1894" spans="1:13" hidden="1" x14ac:dyDescent="0.25">
      <c r="A1894" s="1">
        <v>1994</v>
      </c>
      <c r="B1894" s="1" t="s">
        <v>13</v>
      </c>
      <c r="C1894" s="1" t="s">
        <v>32</v>
      </c>
      <c r="D1894" s="1" t="s">
        <v>33</v>
      </c>
      <c r="E1894" s="2">
        <v>2418</v>
      </c>
      <c r="F1894" s="2">
        <v>193</v>
      </c>
      <c r="G1894" s="3">
        <f>+dataMercanciaGeneral[[#This Row],[Mercancía general embarcada en cabotaje]]+dataMercanciaGeneral[[#This Row],[Mercancía general desembarcada en cabotaje]]</f>
        <v>2611</v>
      </c>
      <c r="H1894" s="2">
        <v>34222</v>
      </c>
      <c r="I1894" s="2">
        <v>40266</v>
      </c>
      <c r="J1894" s="3">
        <f>+dataMercanciaGeneral[[#This Row],[Mercancía general embarcada en exterior]]+dataMercanciaGeneral[[#This Row],[Mercancía general desembarcada en exterior]]</f>
        <v>74488</v>
      </c>
      <c r="K1894" s="3">
        <f>+dataMercanciaGeneral[[#This Row],[Mercancía general embarcada en cabotaje]]+dataMercanciaGeneral[[#This Row],[Mercancía general embarcada en exterior]]</f>
        <v>36640</v>
      </c>
      <c r="L1894" s="3">
        <f>+dataMercanciaGeneral[[#This Row],[Mercancía general desembarcada en cabotaje]]+dataMercanciaGeneral[[#This Row],[Mercancía general desembarcada en exterior]]</f>
        <v>40459</v>
      </c>
      <c r="M1894" s="3">
        <f>+dataMercanciaGeneral[[#This Row],[TOTAL mercancía general embarcada en cabotaje y exterior]]+dataMercanciaGeneral[[#This Row],[TOTAL mercancía general desembarcada en cabotaje y exterior]]</f>
        <v>77099</v>
      </c>
    </row>
    <row r="1895" spans="1:13" hidden="1" x14ac:dyDescent="0.25">
      <c r="A1895" s="1">
        <v>1994</v>
      </c>
      <c r="B1895" s="1" t="s">
        <v>13</v>
      </c>
      <c r="C1895" s="1" t="s">
        <v>32</v>
      </c>
      <c r="D1895" s="1" t="s">
        <v>42</v>
      </c>
      <c r="E1895" s="2">
        <v>2497</v>
      </c>
      <c r="F1895" s="2">
        <v>13936</v>
      </c>
      <c r="G1895" s="3">
        <f>+dataMercanciaGeneral[[#This Row],[Mercancía general embarcada en cabotaje]]+dataMercanciaGeneral[[#This Row],[Mercancía general desembarcada en cabotaje]]</f>
        <v>16433</v>
      </c>
      <c r="H1895" s="2">
        <v>172452</v>
      </c>
      <c r="I1895" s="2">
        <v>19846</v>
      </c>
      <c r="J1895" s="3">
        <f>+dataMercanciaGeneral[[#This Row],[Mercancía general embarcada en exterior]]+dataMercanciaGeneral[[#This Row],[Mercancía general desembarcada en exterior]]</f>
        <v>192298</v>
      </c>
      <c r="K1895" s="3">
        <f>+dataMercanciaGeneral[[#This Row],[Mercancía general embarcada en cabotaje]]+dataMercanciaGeneral[[#This Row],[Mercancía general embarcada en exterior]]</f>
        <v>174949</v>
      </c>
      <c r="L1895" s="3">
        <f>+dataMercanciaGeneral[[#This Row],[Mercancía general desembarcada en cabotaje]]+dataMercanciaGeneral[[#This Row],[Mercancía general desembarcada en exterior]]</f>
        <v>33782</v>
      </c>
      <c r="M1895" s="3">
        <f>+dataMercanciaGeneral[[#This Row],[TOTAL mercancía general embarcada en cabotaje y exterior]]+dataMercanciaGeneral[[#This Row],[TOTAL mercancía general desembarcada en cabotaje y exterior]]</f>
        <v>208731</v>
      </c>
    </row>
    <row r="1896" spans="1:13" hidden="1" x14ac:dyDescent="0.25">
      <c r="A1896" s="1">
        <v>1994</v>
      </c>
      <c r="B1896" s="1" t="s">
        <v>14</v>
      </c>
      <c r="C1896" s="1" t="s">
        <v>32</v>
      </c>
      <c r="D1896" s="1" t="s">
        <v>33</v>
      </c>
      <c r="E1896" s="2">
        <v>0</v>
      </c>
      <c r="F1896" s="2">
        <v>0</v>
      </c>
      <c r="G1896" s="3">
        <f>+dataMercanciaGeneral[[#This Row],[Mercancía general embarcada en cabotaje]]+dataMercanciaGeneral[[#This Row],[Mercancía general desembarcada en cabotaje]]</f>
        <v>0</v>
      </c>
      <c r="H1896" s="2">
        <v>273343</v>
      </c>
      <c r="I1896" s="2">
        <v>17631</v>
      </c>
      <c r="J1896" s="3">
        <f>+dataMercanciaGeneral[[#This Row],[Mercancía general embarcada en exterior]]+dataMercanciaGeneral[[#This Row],[Mercancía general desembarcada en exterior]]</f>
        <v>290974</v>
      </c>
      <c r="K1896" s="3">
        <f>+dataMercanciaGeneral[[#This Row],[Mercancía general embarcada en cabotaje]]+dataMercanciaGeneral[[#This Row],[Mercancía general embarcada en exterior]]</f>
        <v>273343</v>
      </c>
      <c r="L1896" s="3">
        <f>+dataMercanciaGeneral[[#This Row],[Mercancía general desembarcada en cabotaje]]+dataMercanciaGeneral[[#This Row],[Mercancía general desembarcada en exterior]]</f>
        <v>17631</v>
      </c>
      <c r="M1896" s="3">
        <f>+dataMercanciaGeneral[[#This Row],[TOTAL mercancía general embarcada en cabotaje y exterior]]+dataMercanciaGeneral[[#This Row],[TOTAL mercancía general desembarcada en cabotaje y exterior]]</f>
        <v>290974</v>
      </c>
    </row>
    <row r="1897" spans="1:13" hidden="1" x14ac:dyDescent="0.25">
      <c r="A1897" s="1">
        <v>1994</v>
      </c>
      <c r="B1897" s="1" t="s">
        <v>14</v>
      </c>
      <c r="C1897" s="1" t="s">
        <v>32</v>
      </c>
      <c r="D1897" s="1" t="s">
        <v>42</v>
      </c>
      <c r="E1897" s="2">
        <v>190</v>
      </c>
      <c r="F1897" s="2">
        <v>52</v>
      </c>
      <c r="G1897" s="3">
        <f>+dataMercanciaGeneral[[#This Row],[Mercancía general embarcada en cabotaje]]+dataMercanciaGeneral[[#This Row],[Mercancía general desembarcada en cabotaje]]</f>
        <v>242</v>
      </c>
      <c r="H1897" s="2">
        <v>245093</v>
      </c>
      <c r="I1897" s="2">
        <v>25161</v>
      </c>
      <c r="J1897" s="3">
        <f>+dataMercanciaGeneral[[#This Row],[Mercancía general embarcada en exterior]]+dataMercanciaGeneral[[#This Row],[Mercancía general desembarcada en exterior]]</f>
        <v>270254</v>
      </c>
      <c r="K1897" s="3">
        <f>+dataMercanciaGeneral[[#This Row],[Mercancía general embarcada en cabotaje]]+dataMercanciaGeneral[[#This Row],[Mercancía general embarcada en exterior]]</f>
        <v>245283</v>
      </c>
      <c r="L1897" s="3">
        <f>+dataMercanciaGeneral[[#This Row],[Mercancía general desembarcada en cabotaje]]+dataMercanciaGeneral[[#This Row],[Mercancía general desembarcada en exterior]]</f>
        <v>25213</v>
      </c>
      <c r="M1897" s="3">
        <f>+dataMercanciaGeneral[[#This Row],[TOTAL mercancía general embarcada en cabotaje y exterior]]+dataMercanciaGeneral[[#This Row],[TOTAL mercancía general desembarcada en cabotaje y exterior]]</f>
        <v>270496</v>
      </c>
    </row>
    <row r="1898" spans="1:13" hidden="1" x14ac:dyDescent="0.25">
      <c r="A1898" s="1">
        <v>1994</v>
      </c>
      <c r="B1898" s="1" t="s">
        <v>15</v>
      </c>
      <c r="C1898" s="1" t="s">
        <v>32</v>
      </c>
      <c r="D1898" s="1" t="s">
        <v>33</v>
      </c>
      <c r="E1898" s="2">
        <v>330295</v>
      </c>
      <c r="F1898" s="2">
        <v>567350</v>
      </c>
      <c r="G1898" s="3">
        <f>+dataMercanciaGeneral[[#This Row],[Mercancía general embarcada en cabotaje]]+dataMercanciaGeneral[[#This Row],[Mercancía general desembarcada en cabotaje]]</f>
        <v>897645</v>
      </c>
      <c r="H1898" s="2">
        <v>2299</v>
      </c>
      <c r="I1898" s="2">
        <v>0</v>
      </c>
      <c r="J1898" s="3">
        <f>+dataMercanciaGeneral[[#This Row],[Mercancía general embarcada en exterior]]+dataMercanciaGeneral[[#This Row],[Mercancía general desembarcada en exterior]]</f>
        <v>2299</v>
      </c>
      <c r="K1898" s="3">
        <f>+dataMercanciaGeneral[[#This Row],[Mercancía general embarcada en cabotaje]]+dataMercanciaGeneral[[#This Row],[Mercancía general embarcada en exterior]]</f>
        <v>332594</v>
      </c>
      <c r="L1898" s="3">
        <f>+dataMercanciaGeneral[[#This Row],[Mercancía general desembarcada en cabotaje]]+dataMercanciaGeneral[[#This Row],[Mercancía general desembarcada en exterior]]</f>
        <v>567350</v>
      </c>
      <c r="M1898" s="3">
        <f>+dataMercanciaGeneral[[#This Row],[TOTAL mercancía general embarcada en cabotaje y exterior]]+dataMercanciaGeneral[[#This Row],[TOTAL mercancía general desembarcada en cabotaje y exterior]]</f>
        <v>899944</v>
      </c>
    </row>
    <row r="1899" spans="1:13" hidden="1" x14ac:dyDescent="0.25">
      <c r="A1899" s="1">
        <v>1994</v>
      </c>
      <c r="B1899" s="1" t="s">
        <v>15</v>
      </c>
      <c r="C1899" s="1" t="s">
        <v>32</v>
      </c>
      <c r="D1899" s="1" t="s">
        <v>42</v>
      </c>
      <c r="E1899" s="2">
        <v>7771</v>
      </c>
      <c r="F1899" s="2">
        <v>2139</v>
      </c>
      <c r="G1899" s="3">
        <f>+dataMercanciaGeneral[[#This Row],[Mercancía general embarcada en cabotaje]]+dataMercanciaGeneral[[#This Row],[Mercancía general desembarcada en cabotaje]]</f>
        <v>9910</v>
      </c>
      <c r="H1899" s="2">
        <v>3793</v>
      </c>
      <c r="I1899" s="2">
        <v>64515</v>
      </c>
      <c r="J1899" s="3">
        <f>+dataMercanciaGeneral[[#This Row],[Mercancía general embarcada en exterior]]+dataMercanciaGeneral[[#This Row],[Mercancía general desembarcada en exterior]]</f>
        <v>68308</v>
      </c>
      <c r="K1899" s="3">
        <f>+dataMercanciaGeneral[[#This Row],[Mercancía general embarcada en cabotaje]]+dataMercanciaGeneral[[#This Row],[Mercancía general embarcada en exterior]]</f>
        <v>11564</v>
      </c>
      <c r="L1899" s="3">
        <f>+dataMercanciaGeneral[[#This Row],[Mercancía general desembarcada en cabotaje]]+dataMercanciaGeneral[[#This Row],[Mercancía general desembarcada en exterior]]</f>
        <v>66654</v>
      </c>
      <c r="M1899" s="3">
        <f>+dataMercanciaGeneral[[#This Row],[TOTAL mercancía general embarcada en cabotaje y exterior]]+dataMercanciaGeneral[[#This Row],[TOTAL mercancía general desembarcada en cabotaje y exterior]]</f>
        <v>78218</v>
      </c>
    </row>
    <row r="1900" spans="1:13" hidden="1" x14ac:dyDescent="0.25">
      <c r="A1900" s="1">
        <v>1994</v>
      </c>
      <c r="B1900" s="1" t="s">
        <v>16</v>
      </c>
      <c r="C1900" s="1" t="s">
        <v>32</v>
      </c>
      <c r="D1900" s="1" t="s">
        <v>33</v>
      </c>
      <c r="E1900" s="2">
        <v>28952</v>
      </c>
      <c r="F1900" s="2">
        <v>39127</v>
      </c>
      <c r="G1900" s="3">
        <f>+dataMercanciaGeneral[[#This Row],[Mercancía general embarcada en cabotaje]]+dataMercanciaGeneral[[#This Row],[Mercancía general desembarcada en cabotaje]]</f>
        <v>68079</v>
      </c>
      <c r="H1900" s="2">
        <v>103107</v>
      </c>
      <c r="I1900" s="2">
        <v>90932</v>
      </c>
      <c r="J1900" s="3">
        <f>+dataMercanciaGeneral[[#This Row],[Mercancía general embarcada en exterior]]+dataMercanciaGeneral[[#This Row],[Mercancía general desembarcada en exterior]]</f>
        <v>194039</v>
      </c>
      <c r="K1900" s="3">
        <f>+dataMercanciaGeneral[[#This Row],[Mercancía general embarcada en cabotaje]]+dataMercanciaGeneral[[#This Row],[Mercancía general embarcada en exterior]]</f>
        <v>132059</v>
      </c>
      <c r="L1900" s="3">
        <f>+dataMercanciaGeneral[[#This Row],[Mercancía general desembarcada en cabotaje]]+dataMercanciaGeneral[[#This Row],[Mercancía general desembarcada en exterior]]</f>
        <v>130059</v>
      </c>
      <c r="M1900" s="3">
        <f>+dataMercanciaGeneral[[#This Row],[TOTAL mercancía general embarcada en cabotaje y exterior]]+dataMercanciaGeneral[[#This Row],[TOTAL mercancía general desembarcada en cabotaje y exterior]]</f>
        <v>262118</v>
      </c>
    </row>
    <row r="1901" spans="1:13" hidden="1" x14ac:dyDescent="0.25">
      <c r="A1901" s="1">
        <v>1994</v>
      </c>
      <c r="B1901" s="1" t="s">
        <v>16</v>
      </c>
      <c r="C1901" s="1" t="s">
        <v>32</v>
      </c>
      <c r="D1901" s="1" t="s">
        <v>42</v>
      </c>
      <c r="E1901" s="2">
        <v>0</v>
      </c>
      <c r="F1901" s="2">
        <v>0</v>
      </c>
      <c r="G1901" s="3">
        <f>+dataMercanciaGeneral[[#This Row],[Mercancía general embarcada en cabotaje]]+dataMercanciaGeneral[[#This Row],[Mercancía general desembarcada en cabotaje]]</f>
        <v>0</v>
      </c>
      <c r="H1901" s="2">
        <v>0</v>
      </c>
      <c r="I1901" s="2">
        <v>0</v>
      </c>
      <c r="J1901" s="3">
        <f>+dataMercanciaGeneral[[#This Row],[Mercancía general embarcada en exterior]]+dataMercanciaGeneral[[#This Row],[Mercancía general desembarcada en exterior]]</f>
        <v>0</v>
      </c>
      <c r="K1901" s="3">
        <f>+dataMercanciaGeneral[[#This Row],[Mercancía general embarcada en cabotaje]]+dataMercanciaGeneral[[#This Row],[Mercancía general embarcada en exterior]]</f>
        <v>0</v>
      </c>
      <c r="L1901" s="3">
        <f>+dataMercanciaGeneral[[#This Row],[Mercancía general desembarcada en cabotaje]]+dataMercanciaGeneral[[#This Row],[Mercancía general desembarcada en exterior]]</f>
        <v>0</v>
      </c>
      <c r="M1901" s="3">
        <f>+dataMercanciaGeneral[[#This Row],[TOTAL mercancía general embarcada en cabotaje y exterior]]+dataMercanciaGeneral[[#This Row],[TOTAL mercancía general desembarcada en cabotaje y exterior]]</f>
        <v>0</v>
      </c>
    </row>
    <row r="1902" spans="1:13" hidden="1" x14ac:dyDescent="0.25">
      <c r="A1902" s="1">
        <v>1994</v>
      </c>
      <c r="B1902" s="1" t="s">
        <v>17</v>
      </c>
      <c r="C1902" s="1" t="s">
        <v>32</v>
      </c>
      <c r="D1902" s="1" t="s">
        <v>33</v>
      </c>
      <c r="E1902" s="2">
        <v>2573</v>
      </c>
      <c r="F1902" s="2">
        <v>1151</v>
      </c>
      <c r="G1902" s="3">
        <f>+dataMercanciaGeneral[[#This Row],[Mercancía general embarcada en cabotaje]]+dataMercanciaGeneral[[#This Row],[Mercancía general desembarcada en cabotaje]]</f>
        <v>3724</v>
      </c>
      <c r="H1902" s="2">
        <v>359438</v>
      </c>
      <c r="I1902" s="2">
        <v>44064</v>
      </c>
      <c r="J1902" s="3">
        <f>+dataMercanciaGeneral[[#This Row],[Mercancía general embarcada en exterior]]+dataMercanciaGeneral[[#This Row],[Mercancía general desembarcada en exterior]]</f>
        <v>403502</v>
      </c>
      <c r="K1902" s="3">
        <f>+dataMercanciaGeneral[[#This Row],[Mercancía general embarcada en cabotaje]]+dataMercanciaGeneral[[#This Row],[Mercancía general embarcada en exterior]]</f>
        <v>362011</v>
      </c>
      <c r="L1902" s="3">
        <f>+dataMercanciaGeneral[[#This Row],[Mercancía general desembarcada en cabotaje]]+dataMercanciaGeneral[[#This Row],[Mercancía general desembarcada en exterior]]</f>
        <v>45215</v>
      </c>
      <c r="M1902" s="3">
        <f>+dataMercanciaGeneral[[#This Row],[TOTAL mercancía general embarcada en cabotaje y exterior]]+dataMercanciaGeneral[[#This Row],[TOTAL mercancía general desembarcada en cabotaje y exterior]]</f>
        <v>407226</v>
      </c>
    </row>
    <row r="1903" spans="1:13" hidden="1" x14ac:dyDescent="0.25">
      <c r="A1903" s="1">
        <v>1994</v>
      </c>
      <c r="B1903" s="1" t="s">
        <v>17</v>
      </c>
      <c r="C1903" s="1" t="s">
        <v>32</v>
      </c>
      <c r="D1903" s="1" t="s">
        <v>42</v>
      </c>
      <c r="E1903" s="2">
        <v>69967</v>
      </c>
      <c r="F1903" s="2">
        <v>12932</v>
      </c>
      <c r="G1903" s="3">
        <f>+dataMercanciaGeneral[[#This Row],[Mercancía general embarcada en cabotaje]]+dataMercanciaGeneral[[#This Row],[Mercancía general desembarcada en cabotaje]]</f>
        <v>82899</v>
      </c>
      <c r="H1903" s="2">
        <v>0</v>
      </c>
      <c r="I1903" s="2">
        <v>0</v>
      </c>
      <c r="J1903" s="3">
        <f>+dataMercanciaGeneral[[#This Row],[Mercancía general embarcada en exterior]]+dataMercanciaGeneral[[#This Row],[Mercancía general desembarcada en exterior]]</f>
        <v>0</v>
      </c>
      <c r="K1903" s="3">
        <f>+dataMercanciaGeneral[[#This Row],[Mercancía general embarcada en cabotaje]]+dataMercanciaGeneral[[#This Row],[Mercancía general embarcada en exterior]]</f>
        <v>69967</v>
      </c>
      <c r="L1903" s="3">
        <f>+dataMercanciaGeneral[[#This Row],[Mercancía general desembarcada en cabotaje]]+dataMercanciaGeneral[[#This Row],[Mercancía general desembarcada en exterior]]</f>
        <v>12932</v>
      </c>
      <c r="M1903" s="3">
        <f>+dataMercanciaGeneral[[#This Row],[TOTAL mercancía general embarcada en cabotaje y exterior]]+dataMercanciaGeneral[[#This Row],[TOTAL mercancía general desembarcada en cabotaje y exterior]]</f>
        <v>82899</v>
      </c>
    </row>
    <row r="1904" spans="1:13" hidden="1" x14ac:dyDescent="0.25">
      <c r="A1904" s="1">
        <v>1994</v>
      </c>
      <c r="B1904" s="1" t="s">
        <v>18</v>
      </c>
      <c r="C1904" s="1" t="s">
        <v>32</v>
      </c>
      <c r="D1904" s="1" t="s">
        <v>33</v>
      </c>
      <c r="E1904" s="2">
        <v>1000</v>
      </c>
      <c r="F1904" s="2">
        <v>50</v>
      </c>
      <c r="G1904" s="3">
        <f>+dataMercanciaGeneral[[#This Row],[Mercancía general embarcada en cabotaje]]+dataMercanciaGeneral[[#This Row],[Mercancía general desembarcada en cabotaje]]</f>
        <v>1050</v>
      </c>
      <c r="H1904" s="2">
        <v>290801</v>
      </c>
      <c r="I1904" s="2">
        <v>41202</v>
      </c>
      <c r="J1904" s="3">
        <f>+dataMercanciaGeneral[[#This Row],[Mercancía general embarcada en exterior]]+dataMercanciaGeneral[[#This Row],[Mercancía general desembarcada en exterior]]</f>
        <v>332003</v>
      </c>
      <c r="K1904" s="3">
        <f>+dataMercanciaGeneral[[#This Row],[Mercancía general embarcada en cabotaje]]+dataMercanciaGeneral[[#This Row],[Mercancía general embarcada en exterior]]</f>
        <v>291801</v>
      </c>
      <c r="L1904" s="3">
        <f>+dataMercanciaGeneral[[#This Row],[Mercancía general desembarcada en cabotaje]]+dataMercanciaGeneral[[#This Row],[Mercancía general desembarcada en exterior]]</f>
        <v>41252</v>
      </c>
      <c r="M1904" s="3">
        <f>+dataMercanciaGeneral[[#This Row],[TOTAL mercancía general embarcada en cabotaje y exterior]]+dataMercanciaGeneral[[#This Row],[TOTAL mercancía general desembarcada en cabotaje y exterior]]</f>
        <v>333053</v>
      </c>
    </row>
    <row r="1905" spans="1:13" hidden="1" x14ac:dyDescent="0.25">
      <c r="A1905" s="1">
        <v>1994</v>
      </c>
      <c r="B1905" s="1" t="s">
        <v>18</v>
      </c>
      <c r="C1905" s="1" t="s">
        <v>32</v>
      </c>
      <c r="D1905" s="1" t="s">
        <v>42</v>
      </c>
      <c r="E1905" s="2">
        <v>0</v>
      </c>
      <c r="F1905" s="2">
        <v>0</v>
      </c>
      <c r="G1905" s="3">
        <f>+dataMercanciaGeneral[[#This Row],[Mercancía general embarcada en cabotaje]]+dataMercanciaGeneral[[#This Row],[Mercancía general desembarcada en cabotaje]]</f>
        <v>0</v>
      </c>
      <c r="H1905" s="2">
        <v>0</v>
      </c>
      <c r="I1905" s="2">
        <v>0</v>
      </c>
      <c r="J1905" s="3">
        <f>+dataMercanciaGeneral[[#This Row],[Mercancía general embarcada en exterior]]+dataMercanciaGeneral[[#This Row],[Mercancía general desembarcada en exterior]]</f>
        <v>0</v>
      </c>
      <c r="K1905" s="3">
        <f>+dataMercanciaGeneral[[#This Row],[Mercancía general embarcada en cabotaje]]+dataMercanciaGeneral[[#This Row],[Mercancía general embarcada en exterior]]</f>
        <v>0</v>
      </c>
      <c r="L1905" s="3">
        <f>+dataMercanciaGeneral[[#This Row],[Mercancía general desembarcada en cabotaje]]+dataMercanciaGeneral[[#This Row],[Mercancía general desembarcada en exterior]]</f>
        <v>0</v>
      </c>
      <c r="M1905" s="3">
        <f>+dataMercanciaGeneral[[#This Row],[TOTAL mercancía general embarcada en cabotaje y exterior]]+dataMercanciaGeneral[[#This Row],[TOTAL mercancía general desembarcada en cabotaje y exterior]]</f>
        <v>0</v>
      </c>
    </row>
    <row r="1906" spans="1:13" hidden="1" x14ac:dyDescent="0.25">
      <c r="A1906" s="1">
        <v>1994</v>
      </c>
      <c r="B1906" s="1" t="s">
        <v>19</v>
      </c>
      <c r="C1906" s="1" t="s">
        <v>32</v>
      </c>
      <c r="D1906" s="1" t="s">
        <v>33</v>
      </c>
      <c r="E1906" s="2">
        <v>755363</v>
      </c>
      <c r="F1906" s="2">
        <v>841065</v>
      </c>
      <c r="G1906" s="3">
        <f>+dataMercanciaGeneral[[#This Row],[Mercancía general embarcada en cabotaje]]+dataMercanciaGeneral[[#This Row],[Mercancía general desembarcada en cabotaje]]</f>
        <v>1596428</v>
      </c>
      <c r="H1906" s="2">
        <v>290985</v>
      </c>
      <c r="I1906" s="2">
        <v>157803</v>
      </c>
      <c r="J1906" s="3">
        <f>+dataMercanciaGeneral[[#This Row],[Mercancía general embarcada en exterior]]+dataMercanciaGeneral[[#This Row],[Mercancía general desembarcada en exterior]]</f>
        <v>448788</v>
      </c>
      <c r="K1906" s="3">
        <f>+dataMercanciaGeneral[[#This Row],[Mercancía general embarcada en cabotaje]]+dataMercanciaGeneral[[#This Row],[Mercancía general embarcada en exterior]]</f>
        <v>1046348</v>
      </c>
      <c r="L1906" s="3">
        <f>+dataMercanciaGeneral[[#This Row],[Mercancía general desembarcada en cabotaje]]+dataMercanciaGeneral[[#This Row],[Mercancía general desembarcada en exterior]]</f>
        <v>998868</v>
      </c>
      <c r="M1906" s="3">
        <f>+dataMercanciaGeneral[[#This Row],[TOTAL mercancía general embarcada en cabotaje y exterior]]+dataMercanciaGeneral[[#This Row],[TOTAL mercancía general desembarcada en cabotaje y exterior]]</f>
        <v>2045216</v>
      </c>
    </row>
    <row r="1907" spans="1:13" hidden="1" x14ac:dyDescent="0.25">
      <c r="A1907" s="1">
        <v>1994</v>
      </c>
      <c r="B1907" s="1" t="s">
        <v>19</v>
      </c>
      <c r="C1907" s="1" t="s">
        <v>32</v>
      </c>
      <c r="D1907" s="1" t="s">
        <v>42</v>
      </c>
      <c r="E1907" s="2">
        <v>726306</v>
      </c>
      <c r="F1907" s="2">
        <v>1500060</v>
      </c>
      <c r="G1907" s="3">
        <f>+dataMercanciaGeneral[[#This Row],[Mercancía general embarcada en cabotaje]]+dataMercanciaGeneral[[#This Row],[Mercancía general desembarcada en cabotaje]]</f>
        <v>2226366</v>
      </c>
      <c r="H1907" s="2">
        <v>126506</v>
      </c>
      <c r="I1907" s="2">
        <v>352481</v>
      </c>
      <c r="J1907" s="3">
        <f>+dataMercanciaGeneral[[#This Row],[Mercancía general embarcada en exterior]]+dataMercanciaGeneral[[#This Row],[Mercancía general desembarcada en exterior]]</f>
        <v>478987</v>
      </c>
      <c r="K1907" s="3">
        <f>+dataMercanciaGeneral[[#This Row],[Mercancía general embarcada en cabotaje]]+dataMercanciaGeneral[[#This Row],[Mercancía general embarcada en exterior]]</f>
        <v>852812</v>
      </c>
      <c r="L1907" s="3">
        <f>+dataMercanciaGeneral[[#This Row],[Mercancía general desembarcada en cabotaje]]+dataMercanciaGeneral[[#This Row],[Mercancía general desembarcada en exterior]]</f>
        <v>1852541</v>
      </c>
      <c r="M1907" s="3">
        <f>+dataMercanciaGeneral[[#This Row],[TOTAL mercancía general embarcada en cabotaje y exterior]]+dataMercanciaGeneral[[#This Row],[TOTAL mercancía general desembarcada en cabotaje y exterior]]</f>
        <v>2705353</v>
      </c>
    </row>
    <row r="1908" spans="1:13" hidden="1" x14ac:dyDescent="0.25">
      <c r="A1908" s="1">
        <v>1994</v>
      </c>
      <c r="B1908" s="1" t="s">
        <v>20</v>
      </c>
      <c r="C1908" s="1" t="s">
        <v>32</v>
      </c>
      <c r="D1908" s="1" t="s">
        <v>33</v>
      </c>
      <c r="E1908" s="2">
        <v>290757</v>
      </c>
      <c r="F1908" s="2">
        <v>91764</v>
      </c>
      <c r="G1908" s="3">
        <f>+dataMercanciaGeneral[[#This Row],[Mercancía general embarcada en cabotaje]]+dataMercanciaGeneral[[#This Row],[Mercancía general desembarcada en cabotaje]]</f>
        <v>382521</v>
      </c>
      <c r="H1908" s="2">
        <v>241497</v>
      </c>
      <c r="I1908" s="2">
        <v>14476</v>
      </c>
      <c r="J1908" s="3">
        <f>+dataMercanciaGeneral[[#This Row],[Mercancía general embarcada en exterior]]+dataMercanciaGeneral[[#This Row],[Mercancía general desembarcada en exterior]]</f>
        <v>255973</v>
      </c>
      <c r="K1908" s="3">
        <f>+dataMercanciaGeneral[[#This Row],[Mercancía general embarcada en cabotaje]]+dataMercanciaGeneral[[#This Row],[Mercancía general embarcada en exterior]]</f>
        <v>532254</v>
      </c>
      <c r="L1908" s="3">
        <f>+dataMercanciaGeneral[[#This Row],[Mercancía general desembarcada en cabotaje]]+dataMercanciaGeneral[[#This Row],[Mercancía general desembarcada en exterior]]</f>
        <v>106240</v>
      </c>
      <c r="M1908" s="3">
        <f>+dataMercanciaGeneral[[#This Row],[TOTAL mercancía general embarcada en cabotaje y exterior]]+dataMercanciaGeneral[[#This Row],[TOTAL mercancía general desembarcada en cabotaje y exterior]]</f>
        <v>638494</v>
      </c>
    </row>
    <row r="1909" spans="1:13" hidden="1" x14ac:dyDescent="0.25">
      <c r="A1909" s="1">
        <v>1994</v>
      </c>
      <c r="B1909" s="1" t="s">
        <v>20</v>
      </c>
      <c r="C1909" s="1" t="s">
        <v>32</v>
      </c>
      <c r="D1909" s="1" t="s">
        <v>42</v>
      </c>
      <c r="E1909" s="2">
        <v>31001</v>
      </c>
      <c r="F1909" s="2">
        <v>5590</v>
      </c>
      <c r="G1909" s="3">
        <f>+dataMercanciaGeneral[[#This Row],[Mercancía general embarcada en cabotaje]]+dataMercanciaGeneral[[#This Row],[Mercancía general desembarcada en cabotaje]]</f>
        <v>36591</v>
      </c>
      <c r="H1909" s="2">
        <v>203</v>
      </c>
      <c r="I1909" s="2">
        <v>0</v>
      </c>
      <c r="J1909" s="3">
        <f>+dataMercanciaGeneral[[#This Row],[Mercancía general embarcada en exterior]]+dataMercanciaGeneral[[#This Row],[Mercancía general desembarcada en exterior]]</f>
        <v>203</v>
      </c>
      <c r="K1909" s="3">
        <f>+dataMercanciaGeneral[[#This Row],[Mercancía general embarcada en cabotaje]]+dataMercanciaGeneral[[#This Row],[Mercancía general embarcada en exterior]]</f>
        <v>31204</v>
      </c>
      <c r="L1909" s="3">
        <f>+dataMercanciaGeneral[[#This Row],[Mercancía general desembarcada en cabotaje]]+dataMercanciaGeneral[[#This Row],[Mercancía general desembarcada en exterior]]</f>
        <v>5590</v>
      </c>
      <c r="M1909" s="3">
        <f>+dataMercanciaGeneral[[#This Row],[TOTAL mercancía general embarcada en cabotaje y exterior]]+dataMercanciaGeneral[[#This Row],[TOTAL mercancía general desembarcada en cabotaje y exterior]]</f>
        <v>36794</v>
      </c>
    </row>
    <row r="1910" spans="1:13" hidden="1" x14ac:dyDescent="0.25">
      <c r="A1910" s="1">
        <v>1994</v>
      </c>
      <c r="B1910" s="1" t="s">
        <v>21</v>
      </c>
      <c r="C1910" s="1" t="s">
        <v>32</v>
      </c>
      <c r="D1910" s="1" t="s">
        <v>33</v>
      </c>
      <c r="E1910" s="2">
        <v>0</v>
      </c>
      <c r="F1910" s="2">
        <v>479</v>
      </c>
      <c r="G1910" s="3">
        <f>+dataMercanciaGeneral[[#This Row],[Mercancía general embarcada en cabotaje]]+dataMercanciaGeneral[[#This Row],[Mercancía general desembarcada en cabotaje]]</f>
        <v>479</v>
      </c>
      <c r="H1910" s="2">
        <v>229164</v>
      </c>
      <c r="I1910" s="2">
        <v>109685</v>
      </c>
      <c r="J1910" s="3">
        <f>+dataMercanciaGeneral[[#This Row],[Mercancía general embarcada en exterior]]+dataMercanciaGeneral[[#This Row],[Mercancía general desembarcada en exterior]]</f>
        <v>338849</v>
      </c>
      <c r="K1910" s="3">
        <f>+dataMercanciaGeneral[[#This Row],[Mercancía general embarcada en cabotaje]]+dataMercanciaGeneral[[#This Row],[Mercancía general embarcada en exterior]]</f>
        <v>229164</v>
      </c>
      <c r="L1910" s="3">
        <f>+dataMercanciaGeneral[[#This Row],[Mercancía general desembarcada en cabotaje]]+dataMercanciaGeneral[[#This Row],[Mercancía general desembarcada en exterior]]</f>
        <v>110164</v>
      </c>
      <c r="M1910" s="3">
        <f>+dataMercanciaGeneral[[#This Row],[TOTAL mercancía general embarcada en cabotaje y exterior]]+dataMercanciaGeneral[[#This Row],[TOTAL mercancía general desembarcada en cabotaje y exterior]]</f>
        <v>339328</v>
      </c>
    </row>
    <row r="1911" spans="1:13" hidden="1" x14ac:dyDescent="0.25">
      <c r="A1911" s="1">
        <v>1994</v>
      </c>
      <c r="B1911" s="1" t="s">
        <v>21</v>
      </c>
      <c r="C1911" s="1" t="s">
        <v>32</v>
      </c>
      <c r="D1911" s="1" t="s">
        <v>42</v>
      </c>
      <c r="E1911" s="2">
        <v>24445</v>
      </c>
      <c r="F1911" s="2">
        <v>3639</v>
      </c>
      <c r="G1911" s="3">
        <f>+dataMercanciaGeneral[[#This Row],[Mercancía general embarcada en cabotaje]]+dataMercanciaGeneral[[#This Row],[Mercancía general desembarcada en cabotaje]]</f>
        <v>28084</v>
      </c>
      <c r="H1911" s="2">
        <v>0</v>
      </c>
      <c r="I1911" s="2">
        <v>0</v>
      </c>
      <c r="J1911" s="3">
        <f>+dataMercanciaGeneral[[#This Row],[Mercancía general embarcada en exterior]]+dataMercanciaGeneral[[#This Row],[Mercancía general desembarcada en exterior]]</f>
        <v>0</v>
      </c>
      <c r="K1911" s="3">
        <f>+dataMercanciaGeneral[[#This Row],[Mercancía general embarcada en cabotaje]]+dataMercanciaGeneral[[#This Row],[Mercancía general embarcada en exterior]]</f>
        <v>24445</v>
      </c>
      <c r="L1911" s="3">
        <f>+dataMercanciaGeneral[[#This Row],[Mercancía general desembarcada en cabotaje]]+dataMercanciaGeneral[[#This Row],[Mercancía general desembarcada en exterior]]</f>
        <v>3639</v>
      </c>
      <c r="M1911" s="3">
        <f>+dataMercanciaGeneral[[#This Row],[TOTAL mercancía general embarcada en cabotaje y exterior]]+dataMercanciaGeneral[[#This Row],[TOTAL mercancía general desembarcada en cabotaje y exterior]]</f>
        <v>28084</v>
      </c>
    </row>
    <row r="1912" spans="1:13" hidden="1" x14ac:dyDescent="0.25">
      <c r="A1912" s="1">
        <v>1994</v>
      </c>
      <c r="B1912" s="1" t="s">
        <v>22</v>
      </c>
      <c r="C1912" s="1" t="s">
        <v>32</v>
      </c>
      <c r="D1912" s="1" t="s">
        <v>33</v>
      </c>
      <c r="E1912" s="2">
        <v>188251</v>
      </c>
      <c r="F1912" s="2">
        <v>438386</v>
      </c>
      <c r="G1912" s="3">
        <f>+dataMercanciaGeneral[[#This Row],[Mercancía general embarcada en cabotaje]]+dataMercanciaGeneral[[#This Row],[Mercancía general desembarcada en cabotaje]]</f>
        <v>626637</v>
      </c>
      <c r="H1912" s="2">
        <v>0</v>
      </c>
      <c r="I1912" s="2">
        <v>20</v>
      </c>
      <c r="J1912" s="3">
        <f>+dataMercanciaGeneral[[#This Row],[Mercancía general embarcada en exterior]]+dataMercanciaGeneral[[#This Row],[Mercancía general desembarcada en exterior]]</f>
        <v>20</v>
      </c>
      <c r="K1912" s="3">
        <f>+dataMercanciaGeneral[[#This Row],[Mercancía general embarcada en cabotaje]]+dataMercanciaGeneral[[#This Row],[Mercancía general embarcada en exterior]]</f>
        <v>188251</v>
      </c>
      <c r="L1912" s="3">
        <f>+dataMercanciaGeneral[[#This Row],[Mercancía general desembarcada en cabotaje]]+dataMercanciaGeneral[[#This Row],[Mercancía general desembarcada en exterior]]</f>
        <v>438406</v>
      </c>
      <c r="M1912" s="3">
        <f>+dataMercanciaGeneral[[#This Row],[TOTAL mercancía general embarcada en cabotaje y exterior]]+dataMercanciaGeneral[[#This Row],[TOTAL mercancía general desembarcada en cabotaje y exterior]]</f>
        <v>626657</v>
      </c>
    </row>
    <row r="1913" spans="1:13" hidden="1" x14ac:dyDescent="0.25">
      <c r="A1913" s="1">
        <v>1994</v>
      </c>
      <c r="B1913" s="1" t="s">
        <v>22</v>
      </c>
      <c r="C1913" s="1" t="s">
        <v>32</v>
      </c>
      <c r="D1913" s="1" t="s">
        <v>42</v>
      </c>
      <c r="E1913" s="2">
        <v>4251</v>
      </c>
      <c r="F1913" s="2">
        <v>43885</v>
      </c>
      <c r="G1913" s="3">
        <f>+dataMercanciaGeneral[[#This Row],[Mercancía general embarcada en cabotaje]]+dataMercanciaGeneral[[#This Row],[Mercancía general desembarcada en cabotaje]]</f>
        <v>48136</v>
      </c>
      <c r="H1913" s="2">
        <v>8318</v>
      </c>
      <c r="I1913" s="2">
        <v>37749</v>
      </c>
      <c r="J1913" s="3">
        <f>+dataMercanciaGeneral[[#This Row],[Mercancía general embarcada en exterior]]+dataMercanciaGeneral[[#This Row],[Mercancía general desembarcada en exterior]]</f>
        <v>46067</v>
      </c>
      <c r="K1913" s="3">
        <f>+dataMercanciaGeneral[[#This Row],[Mercancía general embarcada en cabotaje]]+dataMercanciaGeneral[[#This Row],[Mercancía general embarcada en exterior]]</f>
        <v>12569</v>
      </c>
      <c r="L1913" s="3">
        <f>+dataMercanciaGeneral[[#This Row],[Mercancía general desembarcada en cabotaje]]+dataMercanciaGeneral[[#This Row],[Mercancía general desembarcada en exterior]]</f>
        <v>81634</v>
      </c>
      <c r="M1913" s="3">
        <f>+dataMercanciaGeneral[[#This Row],[TOTAL mercancía general embarcada en cabotaje y exterior]]+dataMercanciaGeneral[[#This Row],[TOTAL mercancía general desembarcada en cabotaje y exterior]]</f>
        <v>94203</v>
      </c>
    </row>
    <row r="1914" spans="1:13" hidden="1" x14ac:dyDescent="0.25">
      <c r="A1914" s="1">
        <v>1994</v>
      </c>
      <c r="B1914" s="1" t="s">
        <v>6</v>
      </c>
      <c r="C1914" s="1" t="s">
        <v>32</v>
      </c>
      <c r="D1914" s="1" t="s">
        <v>33</v>
      </c>
      <c r="E1914" s="2">
        <v>0</v>
      </c>
      <c r="F1914" s="2">
        <v>779</v>
      </c>
      <c r="G1914" s="3">
        <f>+dataMercanciaGeneral[[#This Row],[Mercancía general embarcada en cabotaje]]+dataMercanciaGeneral[[#This Row],[Mercancía general desembarcada en cabotaje]]</f>
        <v>779</v>
      </c>
      <c r="H1914" s="2">
        <v>69716</v>
      </c>
      <c r="I1914" s="2">
        <v>69952</v>
      </c>
      <c r="J1914" s="3">
        <f>+dataMercanciaGeneral[[#This Row],[Mercancía general embarcada en exterior]]+dataMercanciaGeneral[[#This Row],[Mercancía general desembarcada en exterior]]</f>
        <v>139668</v>
      </c>
      <c r="K1914" s="3">
        <f>+dataMercanciaGeneral[[#This Row],[Mercancía general embarcada en cabotaje]]+dataMercanciaGeneral[[#This Row],[Mercancía general embarcada en exterior]]</f>
        <v>69716</v>
      </c>
      <c r="L1914" s="3">
        <f>+dataMercanciaGeneral[[#This Row],[Mercancía general desembarcada en cabotaje]]+dataMercanciaGeneral[[#This Row],[Mercancía general desembarcada en exterior]]</f>
        <v>70731</v>
      </c>
      <c r="M1914" s="3">
        <f>+dataMercanciaGeneral[[#This Row],[TOTAL mercancía general embarcada en cabotaje y exterior]]+dataMercanciaGeneral[[#This Row],[TOTAL mercancía general desembarcada en cabotaje y exterior]]</f>
        <v>140447</v>
      </c>
    </row>
    <row r="1915" spans="1:13" hidden="1" x14ac:dyDescent="0.25">
      <c r="A1915" s="1">
        <v>1994</v>
      </c>
      <c r="B1915" s="1" t="s">
        <v>6</v>
      </c>
      <c r="C1915" s="1" t="s">
        <v>32</v>
      </c>
      <c r="D1915" s="1" t="s">
        <v>42</v>
      </c>
      <c r="E1915" s="2">
        <v>0</v>
      </c>
      <c r="F1915" s="2">
        <v>0</v>
      </c>
      <c r="G1915" s="3">
        <f>+dataMercanciaGeneral[[#This Row],[Mercancía general embarcada en cabotaje]]+dataMercanciaGeneral[[#This Row],[Mercancía general desembarcada en cabotaje]]</f>
        <v>0</v>
      </c>
      <c r="H1915" s="2">
        <v>0</v>
      </c>
      <c r="I1915" s="2">
        <v>0</v>
      </c>
      <c r="J1915" s="3">
        <f>+dataMercanciaGeneral[[#This Row],[Mercancía general embarcada en exterior]]+dataMercanciaGeneral[[#This Row],[Mercancía general desembarcada en exterior]]</f>
        <v>0</v>
      </c>
      <c r="K1915" s="3">
        <f>+dataMercanciaGeneral[[#This Row],[Mercancía general embarcada en cabotaje]]+dataMercanciaGeneral[[#This Row],[Mercancía general embarcada en exterior]]</f>
        <v>0</v>
      </c>
      <c r="L1915" s="3">
        <f>+dataMercanciaGeneral[[#This Row],[Mercancía general desembarcada en cabotaje]]+dataMercanciaGeneral[[#This Row],[Mercancía general desembarcada en exterior]]</f>
        <v>0</v>
      </c>
      <c r="M1915" s="3">
        <f>+dataMercanciaGeneral[[#This Row],[TOTAL mercancía general embarcada en cabotaje y exterior]]+dataMercanciaGeneral[[#This Row],[TOTAL mercancía general desembarcada en cabotaje y exterior]]</f>
        <v>0</v>
      </c>
    </row>
    <row r="1916" spans="1:13" hidden="1" x14ac:dyDescent="0.25">
      <c r="A1916" s="1">
        <v>1994</v>
      </c>
      <c r="B1916" s="1" t="s">
        <v>23</v>
      </c>
      <c r="C1916" s="1" t="s">
        <v>32</v>
      </c>
      <c r="D1916" s="1" t="s">
        <v>33</v>
      </c>
      <c r="E1916" s="2">
        <v>11296</v>
      </c>
      <c r="F1916" s="2">
        <v>0</v>
      </c>
      <c r="G1916" s="3">
        <f>+dataMercanciaGeneral[[#This Row],[Mercancía general embarcada en cabotaje]]+dataMercanciaGeneral[[#This Row],[Mercancía general desembarcada en cabotaje]]</f>
        <v>11296</v>
      </c>
      <c r="H1916" s="2">
        <v>905591</v>
      </c>
      <c r="I1916" s="2">
        <v>432623</v>
      </c>
      <c r="J1916" s="3">
        <f>+dataMercanciaGeneral[[#This Row],[Mercancía general embarcada en exterior]]+dataMercanciaGeneral[[#This Row],[Mercancía general desembarcada en exterior]]</f>
        <v>1338214</v>
      </c>
      <c r="K1916" s="3">
        <f>+dataMercanciaGeneral[[#This Row],[Mercancía general embarcada en cabotaje]]+dataMercanciaGeneral[[#This Row],[Mercancía general embarcada en exterior]]</f>
        <v>916887</v>
      </c>
      <c r="L1916" s="3">
        <f>+dataMercanciaGeneral[[#This Row],[Mercancía general desembarcada en cabotaje]]+dataMercanciaGeneral[[#This Row],[Mercancía general desembarcada en exterior]]</f>
        <v>432623</v>
      </c>
      <c r="M1916" s="3">
        <f>+dataMercanciaGeneral[[#This Row],[TOTAL mercancía general embarcada en cabotaje y exterior]]+dataMercanciaGeneral[[#This Row],[TOTAL mercancía general desembarcada en cabotaje y exterior]]</f>
        <v>1349510</v>
      </c>
    </row>
    <row r="1917" spans="1:13" hidden="1" x14ac:dyDescent="0.25">
      <c r="A1917" s="1">
        <v>1994</v>
      </c>
      <c r="B1917" s="1" t="s">
        <v>23</v>
      </c>
      <c r="C1917" s="1" t="s">
        <v>32</v>
      </c>
      <c r="D1917" s="1" t="s">
        <v>42</v>
      </c>
      <c r="E1917" s="2">
        <v>0</v>
      </c>
      <c r="F1917" s="2">
        <v>0</v>
      </c>
      <c r="G1917" s="3">
        <f>+dataMercanciaGeneral[[#This Row],[Mercancía general embarcada en cabotaje]]+dataMercanciaGeneral[[#This Row],[Mercancía general desembarcada en cabotaje]]</f>
        <v>0</v>
      </c>
      <c r="H1917" s="2">
        <v>228</v>
      </c>
      <c r="I1917" s="2">
        <v>20</v>
      </c>
      <c r="J1917" s="3">
        <f>+dataMercanciaGeneral[[#This Row],[Mercancía general embarcada en exterior]]+dataMercanciaGeneral[[#This Row],[Mercancía general desembarcada en exterior]]</f>
        <v>248</v>
      </c>
      <c r="K1917" s="3">
        <f>+dataMercanciaGeneral[[#This Row],[Mercancía general embarcada en cabotaje]]+dataMercanciaGeneral[[#This Row],[Mercancía general embarcada en exterior]]</f>
        <v>228</v>
      </c>
      <c r="L1917" s="3">
        <f>+dataMercanciaGeneral[[#This Row],[Mercancía general desembarcada en cabotaje]]+dataMercanciaGeneral[[#This Row],[Mercancía general desembarcada en exterior]]</f>
        <v>20</v>
      </c>
      <c r="M1917" s="3">
        <f>+dataMercanciaGeneral[[#This Row],[TOTAL mercancía general embarcada en cabotaje y exterior]]+dataMercanciaGeneral[[#This Row],[TOTAL mercancía general desembarcada en cabotaje y exterior]]</f>
        <v>248</v>
      </c>
    </row>
    <row r="1918" spans="1:13" hidden="1" x14ac:dyDescent="0.25">
      <c r="A1918" s="1">
        <v>1994</v>
      </c>
      <c r="B1918" s="1" t="s">
        <v>7</v>
      </c>
      <c r="C1918" s="1" t="s">
        <v>32</v>
      </c>
      <c r="D1918" s="1" t="s">
        <v>33</v>
      </c>
      <c r="E1918" s="2">
        <v>961651</v>
      </c>
      <c r="F1918" s="2">
        <v>791522</v>
      </c>
      <c r="G1918" s="3">
        <f>+dataMercanciaGeneral[[#This Row],[Mercancía general embarcada en cabotaje]]+dataMercanciaGeneral[[#This Row],[Mercancía general desembarcada en cabotaje]]</f>
        <v>1753173</v>
      </c>
      <c r="H1918" s="2">
        <v>157547</v>
      </c>
      <c r="I1918" s="2">
        <v>343332</v>
      </c>
      <c r="J1918" s="3">
        <f>+dataMercanciaGeneral[[#This Row],[Mercancía general embarcada en exterior]]+dataMercanciaGeneral[[#This Row],[Mercancía general desembarcada en exterior]]</f>
        <v>500879</v>
      </c>
      <c r="K1918" s="3">
        <f>+dataMercanciaGeneral[[#This Row],[Mercancía general embarcada en cabotaje]]+dataMercanciaGeneral[[#This Row],[Mercancía general embarcada en exterior]]</f>
        <v>1119198</v>
      </c>
      <c r="L1918" s="3">
        <f>+dataMercanciaGeneral[[#This Row],[Mercancía general desembarcada en cabotaje]]+dataMercanciaGeneral[[#This Row],[Mercancía general desembarcada en exterior]]</f>
        <v>1134854</v>
      </c>
      <c r="M1918" s="3">
        <f>+dataMercanciaGeneral[[#This Row],[TOTAL mercancía general embarcada en cabotaje y exterior]]+dataMercanciaGeneral[[#This Row],[TOTAL mercancía general desembarcada en cabotaje y exterior]]</f>
        <v>2254052</v>
      </c>
    </row>
    <row r="1919" spans="1:13" hidden="1" x14ac:dyDescent="0.25">
      <c r="A1919" s="1">
        <v>1994</v>
      </c>
      <c r="B1919" s="1" t="s">
        <v>7</v>
      </c>
      <c r="C1919" s="1" t="s">
        <v>32</v>
      </c>
      <c r="D1919" s="1" t="s">
        <v>42</v>
      </c>
      <c r="E1919" s="2">
        <v>533957</v>
      </c>
      <c r="F1919" s="2">
        <v>1223283</v>
      </c>
      <c r="G1919" s="3">
        <f>+dataMercanciaGeneral[[#This Row],[Mercancía general embarcada en cabotaje]]+dataMercanciaGeneral[[#This Row],[Mercancía general desembarcada en cabotaje]]</f>
        <v>1757240</v>
      </c>
      <c r="H1919" s="2">
        <v>8712</v>
      </c>
      <c r="I1919" s="2">
        <v>94668</v>
      </c>
      <c r="J1919" s="3">
        <f>+dataMercanciaGeneral[[#This Row],[Mercancía general embarcada en exterior]]+dataMercanciaGeneral[[#This Row],[Mercancía general desembarcada en exterior]]</f>
        <v>103380</v>
      </c>
      <c r="K1919" s="3">
        <f>+dataMercanciaGeneral[[#This Row],[Mercancía general embarcada en cabotaje]]+dataMercanciaGeneral[[#This Row],[Mercancía general embarcada en exterior]]</f>
        <v>542669</v>
      </c>
      <c r="L1919" s="3">
        <f>+dataMercanciaGeneral[[#This Row],[Mercancía general desembarcada en cabotaje]]+dataMercanciaGeneral[[#This Row],[Mercancía general desembarcada en exterior]]</f>
        <v>1317951</v>
      </c>
      <c r="M1919" s="3">
        <f>+dataMercanciaGeneral[[#This Row],[TOTAL mercancía general embarcada en cabotaje y exterior]]+dataMercanciaGeneral[[#This Row],[TOTAL mercancía general desembarcada en cabotaje y exterior]]</f>
        <v>1860620</v>
      </c>
    </row>
    <row r="1920" spans="1:13" hidden="1" x14ac:dyDescent="0.25">
      <c r="A1920" s="1">
        <v>1994</v>
      </c>
      <c r="B1920" s="1" t="s">
        <v>24</v>
      </c>
      <c r="C1920" s="1" t="s">
        <v>32</v>
      </c>
      <c r="D1920" s="1" t="s">
        <v>33</v>
      </c>
      <c r="E1920" s="2">
        <v>1411</v>
      </c>
      <c r="F1920" s="2">
        <v>110</v>
      </c>
      <c r="G1920" s="3">
        <f>+dataMercanciaGeneral[[#This Row],[Mercancía general embarcada en cabotaje]]+dataMercanciaGeneral[[#This Row],[Mercancía general desembarcada en cabotaje]]</f>
        <v>1521</v>
      </c>
      <c r="H1920" s="2">
        <v>425910</v>
      </c>
      <c r="I1920" s="2">
        <v>488836</v>
      </c>
      <c r="J1920" s="3">
        <f>+dataMercanciaGeneral[[#This Row],[Mercancía general embarcada en exterior]]+dataMercanciaGeneral[[#This Row],[Mercancía general desembarcada en exterior]]</f>
        <v>914746</v>
      </c>
      <c r="K1920" s="3">
        <f>+dataMercanciaGeneral[[#This Row],[Mercancía general embarcada en cabotaje]]+dataMercanciaGeneral[[#This Row],[Mercancía general embarcada en exterior]]</f>
        <v>427321</v>
      </c>
      <c r="L1920" s="3">
        <f>+dataMercanciaGeneral[[#This Row],[Mercancía general desembarcada en cabotaje]]+dataMercanciaGeneral[[#This Row],[Mercancía general desembarcada en exterior]]</f>
        <v>488946</v>
      </c>
      <c r="M1920" s="3">
        <f>+dataMercanciaGeneral[[#This Row],[TOTAL mercancía general embarcada en cabotaje y exterior]]+dataMercanciaGeneral[[#This Row],[TOTAL mercancía general desembarcada en cabotaje y exterior]]</f>
        <v>916267</v>
      </c>
    </row>
    <row r="1921" spans="1:13" hidden="1" x14ac:dyDescent="0.25">
      <c r="A1921" s="1">
        <v>1994</v>
      </c>
      <c r="B1921" s="1" t="s">
        <v>24</v>
      </c>
      <c r="C1921" s="1" t="s">
        <v>32</v>
      </c>
      <c r="D1921" s="1" t="s">
        <v>42</v>
      </c>
      <c r="E1921" s="2">
        <v>386</v>
      </c>
      <c r="F1921" s="2">
        <v>0</v>
      </c>
      <c r="G1921" s="3">
        <f>+dataMercanciaGeneral[[#This Row],[Mercancía general embarcada en cabotaje]]+dataMercanciaGeneral[[#This Row],[Mercancía general desembarcada en cabotaje]]</f>
        <v>386</v>
      </c>
      <c r="H1921" s="2">
        <v>1970</v>
      </c>
      <c r="I1921" s="2">
        <v>11713</v>
      </c>
      <c r="J1921" s="3">
        <f>+dataMercanciaGeneral[[#This Row],[Mercancía general embarcada en exterior]]+dataMercanciaGeneral[[#This Row],[Mercancía general desembarcada en exterior]]</f>
        <v>13683</v>
      </c>
      <c r="K1921" s="3">
        <f>+dataMercanciaGeneral[[#This Row],[Mercancía general embarcada en cabotaje]]+dataMercanciaGeneral[[#This Row],[Mercancía general embarcada en exterior]]</f>
        <v>2356</v>
      </c>
      <c r="L1921" s="3">
        <f>+dataMercanciaGeneral[[#This Row],[Mercancía general desembarcada en cabotaje]]+dataMercanciaGeneral[[#This Row],[Mercancía general desembarcada en exterior]]</f>
        <v>11713</v>
      </c>
      <c r="M1921" s="3">
        <f>+dataMercanciaGeneral[[#This Row],[TOTAL mercancía general embarcada en cabotaje y exterior]]+dataMercanciaGeneral[[#This Row],[TOTAL mercancía general desembarcada en cabotaje y exterior]]</f>
        <v>14069</v>
      </c>
    </row>
    <row r="1922" spans="1:13" hidden="1" x14ac:dyDescent="0.25">
      <c r="A1922" s="1">
        <v>1994</v>
      </c>
      <c r="B1922" s="1" t="s">
        <v>25</v>
      </c>
      <c r="C1922" s="1" t="s">
        <v>32</v>
      </c>
      <c r="D1922" s="1" t="s">
        <v>33</v>
      </c>
      <c r="E1922" s="2">
        <v>76088</v>
      </c>
      <c r="F1922" s="2">
        <v>51301</v>
      </c>
      <c r="G1922" s="3">
        <f>+dataMercanciaGeneral[[#This Row],[Mercancía general embarcada en cabotaje]]+dataMercanciaGeneral[[#This Row],[Mercancía general desembarcada en cabotaje]]</f>
        <v>127389</v>
      </c>
      <c r="H1922" s="2">
        <v>209485</v>
      </c>
      <c r="I1922" s="2">
        <v>117164</v>
      </c>
      <c r="J1922" s="3">
        <f>+dataMercanciaGeneral[[#This Row],[Mercancía general embarcada en exterior]]+dataMercanciaGeneral[[#This Row],[Mercancía general desembarcada en exterior]]</f>
        <v>326649</v>
      </c>
      <c r="K1922" s="3">
        <f>+dataMercanciaGeneral[[#This Row],[Mercancía general embarcada en cabotaje]]+dataMercanciaGeneral[[#This Row],[Mercancía general embarcada en exterior]]</f>
        <v>285573</v>
      </c>
      <c r="L1922" s="3">
        <f>+dataMercanciaGeneral[[#This Row],[Mercancía general desembarcada en cabotaje]]+dataMercanciaGeneral[[#This Row],[Mercancía general desembarcada en exterior]]</f>
        <v>168465</v>
      </c>
      <c r="M1922" s="3">
        <f>+dataMercanciaGeneral[[#This Row],[TOTAL mercancía general embarcada en cabotaje y exterior]]+dataMercanciaGeneral[[#This Row],[TOTAL mercancía general desembarcada en cabotaje y exterior]]</f>
        <v>454038</v>
      </c>
    </row>
    <row r="1923" spans="1:13" hidden="1" x14ac:dyDescent="0.25">
      <c r="A1923" s="1">
        <v>1994</v>
      </c>
      <c r="B1923" s="1" t="s">
        <v>25</v>
      </c>
      <c r="C1923" s="1" t="s">
        <v>32</v>
      </c>
      <c r="D1923" s="1" t="s">
        <v>42</v>
      </c>
      <c r="E1923" s="2">
        <v>258908</v>
      </c>
      <c r="F1923" s="2">
        <v>98895</v>
      </c>
      <c r="G1923" s="3">
        <f>+dataMercanciaGeneral[[#This Row],[Mercancía general embarcada en cabotaje]]+dataMercanciaGeneral[[#This Row],[Mercancía general desembarcada en cabotaje]]</f>
        <v>357803</v>
      </c>
      <c r="H1923" s="2">
        <v>2563</v>
      </c>
      <c r="I1923" s="2">
        <v>2</v>
      </c>
      <c r="J1923" s="3">
        <f>+dataMercanciaGeneral[[#This Row],[Mercancía general embarcada en exterior]]+dataMercanciaGeneral[[#This Row],[Mercancía general desembarcada en exterior]]</f>
        <v>2565</v>
      </c>
      <c r="K1923" s="3">
        <f>+dataMercanciaGeneral[[#This Row],[Mercancía general embarcada en cabotaje]]+dataMercanciaGeneral[[#This Row],[Mercancía general embarcada en exterior]]</f>
        <v>261471</v>
      </c>
      <c r="L1923" s="3">
        <f>+dataMercanciaGeneral[[#This Row],[Mercancía general desembarcada en cabotaje]]+dataMercanciaGeneral[[#This Row],[Mercancía general desembarcada en exterior]]</f>
        <v>98897</v>
      </c>
      <c r="M1923" s="3">
        <f>+dataMercanciaGeneral[[#This Row],[TOTAL mercancía general embarcada en cabotaje y exterior]]+dataMercanciaGeneral[[#This Row],[TOTAL mercancía general desembarcada en cabotaje y exterior]]</f>
        <v>360368</v>
      </c>
    </row>
    <row r="1924" spans="1:13" hidden="1" x14ac:dyDescent="0.25">
      <c r="A1924" s="1">
        <v>1994</v>
      </c>
      <c r="B1924" s="1" t="s">
        <v>26</v>
      </c>
      <c r="C1924" s="1" t="s">
        <v>32</v>
      </c>
      <c r="D1924" s="1" t="s">
        <v>33</v>
      </c>
      <c r="E1924" s="2">
        <v>48727</v>
      </c>
      <c r="F1924" s="2">
        <v>26342</v>
      </c>
      <c r="G1924" s="3">
        <f>+dataMercanciaGeneral[[#This Row],[Mercancía general embarcada en cabotaje]]+dataMercanciaGeneral[[#This Row],[Mercancía general desembarcada en cabotaje]]</f>
        <v>75069</v>
      </c>
      <c r="H1924" s="2">
        <v>215263</v>
      </c>
      <c r="I1924" s="2">
        <v>42668</v>
      </c>
      <c r="J1924" s="3">
        <f>+dataMercanciaGeneral[[#This Row],[Mercancía general embarcada en exterior]]+dataMercanciaGeneral[[#This Row],[Mercancía general desembarcada en exterior]]</f>
        <v>257931</v>
      </c>
      <c r="K1924" s="3">
        <f>+dataMercanciaGeneral[[#This Row],[Mercancía general embarcada en cabotaje]]+dataMercanciaGeneral[[#This Row],[Mercancía general embarcada en exterior]]</f>
        <v>263990</v>
      </c>
      <c r="L1924" s="3">
        <f>+dataMercanciaGeneral[[#This Row],[Mercancía general desembarcada en cabotaje]]+dataMercanciaGeneral[[#This Row],[Mercancía general desembarcada en exterior]]</f>
        <v>69010</v>
      </c>
      <c r="M1924" s="3">
        <f>+dataMercanciaGeneral[[#This Row],[TOTAL mercancía general embarcada en cabotaje y exterior]]+dataMercanciaGeneral[[#This Row],[TOTAL mercancía general desembarcada en cabotaje y exterior]]</f>
        <v>333000</v>
      </c>
    </row>
    <row r="1925" spans="1:13" hidden="1" x14ac:dyDescent="0.25">
      <c r="A1925" s="1">
        <v>1994</v>
      </c>
      <c r="B1925" s="1" t="s">
        <v>26</v>
      </c>
      <c r="C1925" s="1" t="s">
        <v>32</v>
      </c>
      <c r="D1925" s="1" t="s">
        <v>42</v>
      </c>
      <c r="E1925" s="2">
        <v>278372</v>
      </c>
      <c r="F1925" s="2">
        <v>69895</v>
      </c>
      <c r="G1925" s="3">
        <f>+dataMercanciaGeneral[[#This Row],[Mercancía general embarcada en cabotaje]]+dataMercanciaGeneral[[#This Row],[Mercancía general desembarcada en cabotaje]]</f>
        <v>348267</v>
      </c>
      <c r="H1925" s="2">
        <v>38355</v>
      </c>
      <c r="I1925" s="2">
        <v>4242</v>
      </c>
      <c r="J1925" s="3">
        <f>+dataMercanciaGeneral[[#This Row],[Mercancía general embarcada en exterior]]+dataMercanciaGeneral[[#This Row],[Mercancía general desembarcada en exterior]]</f>
        <v>42597</v>
      </c>
      <c r="K1925" s="3">
        <f>+dataMercanciaGeneral[[#This Row],[Mercancía general embarcada en cabotaje]]+dataMercanciaGeneral[[#This Row],[Mercancía general embarcada en exterior]]</f>
        <v>316727</v>
      </c>
      <c r="L1925" s="3">
        <f>+dataMercanciaGeneral[[#This Row],[Mercancía general desembarcada en cabotaje]]+dataMercanciaGeneral[[#This Row],[Mercancía general desembarcada en exterior]]</f>
        <v>74137</v>
      </c>
      <c r="M1925" s="3">
        <f>+dataMercanciaGeneral[[#This Row],[TOTAL mercancía general embarcada en cabotaje y exterior]]+dataMercanciaGeneral[[#This Row],[TOTAL mercancía general desembarcada en cabotaje y exterior]]</f>
        <v>390864</v>
      </c>
    </row>
    <row r="1926" spans="1:13" hidden="1" x14ac:dyDescent="0.25">
      <c r="A1926" s="1">
        <v>1994</v>
      </c>
      <c r="B1926" s="1" t="s">
        <v>27</v>
      </c>
      <c r="C1926" s="1" t="s">
        <v>32</v>
      </c>
      <c r="D1926" s="1" t="s">
        <v>33</v>
      </c>
      <c r="E1926" s="2">
        <v>691418</v>
      </c>
      <c r="F1926" s="2">
        <v>485411</v>
      </c>
      <c r="G1926" s="3">
        <f>+dataMercanciaGeneral[[#This Row],[Mercancía general embarcada en cabotaje]]+dataMercanciaGeneral[[#This Row],[Mercancía general desembarcada en cabotaje]]</f>
        <v>1176829</v>
      </c>
      <c r="H1926" s="2">
        <v>384825</v>
      </c>
      <c r="I1926" s="2">
        <v>1340924</v>
      </c>
      <c r="J1926" s="3">
        <f>+dataMercanciaGeneral[[#This Row],[Mercancía general embarcada en exterior]]+dataMercanciaGeneral[[#This Row],[Mercancía general desembarcada en exterior]]</f>
        <v>1725749</v>
      </c>
      <c r="K1926" s="3">
        <f>+dataMercanciaGeneral[[#This Row],[Mercancía general embarcada en cabotaje]]+dataMercanciaGeneral[[#This Row],[Mercancía general embarcada en exterior]]</f>
        <v>1076243</v>
      </c>
      <c r="L1926" s="3">
        <f>+dataMercanciaGeneral[[#This Row],[Mercancía general desembarcada en cabotaje]]+dataMercanciaGeneral[[#This Row],[Mercancía general desembarcada en exterior]]</f>
        <v>1826335</v>
      </c>
      <c r="M1926" s="3">
        <f>+dataMercanciaGeneral[[#This Row],[TOTAL mercancía general embarcada en cabotaje y exterior]]+dataMercanciaGeneral[[#This Row],[TOTAL mercancía general desembarcada en cabotaje y exterior]]</f>
        <v>2902578</v>
      </c>
    </row>
    <row r="1927" spans="1:13" hidden="1" x14ac:dyDescent="0.25">
      <c r="A1927" s="1">
        <v>1994</v>
      </c>
      <c r="B1927" s="1" t="s">
        <v>27</v>
      </c>
      <c r="C1927" s="1" t="s">
        <v>32</v>
      </c>
      <c r="D1927" s="1" t="s">
        <v>42</v>
      </c>
      <c r="E1927" s="2">
        <v>512717</v>
      </c>
      <c r="F1927" s="2">
        <v>112756</v>
      </c>
      <c r="G1927" s="3">
        <f>+dataMercanciaGeneral[[#This Row],[Mercancía general embarcada en cabotaje]]+dataMercanciaGeneral[[#This Row],[Mercancía general desembarcada en cabotaje]]</f>
        <v>625473</v>
      </c>
      <c r="H1927" s="2">
        <v>2824950</v>
      </c>
      <c r="I1927" s="2">
        <v>1717235</v>
      </c>
      <c r="J1927" s="3">
        <f>+dataMercanciaGeneral[[#This Row],[Mercancía general embarcada en exterior]]+dataMercanciaGeneral[[#This Row],[Mercancía general desembarcada en exterior]]</f>
        <v>4542185</v>
      </c>
      <c r="K1927" s="3">
        <f>+dataMercanciaGeneral[[#This Row],[Mercancía general embarcada en cabotaje]]+dataMercanciaGeneral[[#This Row],[Mercancía general embarcada en exterior]]</f>
        <v>3337667</v>
      </c>
      <c r="L1927" s="3">
        <f>+dataMercanciaGeneral[[#This Row],[Mercancía general desembarcada en cabotaje]]+dataMercanciaGeneral[[#This Row],[Mercancía general desembarcada en exterior]]</f>
        <v>1829991</v>
      </c>
      <c r="M1927" s="3">
        <f>+dataMercanciaGeneral[[#This Row],[TOTAL mercancía general embarcada en cabotaje y exterior]]+dataMercanciaGeneral[[#This Row],[TOTAL mercancía general desembarcada en cabotaje y exterior]]</f>
        <v>5167658</v>
      </c>
    </row>
    <row r="1928" spans="1:13" hidden="1" x14ac:dyDescent="0.25">
      <c r="A1928" s="1">
        <v>1994</v>
      </c>
      <c r="B1928" s="1" t="s">
        <v>28</v>
      </c>
      <c r="C1928" s="1" t="s">
        <v>32</v>
      </c>
      <c r="D1928" s="1" t="s">
        <v>33</v>
      </c>
      <c r="E1928" s="2">
        <v>2939</v>
      </c>
      <c r="F1928" s="2">
        <v>14280</v>
      </c>
      <c r="G1928" s="3">
        <f>+dataMercanciaGeneral[[#This Row],[Mercancía general embarcada en cabotaje]]+dataMercanciaGeneral[[#This Row],[Mercancía general desembarcada en cabotaje]]</f>
        <v>17219</v>
      </c>
      <c r="H1928" s="2">
        <v>715920</v>
      </c>
      <c r="I1928" s="2">
        <v>484905</v>
      </c>
      <c r="J1928" s="3">
        <f>+dataMercanciaGeneral[[#This Row],[Mercancía general embarcada en exterior]]+dataMercanciaGeneral[[#This Row],[Mercancía general desembarcada en exterior]]</f>
        <v>1200825</v>
      </c>
      <c r="K1928" s="3">
        <f>+dataMercanciaGeneral[[#This Row],[Mercancía general embarcada en cabotaje]]+dataMercanciaGeneral[[#This Row],[Mercancía general embarcada en exterior]]</f>
        <v>718859</v>
      </c>
      <c r="L1928" s="3">
        <f>+dataMercanciaGeneral[[#This Row],[Mercancía general desembarcada en cabotaje]]+dataMercanciaGeneral[[#This Row],[Mercancía general desembarcada en exterior]]</f>
        <v>499185</v>
      </c>
      <c r="M1928" s="3">
        <f>+dataMercanciaGeneral[[#This Row],[TOTAL mercancía general embarcada en cabotaje y exterior]]+dataMercanciaGeneral[[#This Row],[TOTAL mercancía general desembarcada en cabotaje y exterior]]</f>
        <v>1218044</v>
      </c>
    </row>
    <row r="1929" spans="1:13" hidden="1" x14ac:dyDescent="0.25">
      <c r="A1929" s="1">
        <v>1994</v>
      </c>
      <c r="B1929" s="1" t="s">
        <v>28</v>
      </c>
      <c r="C1929" s="1" t="s">
        <v>32</v>
      </c>
      <c r="D1929" s="1" t="s">
        <v>42</v>
      </c>
      <c r="E1929" s="2">
        <v>118462</v>
      </c>
      <c r="F1929" s="2">
        <v>60065</v>
      </c>
      <c r="G1929" s="3">
        <f>+dataMercanciaGeneral[[#This Row],[Mercancía general embarcada en cabotaje]]+dataMercanciaGeneral[[#This Row],[Mercancía general desembarcada en cabotaje]]</f>
        <v>178527</v>
      </c>
      <c r="H1929" s="2">
        <v>314354</v>
      </c>
      <c r="I1929" s="2">
        <v>332704</v>
      </c>
      <c r="J1929" s="3">
        <f>+dataMercanciaGeneral[[#This Row],[Mercancía general embarcada en exterior]]+dataMercanciaGeneral[[#This Row],[Mercancía general desembarcada en exterior]]</f>
        <v>647058</v>
      </c>
      <c r="K1929" s="3">
        <f>+dataMercanciaGeneral[[#This Row],[Mercancía general embarcada en cabotaje]]+dataMercanciaGeneral[[#This Row],[Mercancía general embarcada en exterior]]</f>
        <v>432816</v>
      </c>
      <c r="L1929" s="3">
        <f>+dataMercanciaGeneral[[#This Row],[Mercancía general desembarcada en cabotaje]]+dataMercanciaGeneral[[#This Row],[Mercancía general desembarcada en exterior]]</f>
        <v>392769</v>
      </c>
      <c r="M1929" s="3">
        <f>+dataMercanciaGeneral[[#This Row],[TOTAL mercancía general embarcada en cabotaje y exterior]]+dataMercanciaGeneral[[#This Row],[TOTAL mercancía general desembarcada en cabotaje y exterior]]</f>
        <v>825585</v>
      </c>
    </row>
    <row r="1930" spans="1:13" hidden="1" x14ac:dyDescent="0.25">
      <c r="A1930" s="1">
        <v>1994</v>
      </c>
      <c r="B1930" s="1" t="s">
        <v>29</v>
      </c>
      <c r="C1930" s="1" t="s">
        <v>32</v>
      </c>
      <c r="D1930" s="1" t="s">
        <v>33</v>
      </c>
      <c r="E1930" s="2">
        <v>467</v>
      </c>
      <c r="F1930" s="2">
        <v>0</v>
      </c>
      <c r="G1930" s="3">
        <f>+dataMercanciaGeneral[[#This Row],[Mercancía general embarcada en cabotaje]]+dataMercanciaGeneral[[#This Row],[Mercancía general desembarcada en cabotaje]]</f>
        <v>467</v>
      </c>
      <c r="H1930" s="2">
        <v>33863</v>
      </c>
      <c r="I1930" s="2">
        <v>49394</v>
      </c>
      <c r="J1930" s="3">
        <f>+dataMercanciaGeneral[[#This Row],[Mercancía general embarcada en exterior]]+dataMercanciaGeneral[[#This Row],[Mercancía general desembarcada en exterior]]</f>
        <v>83257</v>
      </c>
      <c r="K1930" s="3">
        <f>+dataMercanciaGeneral[[#This Row],[Mercancía general embarcada en cabotaje]]+dataMercanciaGeneral[[#This Row],[Mercancía general embarcada en exterior]]</f>
        <v>34330</v>
      </c>
      <c r="L1930" s="3">
        <f>+dataMercanciaGeneral[[#This Row],[Mercancía general desembarcada en cabotaje]]+dataMercanciaGeneral[[#This Row],[Mercancía general desembarcada en exterior]]</f>
        <v>49394</v>
      </c>
      <c r="M1930" s="3">
        <f>+dataMercanciaGeneral[[#This Row],[TOTAL mercancía general embarcada en cabotaje y exterior]]+dataMercanciaGeneral[[#This Row],[TOTAL mercancía general desembarcada en cabotaje y exterior]]</f>
        <v>83724</v>
      </c>
    </row>
    <row r="1931" spans="1:13" hidden="1" x14ac:dyDescent="0.25">
      <c r="A1931" s="1">
        <v>1994</v>
      </c>
      <c r="B1931" s="1" t="s">
        <v>29</v>
      </c>
      <c r="C1931" s="1" t="s">
        <v>32</v>
      </c>
      <c r="D1931" s="1" t="s">
        <v>42</v>
      </c>
      <c r="E1931" s="2">
        <v>0</v>
      </c>
      <c r="F1931" s="2">
        <v>0</v>
      </c>
      <c r="G1931" s="3">
        <f>+dataMercanciaGeneral[[#This Row],[Mercancía general embarcada en cabotaje]]+dataMercanciaGeneral[[#This Row],[Mercancía general desembarcada en cabotaje]]</f>
        <v>0</v>
      </c>
      <c r="H1931" s="2">
        <v>0</v>
      </c>
      <c r="I1931" s="2">
        <v>0</v>
      </c>
      <c r="J1931" s="3">
        <f>+dataMercanciaGeneral[[#This Row],[Mercancía general embarcada en exterior]]+dataMercanciaGeneral[[#This Row],[Mercancía general desembarcada en exterior]]</f>
        <v>0</v>
      </c>
      <c r="K1931" s="3">
        <f>+dataMercanciaGeneral[[#This Row],[Mercancía general embarcada en cabotaje]]+dataMercanciaGeneral[[#This Row],[Mercancía general embarcada en exterior]]</f>
        <v>0</v>
      </c>
      <c r="L1931" s="3">
        <f>+dataMercanciaGeneral[[#This Row],[Mercancía general desembarcada en cabotaje]]+dataMercanciaGeneral[[#This Row],[Mercancía general desembarcada en exterior]]</f>
        <v>0</v>
      </c>
      <c r="M1931" s="3">
        <f>+dataMercanciaGeneral[[#This Row],[TOTAL mercancía general embarcada en cabotaje y exterior]]+dataMercanciaGeneral[[#This Row],[TOTAL mercancía general desembarcada en cabotaje y exterior]]</f>
        <v>0</v>
      </c>
    </row>
    <row r="1932" spans="1:13" hidden="1" x14ac:dyDescent="0.25">
      <c r="A1932" s="1">
        <v>1995</v>
      </c>
      <c r="B1932" s="1" t="s">
        <v>0</v>
      </c>
      <c r="C1932" s="1" t="s">
        <v>32</v>
      </c>
      <c r="D1932" s="1" t="s">
        <v>33</v>
      </c>
      <c r="E1932" s="2">
        <v>65</v>
      </c>
      <c r="F1932" s="2">
        <v>1867</v>
      </c>
      <c r="G1932" s="3">
        <f>+dataMercanciaGeneral[[#This Row],[Mercancía general embarcada en cabotaje]]+dataMercanciaGeneral[[#This Row],[Mercancía general desembarcada en cabotaje]]</f>
        <v>1932</v>
      </c>
      <c r="H1932" s="2">
        <v>129364</v>
      </c>
      <c r="I1932" s="2">
        <v>51943</v>
      </c>
      <c r="J1932" s="3">
        <f>+dataMercanciaGeneral[[#This Row],[Mercancía general embarcada en exterior]]+dataMercanciaGeneral[[#This Row],[Mercancía general desembarcada en exterior]]</f>
        <v>181307</v>
      </c>
      <c r="K1932" s="3">
        <f>+dataMercanciaGeneral[[#This Row],[Mercancía general embarcada en cabotaje]]+dataMercanciaGeneral[[#This Row],[Mercancía general embarcada en exterior]]</f>
        <v>129429</v>
      </c>
      <c r="L1932" s="3">
        <f>+dataMercanciaGeneral[[#This Row],[Mercancía general desembarcada en cabotaje]]+dataMercanciaGeneral[[#This Row],[Mercancía general desembarcada en exterior]]</f>
        <v>53810</v>
      </c>
      <c r="M1932" s="3">
        <f>+dataMercanciaGeneral[[#This Row],[TOTAL mercancía general embarcada en cabotaje y exterior]]+dataMercanciaGeneral[[#This Row],[TOTAL mercancía general desembarcada en cabotaje y exterior]]</f>
        <v>183239</v>
      </c>
    </row>
    <row r="1933" spans="1:13" hidden="1" x14ac:dyDescent="0.25">
      <c r="A1933" s="1">
        <v>1995</v>
      </c>
      <c r="B1933" s="1" t="s">
        <v>0</v>
      </c>
      <c r="C1933" s="1" t="s">
        <v>32</v>
      </c>
      <c r="D1933" s="1" t="s">
        <v>42</v>
      </c>
      <c r="E1933" s="2">
        <v>0</v>
      </c>
      <c r="F1933" s="2">
        <v>0</v>
      </c>
      <c r="G1933" s="3">
        <f>+dataMercanciaGeneral[[#This Row],[Mercancía general embarcada en cabotaje]]+dataMercanciaGeneral[[#This Row],[Mercancía general desembarcada en cabotaje]]</f>
        <v>0</v>
      </c>
      <c r="H1933" s="2">
        <v>0</v>
      </c>
      <c r="I1933" s="2">
        <v>0</v>
      </c>
      <c r="J1933" s="3">
        <f>+dataMercanciaGeneral[[#This Row],[Mercancía general embarcada en exterior]]+dataMercanciaGeneral[[#This Row],[Mercancía general desembarcada en exterior]]</f>
        <v>0</v>
      </c>
      <c r="K1933" s="3">
        <f>+dataMercanciaGeneral[[#This Row],[Mercancía general embarcada en cabotaje]]+dataMercanciaGeneral[[#This Row],[Mercancía general embarcada en exterior]]</f>
        <v>0</v>
      </c>
      <c r="L1933" s="3">
        <f>+dataMercanciaGeneral[[#This Row],[Mercancía general desembarcada en cabotaje]]+dataMercanciaGeneral[[#This Row],[Mercancía general desembarcada en exterior]]</f>
        <v>0</v>
      </c>
      <c r="M1933" s="3">
        <f>+dataMercanciaGeneral[[#This Row],[TOTAL mercancía general embarcada en cabotaje y exterior]]+dataMercanciaGeneral[[#This Row],[TOTAL mercancía general desembarcada en cabotaje y exterior]]</f>
        <v>0</v>
      </c>
    </row>
    <row r="1934" spans="1:13" hidden="1" x14ac:dyDescent="0.25">
      <c r="A1934" s="1">
        <v>1995</v>
      </c>
      <c r="B1934" s="1" t="s">
        <v>1</v>
      </c>
      <c r="C1934" s="1" t="s">
        <v>32</v>
      </c>
      <c r="D1934" s="1" t="s">
        <v>33</v>
      </c>
      <c r="E1934" s="2">
        <v>28186</v>
      </c>
      <c r="F1934" s="2">
        <v>8011</v>
      </c>
      <c r="G1934" s="3">
        <f>+dataMercanciaGeneral[[#This Row],[Mercancía general embarcada en cabotaje]]+dataMercanciaGeneral[[#This Row],[Mercancía general desembarcada en cabotaje]]</f>
        <v>36197</v>
      </c>
      <c r="H1934" s="2">
        <v>88611</v>
      </c>
      <c r="I1934" s="2">
        <v>116759</v>
      </c>
      <c r="J1934" s="3">
        <f>+dataMercanciaGeneral[[#This Row],[Mercancía general embarcada en exterior]]+dataMercanciaGeneral[[#This Row],[Mercancía general desembarcada en exterior]]</f>
        <v>205370</v>
      </c>
      <c r="K1934" s="3">
        <f>+dataMercanciaGeneral[[#This Row],[Mercancía general embarcada en cabotaje]]+dataMercanciaGeneral[[#This Row],[Mercancía general embarcada en exterior]]</f>
        <v>116797</v>
      </c>
      <c r="L1934" s="3">
        <f>+dataMercanciaGeneral[[#This Row],[Mercancía general desembarcada en cabotaje]]+dataMercanciaGeneral[[#This Row],[Mercancía general desembarcada en exterior]]</f>
        <v>124770</v>
      </c>
      <c r="M1934" s="3">
        <f>+dataMercanciaGeneral[[#This Row],[TOTAL mercancía general embarcada en cabotaje y exterior]]+dataMercanciaGeneral[[#This Row],[TOTAL mercancía general desembarcada en cabotaje y exterior]]</f>
        <v>241567</v>
      </c>
    </row>
    <row r="1935" spans="1:13" hidden="1" x14ac:dyDescent="0.25">
      <c r="A1935" s="1">
        <v>1995</v>
      </c>
      <c r="B1935" s="1" t="s">
        <v>1</v>
      </c>
      <c r="C1935" s="1" t="s">
        <v>32</v>
      </c>
      <c r="D1935" s="1" t="s">
        <v>42</v>
      </c>
      <c r="E1935" s="2">
        <v>332600</v>
      </c>
      <c r="F1935" s="2">
        <v>109088</v>
      </c>
      <c r="G1935" s="3">
        <f>+dataMercanciaGeneral[[#This Row],[Mercancía general embarcada en cabotaje]]+dataMercanciaGeneral[[#This Row],[Mercancía general desembarcada en cabotaje]]</f>
        <v>441688</v>
      </c>
      <c r="H1935" s="2">
        <v>46267</v>
      </c>
      <c r="I1935" s="2">
        <v>38789</v>
      </c>
      <c r="J1935" s="3">
        <f>+dataMercanciaGeneral[[#This Row],[Mercancía general embarcada en exterior]]+dataMercanciaGeneral[[#This Row],[Mercancía general desembarcada en exterior]]</f>
        <v>85056</v>
      </c>
      <c r="K1935" s="3">
        <f>+dataMercanciaGeneral[[#This Row],[Mercancía general embarcada en cabotaje]]+dataMercanciaGeneral[[#This Row],[Mercancía general embarcada en exterior]]</f>
        <v>378867</v>
      </c>
      <c r="L1935" s="3">
        <f>+dataMercanciaGeneral[[#This Row],[Mercancía general desembarcada en cabotaje]]+dataMercanciaGeneral[[#This Row],[Mercancía general desembarcada en exterior]]</f>
        <v>147877</v>
      </c>
      <c r="M1935" s="3">
        <f>+dataMercanciaGeneral[[#This Row],[TOTAL mercancía general embarcada en cabotaje y exterior]]+dataMercanciaGeneral[[#This Row],[TOTAL mercancía general desembarcada en cabotaje y exterior]]</f>
        <v>526744</v>
      </c>
    </row>
    <row r="1936" spans="1:13" hidden="1" x14ac:dyDescent="0.25">
      <c r="A1936" s="1">
        <v>1995</v>
      </c>
      <c r="B1936" s="1" t="s">
        <v>2</v>
      </c>
      <c r="C1936" s="1" t="s">
        <v>32</v>
      </c>
      <c r="D1936" s="1" t="s">
        <v>33</v>
      </c>
      <c r="E1936" s="2">
        <v>142871</v>
      </c>
      <c r="F1936" s="2">
        <v>80316</v>
      </c>
      <c r="G1936" s="3">
        <f>+dataMercanciaGeneral[[#This Row],[Mercancía general embarcada en cabotaje]]+dataMercanciaGeneral[[#This Row],[Mercancía general desembarcada en cabotaje]]</f>
        <v>223187</v>
      </c>
      <c r="H1936" s="2">
        <v>90406</v>
      </c>
      <c r="I1936" s="2">
        <v>78673</v>
      </c>
      <c r="J1936" s="3">
        <f>+dataMercanciaGeneral[[#This Row],[Mercancía general embarcada en exterior]]+dataMercanciaGeneral[[#This Row],[Mercancía general desembarcada en exterior]]</f>
        <v>169079</v>
      </c>
      <c r="K1936" s="3">
        <f>+dataMercanciaGeneral[[#This Row],[Mercancía general embarcada en cabotaje]]+dataMercanciaGeneral[[#This Row],[Mercancía general embarcada en exterior]]</f>
        <v>233277</v>
      </c>
      <c r="L1936" s="3">
        <f>+dataMercanciaGeneral[[#This Row],[Mercancía general desembarcada en cabotaje]]+dataMercanciaGeneral[[#This Row],[Mercancía general desembarcada en exterior]]</f>
        <v>158989</v>
      </c>
      <c r="M1936" s="3">
        <f>+dataMercanciaGeneral[[#This Row],[TOTAL mercancía general embarcada en cabotaje y exterior]]+dataMercanciaGeneral[[#This Row],[TOTAL mercancía general desembarcada en cabotaje y exterior]]</f>
        <v>392266</v>
      </c>
    </row>
    <row r="1937" spans="1:13" hidden="1" x14ac:dyDescent="0.25">
      <c r="A1937" s="1">
        <v>1995</v>
      </c>
      <c r="B1937" s="1" t="s">
        <v>2</v>
      </c>
      <c r="C1937" s="1" t="s">
        <v>32</v>
      </c>
      <c r="D1937" s="1" t="s">
        <v>42</v>
      </c>
      <c r="E1937" s="2">
        <v>1730</v>
      </c>
      <c r="F1937" s="2">
        <v>86</v>
      </c>
      <c r="G1937" s="3">
        <f>+dataMercanciaGeneral[[#This Row],[Mercancía general embarcada en cabotaje]]+dataMercanciaGeneral[[#This Row],[Mercancía general desembarcada en cabotaje]]</f>
        <v>1816</v>
      </c>
      <c r="H1937" s="2">
        <v>0</v>
      </c>
      <c r="I1937" s="2">
        <v>0</v>
      </c>
      <c r="J1937" s="3">
        <f>+dataMercanciaGeneral[[#This Row],[Mercancía general embarcada en exterior]]+dataMercanciaGeneral[[#This Row],[Mercancía general desembarcada en exterior]]</f>
        <v>0</v>
      </c>
      <c r="K1937" s="3">
        <f>+dataMercanciaGeneral[[#This Row],[Mercancía general embarcada en cabotaje]]+dataMercanciaGeneral[[#This Row],[Mercancía general embarcada en exterior]]</f>
        <v>1730</v>
      </c>
      <c r="L1937" s="3">
        <f>+dataMercanciaGeneral[[#This Row],[Mercancía general desembarcada en cabotaje]]+dataMercanciaGeneral[[#This Row],[Mercancía general desembarcada en exterior]]</f>
        <v>86</v>
      </c>
      <c r="M1937" s="3">
        <f>+dataMercanciaGeneral[[#This Row],[TOTAL mercancía general embarcada en cabotaje y exterior]]+dataMercanciaGeneral[[#This Row],[TOTAL mercancía general desembarcada en cabotaje y exterior]]</f>
        <v>1816</v>
      </c>
    </row>
    <row r="1938" spans="1:13" hidden="1" x14ac:dyDescent="0.25">
      <c r="A1938" s="1">
        <v>1995</v>
      </c>
      <c r="B1938" s="1" t="s">
        <v>3</v>
      </c>
      <c r="C1938" s="1" t="s">
        <v>32</v>
      </c>
      <c r="D1938" s="1" t="s">
        <v>33</v>
      </c>
      <c r="E1938" s="2">
        <v>464737</v>
      </c>
      <c r="F1938" s="2">
        <v>0</v>
      </c>
      <c r="G1938" s="3">
        <f>+dataMercanciaGeneral[[#This Row],[Mercancía general embarcada en cabotaje]]+dataMercanciaGeneral[[#This Row],[Mercancía general desembarcada en cabotaje]]</f>
        <v>464737</v>
      </c>
      <c r="H1938" s="2">
        <v>608913</v>
      </c>
      <c r="I1938" s="2">
        <v>272082</v>
      </c>
      <c r="J1938" s="3">
        <f>+dataMercanciaGeneral[[#This Row],[Mercancía general embarcada en exterior]]+dataMercanciaGeneral[[#This Row],[Mercancía general desembarcada en exterior]]</f>
        <v>880995</v>
      </c>
      <c r="K1938" s="3">
        <f>+dataMercanciaGeneral[[#This Row],[Mercancía general embarcada en cabotaje]]+dataMercanciaGeneral[[#This Row],[Mercancía general embarcada en exterior]]</f>
        <v>1073650</v>
      </c>
      <c r="L1938" s="3">
        <f>+dataMercanciaGeneral[[#This Row],[Mercancía general desembarcada en cabotaje]]+dataMercanciaGeneral[[#This Row],[Mercancía general desembarcada en exterior]]</f>
        <v>272082</v>
      </c>
      <c r="M1938" s="3">
        <f>+dataMercanciaGeneral[[#This Row],[TOTAL mercancía general embarcada en cabotaje y exterior]]+dataMercanciaGeneral[[#This Row],[TOTAL mercancía general desembarcada en cabotaje y exterior]]</f>
        <v>1345732</v>
      </c>
    </row>
    <row r="1939" spans="1:13" hidden="1" x14ac:dyDescent="0.25">
      <c r="A1939" s="1">
        <v>1995</v>
      </c>
      <c r="B1939" s="1" t="s">
        <v>3</v>
      </c>
      <c r="C1939" s="1" t="s">
        <v>32</v>
      </c>
      <c r="D1939" s="1" t="s">
        <v>42</v>
      </c>
      <c r="E1939" s="2">
        <v>0</v>
      </c>
      <c r="F1939" s="2">
        <v>0</v>
      </c>
      <c r="G1939" s="3">
        <f>+dataMercanciaGeneral[[#This Row],[Mercancía general embarcada en cabotaje]]+dataMercanciaGeneral[[#This Row],[Mercancía general desembarcada en cabotaje]]</f>
        <v>0</v>
      </c>
      <c r="H1939" s="2">
        <v>95</v>
      </c>
      <c r="I1939" s="2">
        <v>0</v>
      </c>
      <c r="J1939" s="3">
        <f>+dataMercanciaGeneral[[#This Row],[Mercancía general embarcada en exterior]]+dataMercanciaGeneral[[#This Row],[Mercancía general desembarcada en exterior]]</f>
        <v>95</v>
      </c>
      <c r="K1939" s="3">
        <f>+dataMercanciaGeneral[[#This Row],[Mercancía general embarcada en cabotaje]]+dataMercanciaGeneral[[#This Row],[Mercancía general embarcada en exterior]]</f>
        <v>95</v>
      </c>
      <c r="L1939" s="3">
        <f>+dataMercanciaGeneral[[#This Row],[Mercancía general desembarcada en cabotaje]]+dataMercanciaGeneral[[#This Row],[Mercancía general desembarcada en exterior]]</f>
        <v>0</v>
      </c>
      <c r="M1939" s="3">
        <f>+dataMercanciaGeneral[[#This Row],[TOTAL mercancía general embarcada en cabotaje y exterior]]+dataMercanciaGeneral[[#This Row],[TOTAL mercancía general desembarcada en cabotaje y exterior]]</f>
        <v>95</v>
      </c>
    </row>
    <row r="1940" spans="1:13" hidden="1" x14ac:dyDescent="0.25">
      <c r="A1940" s="1">
        <v>1995</v>
      </c>
      <c r="B1940" s="1" t="s">
        <v>4</v>
      </c>
      <c r="C1940" s="1" t="s">
        <v>32</v>
      </c>
      <c r="D1940" s="1" t="s">
        <v>33</v>
      </c>
      <c r="E1940" s="2">
        <v>955904</v>
      </c>
      <c r="F1940" s="2">
        <v>568645</v>
      </c>
      <c r="G1940" s="3">
        <f>+dataMercanciaGeneral[[#This Row],[Mercancía general embarcada en cabotaje]]+dataMercanciaGeneral[[#This Row],[Mercancía general desembarcada en cabotaje]]</f>
        <v>1524549</v>
      </c>
      <c r="H1940" s="2">
        <v>974191</v>
      </c>
      <c r="I1940" s="2">
        <v>595055</v>
      </c>
      <c r="J1940" s="3">
        <f>+dataMercanciaGeneral[[#This Row],[Mercancía general embarcada en exterior]]+dataMercanciaGeneral[[#This Row],[Mercancía general desembarcada en exterior]]</f>
        <v>1569246</v>
      </c>
      <c r="K1940" s="3">
        <f>+dataMercanciaGeneral[[#This Row],[Mercancía general embarcada en cabotaje]]+dataMercanciaGeneral[[#This Row],[Mercancía general embarcada en exterior]]</f>
        <v>1930095</v>
      </c>
      <c r="L1940" s="3">
        <f>+dataMercanciaGeneral[[#This Row],[Mercancía general desembarcada en cabotaje]]+dataMercanciaGeneral[[#This Row],[Mercancía general desembarcada en exterior]]</f>
        <v>1163700</v>
      </c>
      <c r="M1940" s="3">
        <f>+dataMercanciaGeneral[[#This Row],[TOTAL mercancía general embarcada en cabotaje y exterior]]+dataMercanciaGeneral[[#This Row],[TOTAL mercancía general desembarcada en cabotaje y exterior]]</f>
        <v>3093795</v>
      </c>
    </row>
    <row r="1941" spans="1:13" hidden="1" x14ac:dyDescent="0.25">
      <c r="A1941" s="1">
        <v>1995</v>
      </c>
      <c r="B1941" s="1" t="s">
        <v>4</v>
      </c>
      <c r="C1941" s="1" t="s">
        <v>32</v>
      </c>
      <c r="D1941" s="1" t="s">
        <v>42</v>
      </c>
      <c r="E1941" s="2">
        <v>74421</v>
      </c>
      <c r="F1941" s="2">
        <v>23440</v>
      </c>
      <c r="G1941" s="3">
        <f>+dataMercanciaGeneral[[#This Row],[Mercancía general embarcada en cabotaje]]+dataMercanciaGeneral[[#This Row],[Mercancía general desembarcada en cabotaje]]</f>
        <v>97861</v>
      </c>
      <c r="H1941" s="2">
        <v>6046022</v>
      </c>
      <c r="I1941" s="2">
        <v>5749671</v>
      </c>
      <c r="J1941" s="3">
        <f>+dataMercanciaGeneral[[#This Row],[Mercancía general embarcada en exterior]]+dataMercanciaGeneral[[#This Row],[Mercancía general desembarcada en exterior]]</f>
        <v>11795693</v>
      </c>
      <c r="K1941" s="3">
        <f>+dataMercanciaGeneral[[#This Row],[Mercancía general embarcada en cabotaje]]+dataMercanciaGeneral[[#This Row],[Mercancía general embarcada en exterior]]</f>
        <v>6120443</v>
      </c>
      <c r="L1941" s="3">
        <f>+dataMercanciaGeneral[[#This Row],[Mercancía general desembarcada en cabotaje]]+dataMercanciaGeneral[[#This Row],[Mercancía general desembarcada en exterior]]</f>
        <v>5773111</v>
      </c>
      <c r="M1941" s="3">
        <f>+dataMercanciaGeneral[[#This Row],[TOTAL mercancía general embarcada en cabotaje y exterior]]+dataMercanciaGeneral[[#This Row],[TOTAL mercancía general desembarcada en cabotaje y exterior]]</f>
        <v>11893554</v>
      </c>
    </row>
    <row r="1942" spans="1:13" hidden="1" x14ac:dyDescent="0.25">
      <c r="A1942" s="1">
        <v>1995</v>
      </c>
      <c r="B1942" s="1" t="s">
        <v>5</v>
      </c>
      <c r="C1942" s="1" t="s">
        <v>32</v>
      </c>
      <c r="D1942" s="1" t="s">
        <v>33</v>
      </c>
      <c r="E1942" s="2">
        <v>340049</v>
      </c>
      <c r="F1942" s="2">
        <v>387656</v>
      </c>
      <c r="G1942" s="3">
        <f>+dataMercanciaGeneral[[#This Row],[Mercancía general embarcada en cabotaje]]+dataMercanciaGeneral[[#This Row],[Mercancía general desembarcada en cabotaje]]</f>
        <v>727705</v>
      </c>
      <c r="H1942" s="2">
        <v>459495</v>
      </c>
      <c r="I1942" s="2">
        <v>172051</v>
      </c>
      <c r="J1942" s="3">
        <f>+dataMercanciaGeneral[[#This Row],[Mercancía general embarcada en exterior]]+dataMercanciaGeneral[[#This Row],[Mercancía general desembarcada en exterior]]</f>
        <v>631546</v>
      </c>
      <c r="K1942" s="3">
        <f>+dataMercanciaGeneral[[#This Row],[Mercancía general embarcada en cabotaje]]+dataMercanciaGeneral[[#This Row],[Mercancía general embarcada en exterior]]</f>
        <v>799544</v>
      </c>
      <c r="L1942" s="3">
        <f>+dataMercanciaGeneral[[#This Row],[Mercancía general desembarcada en cabotaje]]+dataMercanciaGeneral[[#This Row],[Mercancía general desembarcada en exterior]]</f>
        <v>559707</v>
      </c>
      <c r="M1942" s="3">
        <f>+dataMercanciaGeneral[[#This Row],[TOTAL mercancía general embarcada en cabotaje y exterior]]+dataMercanciaGeneral[[#This Row],[TOTAL mercancía general desembarcada en cabotaje y exterior]]</f>
        <v>1359251</v>
      </c>
    </row>
    <row r="1943" spans="1:13" hidden="1" x14ac:dyDescent="0.25">
      <c r="A1943" s="1">
        <v>1995</v>
      </c>
      <c r="B1943" s="1" t="s">
        <v>5</v>
      </c>
      <c r="C1943" s="1" t="s">
        <v>32</v>
      </c>
      <c r="D1943" s="1" t="s">
        <v>42</v>
      </c>
      <c r="E1943" s="2">
        <v>37640</v>
      </c>
      <c r="F1943" s="2">
        <v>57552</v>
      </c>
      <c r="G1943" s="3">
        <f>+dataMercanciaGeneral[[#This Row],[Mercancía general embarcada en cabotaje]]+dataMercanciaGeneral[[#This Row],[Mercancía general desembarcada en cabotaje]]</f>
        <v>95192</v>
      </c>
      <c r="H1943" s="2">
        <v>365920</v>
      </c>
      <c r="I1943" s="2">
        <v>116114</v>
      </c>
      <c r="J1943" s="3">
        <f>+dataMercanciaGeneral[[#This Row],[Mercancía general embarcada en exterior]]+dataMercanciaGeneral[[#This Row],[Mercancía general desembarcada en exterior]]</f>
        <v>482034</v>
      </c>
      <c r="K1943" s="3">
        <f>+dataMercanciaGeneral[[#This Row],[Mercancía general embarcada en cabotaje]]+dataMercanciaGeneral[[#This Row],[Mercancía general embarcada en exterior]]</f>
        <v>403560</v>
      </c>
      <c r="L1943" s="3">
        <f>+dataMercanciaGeneral[[#This Row],[Mercancía general desembarcada en cabotaje]]+dataMercanciaGeneral[[#This Row],[Mercancía general desembarcada en exterior]]</f>
        <v>173666</v>
      </c>
      <c r="M1943" s="3">
        <f>+dataMercanciaGeneral[[#This Row],[TOTAL mercancía general embarcada en cabotaje y exterior]]+dataMercanciaGeneral[[#This Row],[TOTAL mercancía general desembarcada en cabotaje y exterior]]</f>
        <v>577226</v>
      </c>
    </row>
    <row r="1944" spans="1:13" hidden="1" x14ac:dyDescent="0.25">
      <c r="A1944" s="1">
        <v>1995</v>
      </c>
      <c r="B1944" s="1" t="s">
        <v>10</v>
      </c>
      <c r="C1944" s="1" t="s">
        <v>32</v>
      </c>
      <c r="D1944" s="1" t="s">
        <v>33</v>
      </c>
      <c r="E1944" s="2">
        <v>881945</v>
      </c>
      <c r="F1944" s="2">
        <v>2010829</v>
      </c>
      <c r="G1944" s="3">
        <f>+dataMercanciaGeneral[[#This Row],[Mercancía general embarcada en cabotaje]]+dataMercanciaGeneral[[#This Row],[Mercancía general desembarcada en cabotaje]]</f>
        <v>2892774</v>
      </c>
      <c r="H1944" s="2">
        <v>5158</v>
      </c>
      <c r="I1944" s="2">
        <v>101755</v>
      </c>
      <c r="J1944" s="3">
        <f>+dataMercanciaGeneral[[#This Row],[Mercancía general embarcada en exterior]]+dataMercanciaGeneral[[#This Row],[Mercancía general desembarcada en exterior]]</f>
        <v>106913</v>
      </c>
      <c r="K1944" s="3">
        <f>+dataMercanciaGeneral[[#This Row],[Mercancía general embarcada en cabotaje]]+dataMercanciaGeneral[[#This Row],[Mercancía general embarcada en exterior]]</f>
        <v>887103</v>
      </c>
      <c r="L1944" s="3">
        <f>+dataMercanciaGeneral[[#This Row],[Mercancía general desembarcada en cabotaje]]+dataMercanciaGeneral[[#This Row],[Mercancía general desembarcada en exterior]]</f>
        <v>2112584</v>
      </c>
      <c r="M1944" s="3">
        <f>+dataMercanciaGeneral[[#This Row],[TOTAL mercancía general embarcada en cabotaje y exterior]]+dataMercanciaGeneral[[#This Row],[TOTAL mercancía general desembarcada en cabotaje y exterior]]</f>
        <v>2999687</v>
      </c>
    </row>
    <row r="1945" spans="1:13" hidden="1" x14ac:dyDescent="0.25">
      <c r="A1945" s="1">
        <v>1995</v>
      </c>
      <c r="B1945" s="1" t="s">
        <v>10</v>
      </c>
      <c r="C1945" s="1" t="s">
        <v>32</v>
      </c>
      <c r="D1945" s="1" t="s">
        <v>42</v>
      </c>
      <c r="E1945" s="2">
        <v>247732</v>
      </c>
      <c r="F1945" s="2">
        <v>1006910</v>
      </c>
      <c r="G1945" s="3">
        <f>+dataMercanciaGeneral[[#This Row],[Mercancía general embarcada en cabotaje]]+dataMercanciaGeneral[[#This Row],[Mercancía general desembarcada en cabotaje]]</f>
        <v>1254642</v>
      </c>
      <c r="H1945" s="2">
        <v>299</v>
      </c>
      <c r="I1945" s="2">
        <v>1169</v>
      </c>
      <c r="J1945" s="3">
        <f>+dataMercanciaGeneral[[#This Row],[Mercancía general embarcada en exterior]]+dataMercanciaGeneral[[#This Row],[Mercancía general desembarcada en exterior]]</f>
        <v>1468</v>
      </c>
      <c r="K1945" s="3">
        <f>+dataMercanciaGeneral[[#This Row],[Mercancía general embarcada en cabotaje]]+dataMercanciaGeneral[[#This Row],[Mercancía general embarcada en exterior]]</f>
        <v>248031</v>
      </c>
      <c r="L1945" s="3">
        <f>+dataMercanciaGeneral[[#This Row],[Mercancía general desembarcada en cabotaje]]+dataMercanciaGeneral[[#This Row],[Mercancía general desembarcada en exterior]]</f>
        <v>1008079</v>
      </c>
      <c r="M1945" s="3">
        <f>+dataMercanciaGeneral[[#This Row],[TOTAL mercancía general embarcada en cabotaje y exterior]]+dataMercanciaGeneral[[#This Row],[TOTAL mercancía general desembarcada en cabotaje y exterior]]</f>
        <v>1256110</v>
      </c>
    </row>
    <row r="1946" spans="1:13" hidden="1" x14ac:dyDescent="0.25">
      <c r="A1946" s="1">
        <v>1995</v>
      </c>
      <c r="B1946" s="1" t="s">
        <v>11</v>
      </c>
      <c r="C1946" s="1" t="s">
        <v>32</v>
      </c>
      <c r="D1946" s="1" t="s">
        <v>33</v>
      </c>
      <c r="E1946" s="2">
        <v>832236</v>
      </c>
      <c r="F1946" s="2">
        <v>371736</v>
      </c>
      <c r="G1946" s="3">
        <f>+dataMercanciaGeneral[[#This Row],[Mercancía general embarcada en cabotaje]]+dataMercanciaGeneral[[#This Row],[Mercancía general desembarcada en cabotaje]]</f>
        <v>1203972</v>
      </c>
      <c r="H1946" s="2">
        <v>517606</v>
      </c>
      <c r="I1946" s="2">
        <v>698712</v>
      </c>
      <c r="J1946" s="3">
        <f>+dataMercanciaGeneral[[#This Row],[Mercancía general embarcada en exterior]]+dataMercanciaGeneral[[#This Row],[Mercancía general desembarcada en exterior]]</f>
        <v>1216318</v>
      </c>
      <c r="K1946" s="3">
        <f>+dataMercanciaGeneral[[#This Row],[Mercancía general embarcada en cabotaje]]+dataMercanciaGeneral[[#This Row],[Mercancía general embarcada en exterior]]</f>
        <v>1349842</v>
      </c>
      <c r="L1946" s="3">
        <f>+dataMercanciaGeneral[[#This Row],[Mercancía general desembarcada en cabotaje]]+dataMercanciaGeneral[[#This Row],[Mercancía general desembarcada en exterior]]</f>
        <v>1070448</v>
      </c>
      <c r="M1946" s="3">
        <f>+dataMercanciaGeneral[[#This Row],[TOTAL mercancía general embarcada en cabotaje y exterior]]+dataMercanciaGeneral[[#This Row],[TOTAL mercancía general desembarcada en cabotaje y exterior]]</f>
        <v>2420290</v>
      </c>
    </row>
    <row r="1947" spans="1:13" hidden="1" x14ac:dyDescent="0.25">
      <c r="A1947" s="1">
        <v>1995</v>
      </c>
      <c r="B1947" s="1" t="s">
        <v>11</v>
      </c>
      <c r="C1947" s="1" t="s">
        <v>32</v>
      </c>
      <c r="D1947" s="1" t="s">
        <v>42</v>
      </c>
      <c r="E1947" s="2">
        <v>916448</v>
      </c>
      <c r="F1947" s="2">
        <v>231260</v>
      </c>
      <c r="G1947" s="3">
        <f>+dataMercanciaGeneral[[#This Row],[Mercancía general embarcada en cabotaje]]+dataMercanciaGeneral[[#This Row],[Mercancía general desembarcada en cabotaje]]</f>
        <v>1147708</v>
      </c>
      <c r="H1947" s="2">
        <v>3162064</v>
      </c>
      <c r="I1947" s="2">
        <v>2671318</v>
      </c>
      <c r="J1947" s="3">
        <f>+dataMercanciaGeneral[[#This Row],[Mercancía general embarcada en exterior]]+dataMercanciaGeneral[[#This Row],[Mercancía general desembarcada en exterior]]</f>
        <v>5833382</v>
      </c>
      <c r="K1947" s="3">
        <f>+dataMercanciaGeneral[[#This Row],[Mercancía general embarcada en cabotaje]]+dataMercanciaGeneral[[#This Row],[Mercancía general embarcada en exterior]]</f>
        <v>4078512</v>
      </c>
      <c r="L1947" s="3">
        <f>+dataMercanciaGeneral[[#This Row],[Mercancía general desembarcada en cabotaje]]+dataMercanciaGeneral[[#This Row],[Mercancía general desembarcada en exterior]]</f>
        <v>2902578</v>
      </c>
      <c r="M1947" s="3">
        <f>+dataMercanciaGeneral[[#This Row],[TOTAL mercancía general embarcada en cabotaje y exterior]]+dataMercanciaGeneral[[#This Row],[TOTAL mercancía general desembarcada en cabotaje y exterior]]</f>
        <v>6981090</v>
      </c>
    </row>
    <row r="1948" spans="1:13" hidden="1" x14ac:dyDescent="0.25">
      <c r="A1948" s="1">
        <v>1995</v>
      </c>
      <c r="B1948" s="1" t="s">
        <v>12</v>
      </c>
      <c r="C1948" s="1" t="s">
        <v>32</v>
      </c>
      <c r="D1948" s="1" t="s">
        <v>33</v>
      </c>
      <c r="E1948" s="2">
        <v>92606</v>
      </c>
      <c r="F1948" s="2">
        <v>123015</v>
      </c>
      <c r="G1948" s="3">
        <f>+dataMercanciaGeneral[[#This Row],[Mercancía general embarcada en cabotaje]]+dataMercanciaGeneral[[#This Row],[Mercancía general desembarcada en cabotaje]]</f>
        <v>215621</v>
      </c>
      <c r="H1948" s="2">
        <v>1138856</v>
      </c>
      <c r="I1948" s="2">
        <v>2110564</v>
      </c>
      <c r="J1948" s="3">
        <f>+dataMercanciaGeneral[[#This Row],[Mercancía general embarcada en exterior]]+dataMercanciaGeneral[[#This Row],[Mercancía general desembarcada en exterior]]</f>
        <v>3249420</v>
      </c>
      <c r="K1948" s="3">
        <f>+dataMercanciaGeneral[[#This Row],[Mercancía general embarcada en cabotaje]]+dataMercanciaGeneral[[#This Row],[Mercancía general embarcada en exterior]]</f>
        <v>1231462</v>
      </c>
      <c r="L1948" s="3">
        <f>+dataMercanciaGeneral[[#This Row],[Mercancía general desembarcada en cabotaje]]+dataMercanciaGeneral[[#This Row],[Mercancía general desembarcada en exterior]]</f>
        <v>2233579</v>
      </c>
      <c r="M1948" s="3">
        <f>+dataMercanciaGeneral[[#This Row],[TOTAL mercancía general embarcada en cabotaje y exterior]]+dataMercanciaGeneral[[#This Row],[TOTAL mercancía general desembarcada en cabotaje y exterior]]</f>
        <v>3465041</v>
      </c>
    </row>
    <row r="1949" spans="1:13" hidden="1" x14ac:dyDescent="0.25">
      <c r="A1949" s="1">
        <v>1995</v>
      </c>
      <c r="B1949" s="1" t="s">
        <v>12</v>
      </c>
      <c r="C1949" s="1" t="s">
        <v>32</v>
      </c>
      <c r="D1949" s="1" t="s">
        <v>42</v>
      </c>
      <c r="E1949" s="2">
        <v>213743</v>
      </c>
      <c r="F1949" s="2">
        <v>52773</v>
      </c>
      <c r="G1949" s="3">
        <f>+dataMercanciaGeneral[[#This Row],[Mercancía general embarcada en cabotaje]]+dataMercanciaGeneral[[#This Row],[Mercancía general desembarcada en cabotaje]]</f>
        <v>266516</v>
      </c>
      <c r="H1949" s="2">
        <v>1645602</v>
      </c>
      <c r="I1949" s="2">
        <v>1129171</v>
      </c>
      <c r="J1949" s="3">
        <f>+dataMercanciaGeneral[[#This Row],[Mercancía general embarcada en exterior]]+dataMercanciaGeneral[[#This Row],[Mercancía general desembarcada en exterior]]</f>
        <v>2774773</v>
      </c>
      <c r="K1949" s="3">
        <f>+dataMercanciaGeneral[[#This Row],[Mercancía general embarcada en cabotaje]]+dataMercanciaGeneral[[#This Row],[Mercancía general embarcada en exterior]]</f>
        <v>1859345</v>
      </c>
      <c r="L1949" s="3">
        <f>+dataMercanciaGeneral[[#This Row],[Mercancía general desembarcada en cabotaje]]+dataMercanciaGeneral[[#This Row],[Mercancía general desembarcada en exterior]]</f>
        <v>1181944</v>
      </c>
      <c r="M1949" s="3">
        <f>+dataMercanciaGeneral[[#This Row],[TOTAL mercancía general embarcada en cabotaje y exterior]]+dataMercanciaGeneral[[#This Row],[TOTAL mercancía general desembarcada en cabotaje y exterior]]</f>
        <v>3041289</v>
      </c>
    </row>
    <row r="1950" spans="1:13" hidden="1" x14ac:dyDescent="0.25">
      <c r="A1950" s="1">
        <v>1995</v>
      </c>
      <c r="B1950" s="1" t="s">
        <v>13</v>
      </c>
      <c r="C1950" s="1" t="s">
        <v>32</v>
      </c>
      <c r="D1950" s="1" t="s">
        <v>33</v>
      </c>
      <c r="E1950" s="2">
        <v>4103</v>
      </c>
      <c r="F1950" s="2">
        <v>8117</v>
      </c>
      <c r="G1950" s="3">
        <f>+dataMercanciaGeneral[[#This Row],[Mercancía general embarcada en cabotaje]]+dataMercanciaGeneral[[#This Row],[Mercancía general desembarcada en cabotaje]]</f>
        <v>12220</v>
      </c>
      <c r="H1950" s="2">
        <v>32826</v>
      </c>
      <c r="I1950" s="2">
        <v>40000</v>
      </c>
      <c r="J1950" s="3">
        <f>+dataMercanciaGeneral[[#This Row],[Mercancía general embarcada en exterior]]+dataMercanciaGeneral[[#This Row],[Mercancía general desembarcada en exterior]]</f>
        <v>72826</v>
      </c>
      <c r="K1950" s="3">
        <f>+dataMercanciaGeneral[[#This Row],[Mercancía general embarcada en cabotaje]]+dataMercanciaGeneral[[#This Row],[Mercancía general embarcada en exterior]]</f>
        <v>36929</v>
      </c>
      <c r="L1950" s="3">
        <f>+dataMercanciaGeneral[[#This Row],[Mercancía general desembarcada en cabotaje]]+dataMercanciaGeneral[[#This Row],[Mercancía general desembarcada en exterior]]</f>
        <v>48117</v>
      </c>
      <c r="M1950" s="3">
        <f>+dataMercanciaGeneral[[#This Row],[TOTAL mercancía general embarcada en cabotaje y exterior]]+dataMercanciaGeneral[[#This Row],[TOTAL mercancía general desembarcada en cabotaje y exterior]]</f>
        <v>85046</v>
      </c>
    </row>
    <row r="1951" spans="1:13" hidden="1" x14ac:dyDescent="0.25">
      <c r="A1951" s="1">
        <v>1995</v>
      </c>
      <c r="B1951" s="1" t="s">
        <v>13</v>
      </c>
      <c r="C1951" s="1" t="s">
        <v>32</v>
      </c>
      <c r="D1951" s="1" t="s">
        <v>42</v>
      </c>
      <c r="E1951" s="2">
        <v>1603</v>
      </c>
      <c r="F1951" s="2">
        <v>4639</v>
      </c>
      <c r="G1951" s="3">
        <f>+dataMercanciaGeneral[[#This Row],[Mercancía general embarcada en cabotaje]]+dataMercanciaGeneral[[#This Row],[Mercancía general desembarcada en cabotaje]]</f>
        <v>6242</v>
      </c>
      <c r="H1951" s="2">
        <v>202792</v>
      </c>
      <c r="I1951" s="2">
        <v>51545</v>
      </c>
      <c r="J1951" s="3">
        <f>+dataMercanciaGeneral[[#This Row],[Mercancía general embarcada en exterior]]+dataMercanciaGeneral[[#This Row],[Mercancía general desembarcada en exterior]]</f>
        <v>254337</v>
      </c>
      <c r="K1951" s="3">
        <f>+dataMercanciaGeneral[[#This Row],[Mercancía general embarcada en cabotaje]]+dataMercanciaGeneral[[#This Row],[Mercancía general embarcada en exterior]]</f>
        <v>204395</v>
      </c>
      <c r="L1951" s="3">
        <f>+dataMercanciaGeneral[[#This Row],[Mercancía general desembarcada en cabotaje]]+dataMercanciaGeneral[[#This Row],[Mercancía general desembarcada en exterior]]</f>
        <v>56184</v>
      </c>
      <c r="M1951" s="3">
        <f>+dataMercanciaGeneral[[#This Row],[TOTAL mercancía general embarcada en cabotaje y exterior]]+dataMercanciaGeneral[[#This Row],[TOTAL mercancía general desembarcada en cabotaje y exterior]]</f>
        <v>260579</v>
      </c>
    </row>
    <row r="1952" spans="1:13" hidden="1" x14ac:dyDescent="0.25">
      <c r="A1952" s="1">
        <v>1995</v>
      </c>
      <c r="B1952" s="1" t="s">
        <v>14</v>
      </c>
      <c r="C1952" s="1" t="s">
        <v>32</v>
      </c>
      <c r="D1952" s="1" t="s">
        <v>33</v>
      </c>
      <c r="E1952" s="2">
        <v>0</v>
      </c>
      <c r="F1952" s="2">
        <v>1016</v>
      </c>
      <c r="G1952" s="3">
        <f>+dataMercanciaGeneral[[#This Row],[Mercancía general embarcada en cabotaje]]+dataMercanciaGeneral[[#This Row],[Mercancía general desembarcada en cabotaje]]</f>
        <v>1016</v>
      </c>
      <c r="H1952" s="2">
        <v>368749</v>
      </c>
      <c r="I1952" s="2">
        <v>22169</v>
      </c>
      <c r="J1952" s="3">
        <f>+dataMercanciaGeneral[[#This Row],[Mercancía general embarcada en exterior]]+dataMercanciaGeneral[[#This Row],[Mercancía general desembarcada en exterior]]</f>
        <v>390918</v>
      </c>
      <c r="K1952" s="3">
        <f>+dataMercanciaGeneral[[#This Row],[Mercancía general embarcada en cabotaje]]+dataMercanciaGeneral[[#This Row],[Mercancía general embarcada en exterior]]</f>
        <v>368749</v>
      </c>
      <c r="L1952" s="3">
        <f>+dataMercanciaGeneral[[#This Row],[Mercancía general desembarcada en cabotaje]]+dataMercanciaGeneral[[#This Row],[Mercancía general desembarcada en exterior]]</f>
        <v>23185</v>
      </c>
      <c r="M1952" s="3">
        <f>+dataMercanciaGeneral[[#This Row],[TOTAL mercancía general embarcada en cabotaje y exterior]]+dataMercanciaGeneral[[#This Row],[TOTAL mercancía general desembarcada en cabotaje y exterior]]</f>
        <v>391934</v>
      </c>
    </row>
    <row r="1953" spans="1:13" hidden="1" x14ac:dyDescent="0.25">
      <c r="A1953" s="1">
        <v>1995</v>
      </c>
      <c r="B1953" s="1" t="s">
        <v>14</v>
      </c>
      <c r="C1953" s="1" t="s">
        <v>32</v>
      </c>
      <c r="D1953" s="1" t="s">
        <v>42</v>
      </c>
      <c r="E1953" s="2">
        <v>0</v>
      </c>
      <c r="F1953" s="2">
        <v>1028</v>
      </c>
      <c r="G1953" s="3">
        <f>+dataMercanciaGeneral[[#This Row],[Mercancía general embarcada en cabotaje]]+dataMercanciaGeneral[[#This Row],[Mercancía general desembarcada en cabotaje]]</f>
        <v>1028</v>
      </c>
      <c r="H1953" s="2">
        <v>260529</v>
      </c>
      <c r="I1953" s="2">
        <v>28308</v>
      </c>
      <c r="J1953" s="3">
        <f>+dataMercanciaGeneral[[#This Row],[Mercancía general embarcada en exterior]]+dataMercanciaGeneral[[#This Row],[Mercancía general desembarcada en exterior]]</f>
        <v>288837</v>
      </c>
      <c r="K1953" s="3">
        <f>+dataMercanciaGeneral[[#This Row],[Mercancía general embarcada en cabotaje]]+dataMercanciaGeneral[[#This Row],[Mercancía general embarcada en exterior]]</f>
        <v>260529</v>
      </c>
      <c r="L1953" s="3">
        <f>+dataMercanciaGeneral[[#This Row],[Mercancía general desembarcada en cabotaje]]+dataMercanciaGeneral[[#This Row],[Mercancía general desembarcada en exterior]]</f>
        <v>29336</v>
      </c>
      <c r="M1953" s="3">
        <f>+dataMercanciaGeneral[[#This Row],[TOTAL mercancía general embarcada en cabotaje y exterior]]+dataMercanciaGeneral[[#This Row],[TOTAL mercancía general desembarcada en cabotaje y exterior]]</f>
        <v>289865</v>
      </c>
    </row>
    <row r="1954" spans="1:13" hidden="1" x14ac:dyDescent="0.25">
      <c r="A1954" s="1">
        <v>1995</v>
      </c>
      <c r="B1954" s="1" t="s">
        <v>15</v>
      </c>
      <c r="C1954" s="1" t="s">
        <v>32</v>
      </c>
      <c r="D1954" s="1" t="s">
        <v>33</v>
      </c>
      <c r="E1954" s="2">
        <v>374604</v>
      </c>
      <c r="F1954" s="2">
        <v>549231</v>
      </c>
      <c r="G1954" s="3">
        <f>+dataMercanciaGeneral[[#This Row],[Mercancía general embarcada en cabotaje]]+dataMercanciaGeneral[[#This Row],[Mercancía general desembarcada en cabotaje]]</f>
        <v>923835</v>
      </c>
      <c r="H1954" s="2">
        <v>67</v>
      </c>
      <c r="I1954" s="2">
        <v>11639</v>
      </c>
      <c r="J1954" s="3">
        <f>+dataMercanciaGeneral[[#This Row],[Mercancía general embarcada en exterior]]+dataMercanciaGeneral[[#This Row],[Mercancía general desembarcada en exterior]]</f>
        <v>11706</v>
      </c>
      <c r="K1954" s="3">
        <f>+dataMercanciaGeneral[[#This Row],[Mercancía general embarcada en cabotaje]]+dataMercanciaGeneral[[#This Row],[Mercancía general embarcada en exterior]]</f>
        <v>374671</v>
      </c>
      <c r="L1954" s="3">
        <f>+dataMercanciaGeneral[[#This Row],[Mercancía general desembarcada en cabotaje]]+dataMercanciaGeneral[[#This Row],[Mercancía general desembarcada en exterior]]</f>
        <v>560870</v>
      </c>
      <c r="M1954" s="3">
        <f>+dataMercanciaGeneral[[#This Row],[TOTAL mercancía general embarcada en cabotaje y exterior]]+dataMercanciaGeneral[[#This Row],[TOTAL mercancía general desembarcada en cabotaje y exterior]]</f>
        <v>935541</v>
      </c>
    </row>
    <row r="1955" spans="1:13" hidden="1" x14ac:dyDescent="0.25">
      <c r="A1955" s="1">
        <v>1995</v>
      </c>
      <c r="B1955" s="1" t="s">
        <v>15</v>
      </c>
      <c r="C1955" s="1" t="s">
        <v>32</v>
      </c>
      <c r="D1955" s="1" t="s">
        <v>42</v>
      </c>
      <c r="E1955" s="2">
        <v>7680</v>
      </c>
      <c r="F1955" s="2">
        <v>2885</v>
      </c>
      <c r="G1955" s="3">
        <f>+dataMercanciaGeneral[[#This Row],[Mercancía general embarcada en cabotaje]]+dataMercanciaGeneral[[#This Row],[Mercancía general desembarcada en cabotaje]]</f>
        <v>10565</v>
      </c>
      <c r="H1955" s="2">
        <v>3661</v>
      </c>
      <c r="I1955" s="2">
        <v>61742</v>
      </c>
      <c r="J1955" s="3">
        <f>+dataMercanciaGeneral[[#This Row],[Mercancía general embarcada en exterior]]+dataMercanciaGeneral[[#This Row],[Mercancía general desembarcada en exterior]]</f>
        <v>65403</v>
      </c>
      <c r="K1955" s="3">
        <f>+dataMercanciaGeneral[[#This Row],[Mercancía general embarcada en cabotaje]]+dataMercanciaGeneral[[#This Row],[Mercancía general embarcada en exterior]]</f>
        <v>11341</v>
      </c>
      <c r="L1955" s="3">
        <f>+dataMercanciaGeneral[[#This Row],[Mercancía general desembarcada en cabotaje]]+dataMercanciaGeneral[[#This Row],[Mercancía general desembarcada en exterior]]</f>
        <v>64627</v>
      </c>
      <c r="M1955" s="3">
        <f>+dataMercanciaGeneral[[#This Row],[TOTAL mercancía general embarcada en cabotaje y exterior]]+dataMercanciaGeneral[[#This Row],[TOTAL mercancía general desembarcada en cabotaje y exterior]]</f>
        <v>75968</v>
      </c>
    </row>
    <row r="1956" spans="1:13" hidden="1" x14ac:dyDescent="0.25">
      <c r="A1956" s="1">
        <v>1995</v>
      </c>
      <c r="B1956" s="1" t="s">
        <v>16</v>
      </c>
      <c r="C1956" s="1" t="s">
        <v>32</v>
      </c>
      <c r="D1956" s="1" t="s">
        <v>33</v>
      </c>
      <c r="E1956" s="2">
        <v>23542</v>
      </c>
      <c r="F1956" s="2">
        <v>33731</v>
      </c>
      <c r="G1956" s="3">
        <f>+dataMercanciaGeneral[[#This Row],[Mercancía general embarcada en cabotaje]]+dataMercanciaGeneral[[#This Row],[Mercancía general desembarcada en cabotaje]]</f>
        <v>57273</v>
      </c>
      <c r="H1956" s="2">
        <v>104138</v>
      </c>
      <c r="I1956" s="2">
        <v>109753</v>
      </c>
      <c r="J1956" s="3">
        <f>+dataMercanciaGeneral[[#This Row],[Mercancía general embarcada en exterior]]+dataMercanciaGeneral[[#This Row],[Mercancía general desembarcada en exterior]]</f>
        <v>213891</v>
      </c>
      <c r="K1956" s="3">
        <f>+dataMercanciaGeneral[[#This Row],[Mercancía general embarcada en cabotaje]]+dataMercanciaGeneral[[#This Row],[Mercancía general embarcada en exterior]]</f>
        <v>127680</v>
      </c>
      <c r="L1956" s="3">
        <f>+dataMercanciaGeneral[[#This Row],[Mercancía general desembarcada en cabotaje]]+dataMercanciaGeneral[[#This Row],[Mercancía general desembarcada en exterior]]</f>
        <v>143484</v>
      </c>
      <c r="M1956" s="3">
        <f>+dataMercanciaGeneral[[#This Row],[TOTAL mercancía general embarcada en cabotaje y exterior]]+dataMercanciaGeneral[[#This Row],[TOTAL mercancía general desembarcada en cabotaje y exterior]]</f>
        <v>271164</v>
      </c>
    </row>
    <row r="1957" spans="1:13" hidden="1" x14ac:dyDescent="0.25">
      <c r="A1957" s="1">
        <v>1995</v>
      </c>
      <c r="B1957" s="1" t="s">
        <v>16</v>
      </c>
      <c r="C1957" s="1" t="s">
        <v>32</v>
      </c>
      <c r="D1957" s="1" t="s">
        <v>42</v>
      </c>
      <c r="E1957" s="2">
        <v>0</v>
      </c>
      <c r="F1957" s="2">
        <v>0</v>
      </c>
      <c r="G1957" s="3">
        <f>+dataMercanciaGeneral[[#This Row],[Mercancía general embarcada en cabotaje]]+dataMercanciaGeneral[[#This Row],[Mercancía general desembarcada en cabotaje]]</f>
        <v>0</v>
      </c>
      <c r="H1957" s="2">
        <v>736</v>
      </c>
      <c r="I1957" s="2">
        <v>1805</v>
      </c>
      <c r="J1957" s="3">
        <f>+dataMercanciaGeneral[[#This Row],[Mercancía general embarcada en exterior]]+dataMercanciaGeneral[[#This Row],[Mercancía general desembarcada en exterior]]</f>
        <v>2541</v>
      </c>
      <c r="K1957" s="3">
        <f>+dataMercanciaGeneral[[#This Row],[Mercancía general embarcada en cabotaje]]+dataMercanciaGeneral[[#This Row],[Mercancía general embarcada en exterior]]</f>
        <v>736</v>
      </c>
      <c r="L1957" s="3">
        <f>+dataMercanciaGeneral[[#This Row],[Mercancía general desembarcada en cabotaje]]+dataMercanciaGeneral[[#This Row],[Mercancía general desembarcada en exterior]]</f>
        <v>1805</v>
      </c>
      <c r="M1957" s="3">
        <f>+dataMercanciaGeneral[[#This Row],[TOTAL mercancía general embarcada en cabotaje y exterior]]+dataMercanciaGeneral[[#This Row],[TOTAL mercancía general desembarcada en cabotaje y exterior]]</f>
        <v>2541</v>
      </c>
    </row>
    <row r="1958" spans="1:13" hidden="1" x14ac:dyDescent="0.25">
      <c r="A1958" s="1">
        <v>1995</v>
      </c>
      <c r="B1958" s="1" t="s">
        <v>17</v>
      </c>
      <c r="C1958" s="1" t="s">
        <v>32</v>
      </c>
      <c r="D1958" s="1" t="s">
        <v>33</v>
      </c>
      <c r="E1958" s="2">
        <v>833</v>
      </c>
      <c r="F1958" s="2">
        <v>765</v>
      </c>
      <c r="G1958" s="3">
        <f>+dataMercanciaGeneral[[#This Row],[Mercancía general embarcada en cabotaje]]+dataMercanciaGeneral[[#This Row],[Mercancía general desembarcada en cabotaje]]</f>
        <v>1598</v>
      </c>
      <c r="H1958" s="2">
        <v>353583</v>
      </c>
      <c r="I1958" s="2">
        <v>114999</v>
      </c>
      <c r="J1958" s="3">
        <f>+dataMercanciaGeneral[[#This Row],[Mercancía general embarcada en exterior]]+dataMercanciaGeneral[[#This Row],[Mercancía general desembarcada en exterior]]</f>
        <v>468582</v>
      </c>
      <c r="K1958" s="3">
        <f>+dataMercanciaGeneral[[#This Row],[Mercancía general embarcada en cabotaje]]+dataMercanciaGeneral[[#This Row],[Mercancía general embarcada en exterior]]</f>
        <v>354416</v>
      </c>
      <c r="L1958" s="3">
        <f>+dataMercanciaGeneral[[#This Row],[Mercancía general desembarcada en cabotaje]]+dataMercanciaGeneral[[#This Row],[Mercancía general desembarcada en exterior]]</f>
        <v>115764</v>
      </c>
      <c r="M1958" s="3">
        <f>+dataMercanciaGeneral[[#This Row],[TOTAL mercancía general embarcada en cabotaje y exterior]]+dataMercanciaGeneral[[#This Row],[TOTAL mercancía general desembarcada en cabotaje y exterior]]</f>
        <v>470180</v>
      </c>
    </row>
    <row r="1959" spans="1:13" hidden="1" x14ac:dyDescent="0.25">
      <c r="A1959" s="1">
        <v>1995</v>
      </c>
      <c r="B1959" s="1" t="s">
        <v>17</v>
      </c>
      <c r="C1959" s="1" t="s">
        <v>32</v>
      </c>
      <c r="D1959" s="1" t="s">
        <v>42</v>
      </c>
      <c r="E1959" s="2">
        <v>71586</v>
      </c>
      <c r="F1959" s="2">
        <v>11477</v>
      </c>
      <c r="G1959" s="3">
        <f>+dataMercanciaGeneral[[#This Row],[Mercancía general embarcada en cabotaje]]+dataMercanciaGeneral[[#This Row],[Mercancía general desembarcada en cabotaje]]</f>
        <v>83063</v>
      </c>
      <c r="H1959" s="2">
        <v>114</v>
      </c>
      <c r="I1959" s="2">
        <v>0</v>
      </c>
      <c r="J1959" s="3">
        <f>+dataMercanciaGeneral[[#This Row],[Mercancía general embarcada en exterior]]+dataMercanciaGeneral[[#This Row],[Mercancía general desembarcada en exterior]]</f>
        <v>114</v>
      </c>
      <c r="K1959" s="3">
        <f>+dataMercanciaGeneral[[#This Row],[Mercancía general embarcada en cabotaje]]+dataMercanciaGeneral[[#This Row],[Mercancía general embarcada en exterior]]</f>
        <v>71700</v>
      </c>
      <c r="L1959" s="3">
        <f>+dataMercanciaGeneral[[#This Row],[Mercancía general desembarcada en cabotaje]]+dataMercanciaGeneral[[#This Row],[Mercancía general desembarcada en exterior]]</f>
        <v>11477</v>
      </c>
      <c r="M1959" s="3">
        <f>+dataMercanciaGeneral[[#This Row],[TOTAL mercancía general embarcada en cabotaje y exterior]]+dataMercanciaGeneral[[#This Row],[TOTAL mercancía general desembarcada en cabotaje y exterior]]</f>
        <v>83177</v>
      </c>
    </row>
    <row r="1960" spans="1:13" hidden="1" x14ac:dyDescent="0.25">
      <c r="A1960" s="1">
        <v>1995</v>
      </c>
      <c r="B1960" s="1" t="s">
        <v>18</v>
      </c>
      <c r="C1960" s="1" t="s">
        <v>32</v>
      </c>
      <c r="D1960" s="1" t="s">
        <v>33</v>
      </c>
      <c r="E1960" s="2">
        <v>1842</v>
      </c>
      <c r="F1960" s="2">
        <v>1119</v>
      </c>
      <c r="G1960" s="3">
        <f>+dataMercanciaGeneral[[#This Row],[Mercancía general embarcada en cabotaje]]+dataMercanciaGeneral[[#This Row],[Mercancía general desembarcada en cabotaje]]</f>
        <v>2961</v>
      </c>
      <c r="H1960" s="2">
        <v>272129</v>
      </c>
      <c r="I1960" s="2">
        <v>173659</v>
      </c>
      <c r="J1960" s="3">
        <f>+dataMercanciaGeneral[[#This Row],[Mercancía general embarcada en exterior]]+dataMercanciaGeneral[[#This Row],[Mercancía general desembarcada en exterior]]</f>
        <v>445788</v>
      </c>
      <c r="K1960" s="3">
        <f>+dataMercanciaGeneral[[#This Row],[Mercancía general embarcada en cabotaje]]+dataMercanciaGeneral[[#This Row],[Mercancía general embarcada en exterior]]</f>
        <v>273971</v>
      </c>
      <c r="L1960" s="3">
        <f>+dataMercanciaGeneral[[#This Row],[Mercancía general desembarcada en cabotaje]]+dataMercanciaGeneral[[#This Row],[Mercancía general desembarcada en exterior]]</f>
        <v>174778</v>
      </c>
      <c r="M1960" s="3">
        <f>+dataMercanciaGeneral[[#This Row],[TOTAL mercancía general embarcada en cabotaje y exterior]]+dataMercanciaGeneral[[#This Row],[TOTAL mercancía general desembarcada en cabotaje y exterior]]</f>
        <v>448749</v>
      </c>
    </row>
    <row r="1961" spans="1:13" hidden="1" x14ac:dyDescent="0.25">
      <c r="A1961" s="1">
        <v>1995</v>
      </c>
      <c r="B1961" s="1" t="s">
        <v>18</v>
      </c>
      <c r="C1961" s="1" t="s">
        <v>32</v>
      </c>
      <c r="D1961" s="1" t="s">
        <v>42</v>
      </c>
      <c r="E1961" s="2">
        <v>0</v>
      </c>
      <c r="F1961" s="2">
        <v>0</v>
      </c>
      <c r="G1961" s="3">
        <f>+dataMercanciaGeneral[[#This Row],[Mercancía general embarcada en cabotaje]]+dataMercanciaGeneral[[#This Row],[Mercancía general desembarcada en cabotaje]]</f>
        <v>0</v>
      </c>
      <c r="H1961" s="2">
        <v>0</v>
      </c>
      <c r="I1961" s="2">
        <v>0</v>
      </c>
      <c r="J1961" s="3">
        <f>+dataMercanciaGeneral[[#This Row],[Mercancía general embarcada en exterior]]+dataMercanciaGeneral[[#This Row],[Mercancía general desembarcada en exterior]]</f>
        <v>0</v>
      </c>
      <c r="K1961" s="3">
        <f>+dataMercanciaGeneral[[#This Row],[Mercancía general embarcada en cabotaje]]+dataMercanciaGeneral[[#This Row],[Mercancía general embarcada en exterior]]</f>
        <v>0</v>
      </c>
      <c r="L1961" s="3">
        <f>+dataMercanciaGeneral[[#This Row],[Mercancía general desembarcada en cabotaje]]+dataMercanciaGeneral[[#This Row],[Mercancía general desembarcada en exterior]]</f>
        <v>0</v>
      </c>
      <c r="M1961" s="3">
        <f>+dataMercanciaGeneral[[#This Row],[TOTAL mercancía general embarcada en cabotaje y exterior]]+dataMercanciaGeneral[[#This Row],[TOTAL mercancía general desembarcada en cabotaje y exterior]]</f>
        <v>0</v>
      </c>
    </row>
    <row r="1962" spans="1:13" hidden="1" x14ac:dyDescent="0.25">
      <c r="A1962" s="1">
        <v>1995</v>
      </c>
      <c r="B1962" s="1" t="s">
        <v>19</v>
      </c>
      <c r="C1962" s="1" t="s">
        <v>32</v>
      </c>
      <c r="D1962" s="1" t="s">
        <v>33</v>
      </c>
      <c r="E1962" s="2">
        <v>694453</v>
      </c>
      <c r="F1962" s="2">
        <v>817344</v>
      </c>
      <c r="G1962" s="3">
        <f>+dataMercanciaGeneral[[#This Row],[Mercancía general embarcada en cabotaje]]+dataMercanciaGeneral[[#This Row],[Mercancía general desembarcada en cabotaje]]</f>
        <v>1511797</v>
      </c>
      <c r="H1962" s="2">
        <v>309797</v>
      </c>
      <c r="I1962" s="2">
        <v>249363</v>
      </c>
      <c r="J1962" s="3">
        <f>+dataMercanciaGeneral[[#This Row],[Mercancía general embarcada en exterior]]+dataMercanciaGeneral[[#This Row],[Mercancía general desembarcada en exterior]]</f>
        <v>559160</v>
      </c>
      <c r="K1962" s="3">
        <f>+dataMercanciaGeneral[[#This Row],[Mercancía general embarcada en cabotaje]]+dataMercanciaGeneral[[#This Row],[Mercancía general embarcada en exterior]]</f>
        <v>1004250</v>
      </c>
      <c r="L1962" s="3">
        <f>+dataMercanciaGeneral[[#This Row],[Mercancía general desembarcada en cabotaje]]+dataMercanciaGeneral[[#This Row],[Mercancía general desembarcada en exterior]]</f>
        <v>1066707</v>
      </c>
      <c r="M1962" s="3">
        <f>+dataMercanciaGeneral[[#This Row],[TOTAL mercancía general embarcada en cabotaje y exterior]]+dataMercanciaGeneral[[#This Row],[TOTAL mercancía general desembarcada en cabotaje y exterior]]</f>
        <v>2070957</v>
      </c>
    </row>
    <row r="1963" spans="1:13" hidden="1" x14ac:dyDescent="0.25">
      <c r="A1963" s="1">
        <v>1995</v>
      </c>
      <c r="B1963" s="1" t="s">
        <v>19</v>
      </c>
      <c r="C1963" s="1" t="s">
        <v>32</v>
      </c>
      <c r="D1963" s="1" t="s">
        <v>42</v>
      </c>
      <c r="E1963" s="2">
        <v>718183</v>
      </c>
      <c r="F1963" s="2">
        <v>1581605</v>
      </c>
      <c r="G1963" s="3">
        <f>+dataMercanciaGeneral[[#This Row],[Mercancía general embarcada en cabotaje]]+dataMercanciaGeneral[[#This Row],[Mercancía general desembarcada en cabotaje]]</f>
        <v>2299788</v>
      </c>
      <c r="H1963" s="2">
        <v>161654</v>
      </c>
      <c r="I1963" s="2">
        <v>422079</v>
      </c>
      <c r="J1963" s="3">
        <f>+dataMercanciaGeneral[[#This Row],[Mercancía general embarcada en exterior]]+dataMercanciaGeneral[[#This Row],[Mercancía general desembarcada en exterior]]</f>
        <v>583733</v>
      </c>
      <c r="K1963" s="3">
        <f>+dataMercanciaGeneral[[#This Row],[Mercancía general embarcada en cabotaje]]+dataMercanciaGeneral[[#This Row],[Mercancía general embarcada en exterior]]</f>
        <v>879837</v>
      </c>
      <c r="L1963" s="3">
        <f>+dataMercanciaGeneral[[#This Row],[Mercancía general desembarcada en cabotaje]]+dataMercanciaGeneral[[#This Row],[Mercancía general desembarcada en exterior]]</f>
        <v>2003684</v>
      </c>
      <c r="M1963" s="3">
        <f>+dataMercanciaGeneral[[#This Row],[TOTAL mercancía general embarcada en cabotaje y exterior]]+dataMercanciaGeneral[[#This Row],[TOTAL mercancía general desembarcada en cabotaje y exterior]]</f>
        <v>2883521</v>
      </c>
    </row>
    <row r="1964" spans="1:13" hidden="1" x14ac:dyDescent="0.25">
      <c r="A1964" s="1">
        <v>1995</v>
      </c>
      <c r="B1964" s="1" t="s">
        <v>20</v>
      </c>
      <c r="C1964" s="1" t="s">
        <v>32</v>
      </c>
      <c r="D1964" s="1" t="s">
        <v>33</v>
      </c>
      <c r="E1964" s="2">
        <v>263777</v>
      </c>
      <c r="F1964" s="2">
        <v>109590</v>
      </c>
      <c r="G1964" s="3">
        <f>+dataMercanciaGeneral[[#This Row],[Mercancía general embarcada en cabotaje]]+dataMercanciaGeneral[[#This Row],[Mercancía general desembarcada en cabotaje]]</f>
        <v>373367</v>
      </c>
      <c r="H1964" s="2">
        <v>166047</v>
      </c>
      <c r="I1964" s="2">
        <v>19037</v>
      </c>
      <c r="J1964" s="3">
        <f>+dataMercanciaGeneral[[#This Row],[Mercancía general embarcada en exterior]]+dataMercanciaGeneral[[#This Row],[Mercancía general desembarcada en exterior]]</f>
        <v>185084</v>
      </c>
      <c r="K1964" s="3">
        <f>+dataMercanciaGeneral[[#This Row],[Mercancía general embarcada en cabotaje]]+dataMercanciaGeneral[[#This Row],[Mercancía general embarcada en exterior]]</f>
        <v>429824</v>
      </c>
      <c r="L1964" s="3">
        <f>+dataMercanciaGeneral[[#This Row],[Mercancía general desembarcada en cabotaje]]+dataMercanciaGeneral[[#This Row],[Mercancía general desembarcada en exterior]]</f>
        <v>128627</v>
      </c>
      <c r="M1964" s="3">
        <f>+dataMercanciaGeneral[[#This Row],[TOTAL mercancía general embarcada en cabotaje y exterior]]+dataMercanciaGeneral[[#This Row],[TOTAL mercancía general desembarcada en cabotaje y exterior]]</f>
        <v>558451</v>
      </c>
    </row>
    <row r="1965" spans="1:13" hidden="1" x14ac:dyDescent="0.25">
      <c r="A1965" s="1">
        <v>1995</v>
      </c>
      <c r="B1965" s="1" t="s">
        <v>20</v>
      </c>
      <c r="C1965" s="1" t="s">
        <v>32</v>
      </c>
      <c r="D1965" s="1" t="s">
        <v>42</v>
      </c>
      <c r="E1965" s="2">
        <v>29931</v>
      </c>
      <c r="F1965" s="2">
        <v>5295</v>
      </c>
      <c r="G1965" s="3">
        <f>+dataMercanciaGeneral[[#This Row],[Mercancía general embarcada en cabotaje]]+dataMercanciaGeneral[[#This Row],[Mercancía general desembarcada en cabotaje]]</f>
        <v>35226</v>
      </c>
      <c r="H1965" s="2">
        <v>0</v>
      </c>
      <c r="I1965" s="2">
        <v>191</v>
      </c>
      <c r="J1965" s="3">
        <f>+dataMercanciaGeneral[[#This Row],[Mercancía general embarcada en exterior]]+dataMercanciaGeneral[[#This Row],[Mercancía general desembarcada en exterior]]</f>
        <v>191</v>
      </c>
      <c r="K1965" s="3">
        <f>+dataMercanciaGeneral[[#This Row],[Mercancía general embarcada en cabotaje]]+dataMercanciaGeneral[[#This Row],[Mercancía general embarcada en exterior]]</f>
        <v>29931</v>
      </c>
      <c r="L1965" s="3">
        <f>+dataMercanciaGeneral[[#This Row],[Mercancía general desembarcada en cabotaje]]+dataMercanciaGeneral[[#This Row],[Mercancía general desembarcada en exterior]]</f>
        <v>5486</v>
      </c>
      <c r="M1965" s="3">
        <f>+dataMercanciaGeneral[[#This Row],[TOTAL mercancía general embarcada en cabotaje y exterior]]+dataMercanciaGeneral[[#This Row],[TOTAL mercancía general desembarcada en cabotaje y exterior]]</f>
        <v>35417</v>
      </c>
    </row>
    <row r="1966" spans="1:13" hidden="1" x14ac:dyDescent="0.25">
      <c r="A1966" s="1">
        <v>1995</v>
      </c>
      <c r="B1966" s="1" t="s">
        <v>21</v>
      </c>
      <c r="C1966" s="1" t="s">
        <v>32</v>
      </c>
      <c r="D1966" s="1" t="s">
        <v>33</v>
      </c>
      <c r="E1966" s="2">
        <v>3160</v>
      </c>
      <c r="F1966" s="2">
        <v>287</v>
      </c>
      <c r="G1966" s="3">
        <f>+dataMercanciaGeneral[[#This Row],[Mercancía general embarcada en cabotaje]]+dataMercanciaGeneral[[#This Row],[Mercancía general desembarcada en cabotaje]]</f>
        <v>3447</v>
      </c>
      <c r="H1966" s="2">
        <v>300150</v>
      </c>
      <c r="I1966" s="2">
        <v>172717</v>
      </c>
      <c r="J1966" s="3">
        <f>+dataMercanciaGeneral[[#This Row],[Mercancía general embarcada en exterior]]+dataMercanciaGeneral[[#This Row],[Mercancía general desembarcada en exterior]]</f>
        <v>472867</v>
      </c>
      <c r="K1966" s="3">
        <f>+dataMercanciaGeneral[[#This Row],[Mercancía general embarcada en cabotaje]]+dataMercanciaGeneral[[#This Row],[Mercancía general embarcada en exterior]]</f>
        <v>303310</v>
      </c>
      <c r="L1966" s="3">
        <f>+dataMercanciaGeneral[[#This Row],[Mercancía general desembarcada en cabotaje]]+dataMercanciaGeneral[[#This Row],[Mercancía general desembarcada en exterior]]</f>
        <v>173004</v>
      </c>
      <c r="M1966" s="3">
        <f>+dataMercanciaGeneral[[#This Row],[TOTAL mercancía general embarcada en cabotaje y exterior]]+dataMercanciaGeneral[[#This Row],[TOTAL mercancía general desembarcada en cabotaje y exterior]]</f>
        <v>476314</v>
      </c>
    </row>
    <row r="1967" spans="1:13" hidden="1" x14ac:dyDescent="0.25">
      <c r="A1967" s="1">
        <v>1995</v>
      </c>
      <c r="B1967" s="1" t="s">
        <v>21</v>
      </c>
      <c r="C1967" s="1" t="s">
        <v>32</v>
      </c>
      <c r="D1967" s="1" t="s">
        <v>42</v>
      </c>
      <c r="E1967" s="2">
        <v>38620</v>
      </c>
      <c r="F1967" s="2">
        <v>5329</v>
      </c>
      <c r="G1967" s="3">
        <f>+dataMercanciaGeneral[[#This Row],[Mercancía general embarcada en cabotaje]]+dataMercanciaGeneral[[#This Row],[Mercancía general desembarcada en cabotaje]]</f>
        <v>43949</v>
      </c>
      <c r="H1967" s="2">
        <v>0</v>
      </c>
      <c r="I1967" s="2">
        <v>0</v>
      </c>
      <c r="J1967" s="3">
        <f>+dataMercanciaGeneral[[#This Row],[Mercancía general embarcada en exterior]]+dataMercanciaGeneral[[#This Row],[Mercancía general desembarcada en exterior]]</f>
        <v>0</v>
      </c>
      <c r="K1967" s="3">
        <f>+dataMercanciaGeneral[[#This Row],[Mercancía general embarcada en cabotaje]]+dataMercanciaGeneral[[#This Row],[Mercancía general embarcada en exterior]]</f>
        <v>38620</v>
      </c>
      <c r="L1967" s="3">
        <f>+dataMercanciaGeneral[[#This Row],[Mercancía general desembarcada en cabotaje]]+dataMercanciaGeneral[[#This Row],[Mercancía general desembarcada en exterior]]</f>
        <v>5329</v>
      </c>
      <c r="M1967" s="3">
        <f>+dataMercanciaGeneral[[#This Row],[TOTAL mercancía general embarcada en cabotaje y exterior]]+dataMercanciaGeneral[[#This Row],[TOTAL mercancía general desembarcada en cabotaje y exterior]]</f>
        <v>43949</v>
      </c>
    </row>
    <row r="1968" spans="1:13" hidden="1" x14ac:dyDescent="0.25">
      <c r="A1968" s="1">
        <v>1995</v>
      </c>
      <c r="B1968" s="1" t="s">
        <v>22</v>
      </c>
      <c r="C1968" s="1" t="s">
        <v>32</v>
      </c>
      <c r="D1968" s="1" t="s">
        <v>33</v>
      </c>
      <c r="E1968" s="2">
        <v>116530</v>
      </c>
      <c r="F1968" s="2">
        <v>331821</v>
      </c>
      <c r="G1968" s="3">
        <f>+dataMercanciaGeneral[[#This Row],[Mercancía general embarcada en cabotaje]]+dataMercanciaGeneral[[#This Row],[Mercancía general desembarcada en cabotaje]]</f>
        <v>448351</v>
      </c>
      <c r="H1968" s="2">
        <v>3</v>
      </c>
      <c r="I1968" s="2">
        <v>2</v>
      </c>
      <c r="J1968" s="3">
        <f>+dataMercanciaGeneral[[#This Row],[Mercancía general embarcada en exterior]]+dataMercanciaGeneral[[#This Row],[Mercancía general desembarcada en exterior]]</f>
        <v>5</v>
      </c>
      <c r="K1968" s="3">
        <f>+dataMercanciaGeneral[[#This Row],[Mercancía general embarcada en cabotaje]]+dataMercanciaGeneral[[#This Row],[Mercancía general embarcada en exterior]]</f>
        <v>116533</v>
      </c>
      <c r="L1968" s="3">
        <f>+dataMercanciaGeneral[[#This Row],[Mercancía general desembarcada en cabotaje]]+dataMercanciaGeneral[[#This Row],[Mercancía general desembarcada en exterior]]</f>
        <v>331823</v>
      </c>
      <c r="M1968" s="3">
        <f>+dataMercanciaGeneral[[#This Row],[TOTAL mercancía general embarcada en cabotaje y exterior]]+dataMercanciaGeneral[[#This Row],[TOTAL mercancía general desembarcada en cabotaje y exterior]]</f>
        <v>448356</v>
      </c>
    </row>
    <row r="1969" spans="1:13" hidden="1" x14ac:dyDescent="0.25">
      <c r="A1969" s="1">
        <v>1995</v>
      </c>
      <c r="B1969" s="1" t="s">
        <v>22</v>
      </c>
      <c r="C1969" s="1" t="s">
        <v>32</v>
      </c>
      <c r="D1969" s="1" t="s">
        <v>42</v>
      </c>
      <c r="E1969" s="2">
        <v>10071</v>
      </c>
      <c r="F1969" s="2">
        <v>56477</v>
      </c>
      <c r="G1969" s="3">
        <f>+dataMercanciaGeneral[[#This Row],[Mercancía general embarcada en cabotaje]]+dataMercanciaGeneral[[#This Row],[Mercancía general desembarcada en cabotaje]]</f>
        <v>66548</v>
      </c>
      <c r="H1969" s="2">
        <v>7653</v>
      </c>
      <c r="I1969" s="2">
        <v>42317</v>
      </c>
      <c r="J1969" s="3">
        <f>+dataMercanciaGeneral[[#This Row],[Mercancía general embarcada en exterior]]+dataMercanciaGeneral[[#This Row],[Mercancía general desembarcada en exterior]]</f>
        <v>49970</v>
      </c>
      <c r="K1969" s="3">
        <f>+dataMercanciaGeneral[[#This Row],[Mercancía general embarcada en cabotaje]]+dataMercanciaGeneral[[#This Row],[Mercancía general embarcada en exterior]]</f>
        <v>17724</v>
      </c>
      <c r="L1969" s="3">
        <f>+dataMercanciaGeneral[[#This Row],[Mercancía general desembarcada en cabotaje]]+dataMercanciaGeneral[[#This Row],[Mercancía general desembarcada en exterior]]</f>
        <v>98794</v>
      </c>
      <c r="M1969" s="3">
        <f>+dataMercanciaGeneral[[#This Row],[TOTAL mercancía general embarcada en cabotaje y exterior]]+dataMercanciaGeneral[[#This Row],[TOTAL mercancía general desembarcada en cabotaje y exterior]]</f>
        <v>116518</v>
      </c>
    </row>
    <row r="1970" spans="1:13" hidden="1" x14ac:dyDescent="0.25">
      <c r="A1970" s="1">
        <v>1995</v>
      </c>
      <c r="B1970" s="1" t="s">
        <v>6</v>
      </c>
      <c r="C1970" s="1" t="s">
        <v>32</v>
      </c>
      <c r="D1970" s="1" t="s">
        <v>33</v>
      </c>
      <c r="E1970" s="2">
        <v>0</v>
      </c>
      <c r="F1970" s="2">
        <v>3</v>
      </c>
      <c r="G1970" s="3">
        <f>+dataMercanciaGeneral[[#This Row],[Mercancía general embarcada en cabotaje]]+dataMercanciaGeneral[[#This Row],[Mercancía general desembarcada en cabotaje]]</f>
        <v>3</v>
      </c>
      <c r="H1970" s="2">
        <v>59707</v>
      </c>
      <c r="I1970" s="2">
        <v>100580</v>
      </c>
      <c r="J1970" s="3">
        <f>+dataMercanciaGeneral[[#This Row],[Mercancía general embarcada en exterior]]+dataMercanciaGeneral[[#This Row],[Mercancía general desembarcada en exterior]]</f>
        <v>160287</v>
      </c>
      <c r="K1970" s="3">
        <f>+dataMercanciaGeneral[[#This Row],[Mercancía general embarcada en cabotaje]]+dataMercanciaGeneral[[#This Row],[Mercancía general embarcada en exterior]]</f>
        <v>59707</v>
      </c>
      <c r="L1970" s="3">
        <f>+dataMercanciaGeneral[[#This Row],[Mercancía general desembarcada en cabotaje]]+dataMercanciaGeneral[[#This Row],[Mercancía general desembarcada en exterior]]</f>
        <v>100583</v>
      </c>
      <c r="M1970" s="3">
        <f>+dataMercanciaGeneral[[#This Row],[TOTAL mercancía general embarcada en cabotaje y exterior]]+dataMercanciaGeneral[[#This Row],[TOTAL mercancía general desembarcada en cabotaje y exterior]]</f>
        <v>160290</v>
      </c>
    </row>
    <row r="1971" spans="1:13" hidden="1" x14ac:dyDescent="0.25">
      <c r="A1971" s="1">
        <v>1995</v>
      </c>
      <c r="B1971" s="1" t="s">
        <v>6</v>
      </c>
      <c r="C1971" s="1" t="s">
        <v>32</v>
      </c>
      <c r="D1971" s="1" t="s">
        <v>42</v>
      </c>
      <c r="E1971" s="2">
        <v>0</v>
      </c>
      <c r="F1971" s="2">
        <v>0</v>
      </c>
      <c r="G1971" s="3">
        <f>+dataMercanciaGeneral[[#This Row],[Mercancía general embarcada en cabotaje]]+dataMercanciaGeneral[[#This Row],[Mercancía general desembarcada en cabotaje]]</f>
        <v>0</v>
      </c>
      <c r="H1971" s="2">
        <v>0</v>
      </c>
      <c r="I1971" s="2">
        <v>0</v>
      </c>
      <c r="J1971" s="3">
        <f>+dataMercanciaGeneral[[#This Row],[Mercancía general embarcada en exterior]]+dataMercanciaGeneral[[#This Row],[Mercancía general desembarcada en exterior]]</f>
        <v>0</v>
      </c>
      <c r="K1971" s="3">
        <f>+dataMercanciaGeneral[[#This Row],[Mercancía general embarcada en cabotaje]]+dataMercanciaGeneral[[#This Row],[Mercancía general embarcada en exterior]]</f>
        <v>0</v>
      </c>
      <c r="L1971" s="3">
        <f>+dataMercanciaGeneral[[#This Row],[Mercancía general desembarcada en cabotaje]]+dataMercanciaGeneral[[#This Row],[Mercancía general desembarcada en exterior]]</f>
        <v>0</v>
      </c>
      <c r="M1971" s="3">
        <f>+dataMercanciaGeneral[[#This Row],[TOTAL mercancía general embarcada en cabotaje y exterior]]+dataMercanciaGeneral[[#This Row],[TOTAL mercancía general desembarcada en cabotaje y exterior]]</f>
        <v>0</v>
      </c>
    </row>
    <row r="1972" spans="1:13" hidden="1" x14ac:dyDescent="0.25">
      <c r="A1972" s="1">
        <v>1995</v>
      </c>
      <c r="B1972" s="1" t="s">
        <v>23</v>
      </c>
      <c r="C1972" s="1" t="s">
        <v>32</v>
      </c>
      <c r="D1972" s="1" t="s">
        <v>33</v>
      </c>
      <c r="E1972" s="2">
        <v>14855</v>
      </c>
      <c r="F1972" s="2">
        <v>0</v>
      </c>
      <c r="G1972" s="3">
        <f>+dataMercanciaGeneral[[#This Row],[Mercancía general embarcada en cabotaje]]+dataMercanciaGeneral[[#This Row],[Mercancía general desembarcada en cabotaje]]</f>
        <v>14855</v>
      </c>
      <c r="H1972" s="2">
        <v>670265</v>
      </c>
      <c r="I1972" s="2">
        <v>692347</v>
      </c>
      <c r="J1972" s="3">
        <f>+dataMercanciaGeneral[[#This Row],[Mercancía general embarcada en exterior]]+dataMercanciaGeneral[[#This Row],[Mercancía general desembarcada en exterior]]</f>
        <v>1362612</v>
      </c>
      <c r="K1972" s="3">
        <f>+dataMercanciaGeneral[[#This Row],[Mercancía general embarcada en cabotaje]]+dataMercanciaGeneral[[#This Row],[Mercancía general embarcada en exterior]]</f>
        <v>685120</v>
      </c>
      <c r="L1972" s="3">
        <f>+dataMercanciaGeneral[[#This Row],[Mercancía general desembarcada en cabotaje]]+dataMercanciaGeneral[[#This Row],[Mercancía general desembarcada en exterior]]</f>
        <v>692347</v>
      </c>
      <c r="M1972" s="3">
        <f>+dataMercanciaGeneral[[#This Row],[TOTAL mercancía general embarcada en cabotaje y exterior]]+dataMercanciaGeneral[[#This Row],[TOTAL mercancía general desembarcada en cabotaje y exterior]]</f>
        <v>1377467</v>
      </c>
    </row>
    <row r="1973" spans="1:13" hidden="1" x14ac:dyDescent="0.25">
      <c r="A1973" s="1">
        <v>1995</v>
      </c>
      <c r="B1973" s="1" t="s">
        <v>23</v>
      </c>
      <c r="C1973" s="1" t="s">
        <v>32</v>
      </c>
      <c r="D1973" s="1" t="s">
        <v>42</v>
      </c>
      <c r="E1973" s="2">
        <v>0</v>
      </c>
      <c r="F1973" s="2">
        <v>0</v>
      </c>
      <c r="G1973" s="3">
        <f>+dataMercanciaGeneral[[#This Row],[Mercancía general embarcada en cabotaje]]+dataMercanciaGeneral[[#This Row],[Mercancía general desembarcada en cabotaje]]</f>
        <v>0</v>
      </c>
      <c r="H1973" s="2">
        <v>686</v>
      </c>
      <c r="I1973" s="2">
        <v>45</v>
      </c>
      <c r="J1973" s="3">
        <f>+dataMercanciaGeneral[[#This Row],[Mercancía general embarcada en exterior]]+dataMercanciaGeneral[[#This Row],[Mercancía general desembarcada en exterior]]</f>
        <v>731</v>
      </c>
      <c r="K1973" s="3">
        <f>+dataMercanciaGeneral[[#This Row],[Mercancía general embarcada en cabotaje]]+dataMercanciaGeneral[[#This Row],[Mercancía general embarcada en exterior]]</f>
        <v>686</v>
      </c>
      <c r="L1973" s="3">
        <f>+dataMercanciaGeneral[[#This Row],[Mercancía general desembarcada en cabotaje]]+dataMercanciaGeneral[[#This Row],[Mercancía general desembarcada en exterior]]</f>
        <v>45</v>
      </c>
      <c r="M1973" s="3">
        <f>+dataMercanciaGeneral[[#This Row],[TOTAL mercancía general embarcada en cabotaje y exterior]]+dataMercanciaGeneral[[#This Row],[TOTAL mercancía general desembarcada en cabotaje y exterior]]</f>
        <v>731</v>
      </c>
    </row>
    <row r="1974" spans="1:13" hidden="1" x14ac:dyDescent="0.25">
      <c r="A1974" s="1">
        <v>1995</v>
      </c>
      <c r="B1974" s="1" t="s">
        <v>7</v>
      </c>
      <c r="C1974" s="1" t="s">
        <v>32</v>
      </c>
      <c r="D1974" s="1" t="s">
        <v>33</v>
      </c>
      <c r="E1974" s="2">
        <v>983947</v>
      </c>
      <c r="F1974" s="2">
        <v>1011220</v>
      </c>
      <c r="G1974" s="3">
        <f>+dataMercanciaGeneral[[#This Row],[Mercancía general embarcada en cabotaje]]+dataMercanciaGeneral[[#This Row],[Mercancía general desembarcada en cabotaje]]</f>
        <v>1995167</v>
      </c>
      <c r="H1974" s="2">
        <v>145000</v>
      </c>
      <c r="I1974" s="2">
        <v>117238</v>
      </c>
      <c r="J1974" s="3">
        <f>+dataMercanciaGeneral[[#This Row],[Mercancía general embarcada en exterior]]+dataMercanciaGeneral[[#This Row],[Mercancía general desembarcada en exterior]]</f>
        <v>262238</v>
      </c>
      <c r="K1974" s="3">
        <f>+dataMercanciaGeneral[[#This Row],[Mercancía general embarcada en cabotaje]]+dataMercanciaGeneral[[#This Row],[Mercancía general embarcada en exterior]]</f>
        <v>1128947</v>
      </c>
      <c r="L1974" s="3">
        <f>+dataMercanciaGeneral[[#This Row],[Mercancía general desembarcada en cabotaje]]+dataMercanciaGeneral[[#This Row],[Mercancía general desembarcada en exterior]]</f>
        <v>1128458</v>
      </c>
      <c r="M1974" s="3">
        <f>+dataMercanciaGeneral[[#This Row],[TOTAL mercancía general embarcada en cabotaje y exterior]]+dataMercanciaGeneral[[#This Row],[TOTAL mercancía general desembarcada en cabotaje y exterior]]</f>
        <v>2257405</v>
      </c>
    </row>
    <row r="1975" spans="1:13" hidden="1" x14ac:dyDescent="0.25">
      <c r="A1975" s="1">
        <v>1995</v>
      </c>
      <c r="B1975" s="1" t="s">
        <v>7</v>
      </c>
      <c r="C1975" s="1" t="s">
        <v>32</v>
      </c>
      <c r="D1975" s="1" t="s">
        <v>42</v>
      </c>
      <c r="E1975" s="2">
        <v>629553</v>
      </c>
      <c r="F1975" s="2">
        <v>1142158</v>
      </c>
      <c r="G1975" s="3">
        <f>+dataMercanciaGeneral[[#This Row],[Mercancía general embarcada en cabotaje]]+dataMercanciaGeneral[[#This Row],[Mercancía general desembarcada en cabotaje]]</f>
        <v>1771711</v>
      </c>
      <c r="H1975" s="2">
        <v>45320</v>
      </c>
      <c r="I1975" s="2">
        <v>368111</v>
      </c>
      <c r="J1975" s="3">
        <f>+dataMercanciaGeneral[[#This Row],[Mercancía general embarcada en exterior]]+dataMercanciaGeneral[[#This Row],[Mercancía general desembarcada en exterior]]</f>
        <v>413431</v>
      </c>
      <c r="K1975" s="3">
        <f>+dataMercanciaGeneral[[#This Row],[Mercancía general embarcada en cabotaje]]+dataMercanciaGeneral[[#This Row],[Mercancía general embarcada en exterior]]</f>
        <v>674873</v>
      </c>
      <c r="L1975" s="3">
        <f>+dataMercanciaGeneral[[#This Row],[Mercancía general desembarcada en cabotaje]]+dataMercanciaGeneral[[#This Row],[Mercancía general desembarcada en exterior]]</f>
        <v>1510269</v>
      </c>
      <c r="M1975" s="3">
        <f>+dataMercanciaGeneral[[#This Row],[TOTAL mercancía general embarcada en cabotaje y exterior]]+dataMercanciaGeneral[[#This Row],[TOTAL mercancía general desembarcada en cabotaje y exterior]]</f>
        <v>2185142</v>
      </c>
    </row>
    <row r="1976" spans="1:13" hidden="1" x14ac:dyDescent="0.25">
      <c r="A1976" s="1">
        <v>1995</v>
      </c>
      <c r="B1976" s="1" t="s">
        <v>24</v>
      </c>
      <c r="C1976" s="1" t="s">
        <v>32</v>
      </c>
      <c r="D1976" s="1" t="s">
        <v>33</v>
      </c>
      <c r="E1976" s="2">
        <v>2398</v>
      </c>
      <c r="F1976" s="2">
        <v>6412</v>
      </c>
      <c r="G1976" s="3">
        <f>+dataMercanciaGeneral[[#This Row],[Mercancía general embarcada en cabotaje]]+dataMercanciaGeneral[[#This Row],[Mercancía general desembarcada en cabotaje]]</f>
        <v>8810</v>
      </c>
      <c r="H1976" s="2">
        <v>434021</v>
      </c>
      <c r="I1976" s="2">
        <v>470784</v>
      </c>
      <c r="J1976" s="3">
        <f>+dataMercanciaGeneral[[#This Row],[Mercancía general embarcada en exterior]]+dataMercanciaGeneral[[#This Row],[Mercancía general desembarcada en exterior]]</f>
        <v>904805</v>
      </c>
      <c r="K1976" s="3">
        <f>+dataMercanciaGeneral[[#This Row],[Mercancía general embarcada en cabotaje]]+dataMercanciaGeneral[[#This Row],[Mercancía general embarcada en exterior]]</f>
        <v>436419</v>
      </c>
      <c r="L1976" s="3">
        <f>+dataMercanciaGeneral[[#This Row],[Mercancía general desembarcada en cabotaje]]+dataMercanciaGeneral[[#This Row],[Mercancía general desembarcada en exterior]]</f>
        <v>477196</v>
      </c>
      <c r="M1976" s="3">
        <f>+dataMercanciaGeneral[[#This Row],[TOTAL mercancía general embarcada en cabotaje y exterior]]+dataMercanciaGeneral[[#This Row],[TOTAL mercancía general desembarcada en cabotaje y exterior]]</f>
        <v>913615</v>
      </c>
    </row>
    <row r="1977" spans="1:13" hidden="1" x14ac:dyDescent="0.25">
      <c r="A1977" s="1">
        <v>1995</v>
      </c>
      <c r="B1977" s="1" t="s">
        <v>24</v>
      </c>
      <c r="C1977" s="1" t="s">
        <v>32</v>
      </c>
      <c r="D1977" s="1" t="s">
        <v>42</v>
      </c>
      <c r="E1977" s="2">
        <v>922</v>
      </c>
      <c r="F1977" s="2">
        <v>59</v>
      </c>
      <c r="G1977" s="3">
        <f>+dataMercanciaGeneral[[#This Row],[Mercancía general embarcada en cabotaje]]+dataMercanciaGeneral[[#This Row],[Mercancía general desembarcada en cabotaje]]</f>
        <v>981</v>
      </c>
      <c r="H1977" s="2">
        <v>5160</v>
      </c>
      <c r="I1977" s="2">
        <v>8605</v>
      </c>
      <c r="J1977" s="3">
        <f>+dataMercanciaGeneral[[#This Row],[Mercancía general embarcada en exterior]]+dataMercanciaGeneral[[#This Row],[Mercancía general desembarcada en exterior]]</f>
        <v>13765</v>
      </c>
      <c r="K1977" s="3">
        <f>+dataMercanciaGeneral[[#This Row],[Mercancía general embarcada en cabotaje]]+dataMercanciaGeneral[[#This Row],[Mercancía general embarcada en exterior]]</f>
        <v>6082</v>
      </c>
      <c r="L1977" s="3">
        <f>+dataMercanciaGeneral[[#This Row],[Mercancía general desembarcada en cabotaje]]+dataMercanciaGeneral[[#This Row],[Mercancía general desembarcada en exterior]]</f>
        <v>8664</v>
      </c>
      <c r="M1977" s="3">
        <f>+dataMercanciaGeneral[[#This Row],[TOTAL mercancía general embarcada en cabotaje y exterior]]+dataMercanciaGeneral[[#This Row],[TOTAL mercancía general desembarcada en cabotaje y exterior]]</f>
        <v>14746</v>
      </c>
    </row>
    <row r="1978" spans="1:13" hidden="1" x14ac:dyDescent="0.25">
      <c r="A1978" s="1">
        <v>1995</v>
      </c>
      <c r="B1978" s="1" t="s">
        <v>25</v>
      </c>
      <c r="C1978" s="1" t="s">
        <v>32</v>
      </c>
      <c r="D1978" s="1" t="s">
        <v>33</v>
      </c>
      <c r="E1978" s="2">
        <v>147220</v>
      </c>
      <c r="F1978" s="2">
        <v>108535</v>
      </c>
      <c r="G1978" s="3">
        <f>+dataMercanciaGeneral[[#This Row],[Mercancía general embarcada en cabotaje]]+dataMercanciaGeneral[[#This Row],[Mercancía general desembarcada en cabotaje]]</f>
        <v>255755</v>
      </c>
      <c r="H1978" s="2">
        <v>133992</v>
      </c>
      <c r="I1978" s="2">
        <v>125806</v>
      </c>
      <c r="J1978" s="3">
        <f>+dataMercanciaGeneral[[#This Row],[Mercancía general embarcada en exterior]]+dataMercanciaGeneral[[#This Row],[Mercancía general desembarcada en exterior]]</f>
        <v>259798</v>
      </c>
      <c r="K1978" s="3">
        <f>+dataMercanciaGeneral[[#This Row],[Mercancía general embarcada en cabotaje]]+dataMercanciaGeneral[[#This Row],[Mercancía general embarcada en exterior]]</f>
        <v>281212</v>
      </c>
      <c r="L1978" s="3">
        <f>+dataMercanciaGeneral[[#This Row],[Mercancía general desembarcada en cabotaje]]+dataMercanciaGeneral[[#This Row],[Mercancía general desembarcada en exterior]]</f>
        <v>234341</v>
      </c>
      <c r="M1978" s="3">
        <f>+dataMercanciaGeneral[[#This Row],[TOTAL mercancía general embarcada en cabotaje y exterior]]+dataMercanciaGeneral[[#This Row],[TOTAL mercancía general desembarcada en cabotaje y exterior]]</f>
        <v>515553</v>
      </c>
    </row>
    <row r="1979" spans="1:13" hidden="1" x14ac:dyDescent="0.25">
      <c r="A1979" s="1">
        <v>1995</v>
      </c>
      <c r="B1979" s="1" t="s">
        <v>25</v>
      </c>
      <c r="C1979" s="1" t="s">
        <v>32</v>
      </c>
      <c r="D1979" s="1" t="s">
        <v>42</v>
      </c>
      <c r="E1979" s="2">
        <v>294981</v>
      </c>
      <c r="F1979" s="2">
        <v>105421</v>
      </c>
      <c r="G1979" s="3">
        <f>+dataMercanciaGeneral[[#This Row],[Mercancía general embarcada en cabotaje]]+dataMercanciaGeneral[[#This Row],[Mercancía general desembarcada en cabotaje]]</f>
        <v>400402</v>
      </c>
      <c r="H1979" s="2">
        <v>254</v>
      </c>
      <c r="I1979" s="2">
        <v>94</v>
      </c>
      <c r="J1979" s="3">
        <f>+dataMercanciaGeneral[[#This Row],[Mercancía general embarcada en exterior]]+dataMercanciaGeneral[[#This Row],[Mercancía general desembarcada en exterior]]</f>
        <v>348</v>
      </c>
      <c r="K1979" s="3">
        <f>+dataMercanciaGeneral[[#This Row],[Mercancía general embarcada en cabotaje]]+dataMercanciaGeneral[[#This Row],[Mercancía general embarcada en exterior]]</f>
        <v>295235</v>
      </c>
      <c r="L1979" s="3">
        <f>+dataMercanciaGeneral[[#This Row],[Mercancía general desembarcada en cabotaje]]+dataMercanciaGeneral[[#This Row],[Mercancía general desembarcada en exterior]]</f>
        <v>105515</v>
      </c>
      <c r="M1979" s="3">
        <f>+dataMercanciaGeneral[[#This Row],[TOTAL mercancía general embarcada en cabotaje y exterior]]+dataMercanciaGeneral[[#This Row],[TOTAL mercancía general desembarcada en cabotaje y exterior]]</f>
        <v>400750</v>
      </c>
    </row>
    <row r="1980" spans="1:13" hidden="1" x14ac:dyDescent="0.25">
      <c r="A1980" s="1">
        <v>1995</v>
      </c>
      <c r="B1980" s="1" t="s">
        <v>26</v>
      </c>
      <c r="C1980" s="1" t="s">
        <v>32</v>
      </c>
      <c r="D1980" s="1" t="s">
        <v>33</v>
      </c>
      <c r="E1980" s="2">
        <v>41526</v>
      </c>
      <c r="F1980" s="2">
        <v>30703</v>
      </c>
      <c r="G1980" s="3">
        <f>+dataMercanciaGeneral[[#This Row],[Mercancía general embarcada en cabotaje]]+dataMercanciaGeneral[[#This Row],[Mercancía general desembarcada en cabotaje]]</f>
        <v>72229</v>
      </c>
      <c r="H1980" s="2">
        <v>197668</v>
      </c>
      <c r="I1980" s="2">
        <v>75481</v>
      </c>
      <c r="J1980" s="3">
        <f>+dataMercanciaGeneral[[#This Row],[Mercancía general embarcada en exterior]]+dataMercanciaGeneral[[#This Row],[Mercancía general desembarcada en exterior]]</f>
        <v>273149</v>
      </c>
      <c r="K1980" s="3">
        <f>+dataMercanciaGeneral[[#This Row],[Mercancía general embarcada en cabotaje]]+dataMercanciaGeneral[[#This Row],[Mercancía general embarcada en exterior]]</f>
        <v>239194</v>
      </c>
      <c r="L1980" s="3">
        <f>+dataMercanciaGeneral[[#This Row],[Mercancía general desembarcada en cabotaje]]+dataMercanciaGeneral[[#This Row],[Mercancía general desembarcada en exterior]]</f>
        <v>106184</v>
      </c>
      <c r="M1980" s="3">
        <f>+dataMercanciaGeneral[[#This Row],[TOTAL mercancía general embarcada en cabotaje y exterior]]+dataMercanciaGeneral[[#This Row],[TOTAL mercancía general desembarcada en cabotaje y exterior]]</f>
        <v>345378</v>
      </c>
    </row>
    <row r="1981" spans="1:13" hidden="1" x14ac:dyDescent="0.25">
      <c r="A1981" s="1">
        <v>1995</v>
      </c>
      <c r="B1981" s="1" t="s">
        <v>26</v>
      </c>
      <c r="C1981" s="1" t="s">
        <v>32</v>
      </c>
      <c r="D1981" s="1" t="s">
        <v>42</v>
      </c>
      <c r="E1981" s="2">
        <v>287369</v>
      </c>
      <c r="F1981" s="2">
        <v>83090</v>
      </c>
      <c r="G1981" s="3">
        <f>+dataMercanciaGeneral[[#This Row],[Mercancía general embarcada en cabotaje]]+dataMercanciaGeneral[[#This Row],[Mercancía general desembarcada en cabotaje]]</f>
        <v>370459</v>
      </c>
      <c r="H1981" s="2">
        <v>27158</v>
      </c>
      <c r="I1981" s="2">
        <v>5673</v>
      </c>
      <c r="J1981" s="3">
        <f>+dataMercanciaGeneral[[#This Row],[Mercancía general embarcada en exterior]]+dataMercanciaGeneral[[#This Row],[Mercancía general desembarcada en exterior]]</f>
        <v>32831</v>
      </c>
      <c r="K1981" s="3">
        <f>+dataMercanciaGeneral[[#This Row],[Mercancía general embarcada en cabotaje]]+dataMercanciaGeneral[[#This Row],[Mercancía general embarcada en exterior]]</f>
        <v>314527</v>
      </c>
      <c r="L1981" s="3">
        <f>+dataMercanciaGeneral[[#This Row],[Mercancía general desembarcada en cabotaje]]+dataMercanciaGeneral[[#This Row],[Mercancía general desembarcada en exterior]]</f>
        <v>88763</v>
      </c>
      <c r="M1981" s="3">
        <f>+dataMercanciaGeneral[[#This Row],[TOTAL mercancía general embarcada en cabotaje y exterior]]+dataMercanciaGeneral[[#This Row],[TOTAL mercancía general desembarcada en cabotaje y exterior]]</f>
        <v>403290</v>
      </c>
    </row>
    <row r="1982" spans="1:13" hidden="1" x14ac:dyDescent="0.25">
      <c r="A1982" s="1">
        <v>1995</v>
      </c>
      <c r="B1982" s="1" t="s">
        <v>27</v>
      </c>
      <c r="C1982" s="1" t="s">
        <v>32</v>
      </c>
      <c r="D1982" s="1" t="s">
        <v>33</v>
      </c>
      <c r="E1982" s="2">
        <v>712325</v>
      </c>
      <c r="F1982" s="2">
        <v>520890</v>
      </c>
      <c r="G1982" s="3">
        <f>+dataMercanciaGeneral[[#This Row],[Mercancía general embarcada en cabotaje]]+dataMercanciaGeneral[[#This Row],[Mercancía general desembarcada en cabotaje]]</f>
        <v>1233215</v>
      </c>
      <c r="H1982" s="2">
        <v>498519</v>
      </c>
      <c r="I1982" s="2">
        <v>1695131</v>
      </c>
      <c r="J1982" s="3">
        <f>+dataMercanciaGeneral[[#This Row],[Mercancía general embarcada en exterior]]+dataMercanciaGeneral[[#This Row],[Mercancía general desembarcada en exterior]]</f>
        <v>2193650</v>
      </c>
      <c r="K1982" s="3">
        <f>+dataMercanciaGeneral[[#This Row],[Mercancía general embarcada en cabotaje]]+dataMercanciaGeneral[[#This Row],[Mercancía general embarcada en exterior]]</f>
        <v>1210844</v>
      </c>
      <c r="L1982" s="3">
        <f>+dataMercanciaGeneral[[#This Row],[Mercancía general desembarcada en cabotaje]]+dataMercanciaGeneral[[#This Row],[Mercancía general desembarcada en exterior]]</f>
        <v>2216021</v>
      </c>
      <c r="M1982" s="3">
        <f>+dataMercanciaGeneral[[#This Row],[TOTAL mercancía general embarcada en cabotaje y exterior]]+dataMercanciaGeneral[[#This Row],[TOTAL mercancía general desembarcada en cabotaje y exterior]]</f>
        <v>3426865</v>
      </c>
    </row>
    <row r="1983" spans="1:13" hidden="1" x14ac:dyDescent="0.25">
      <c r="A1983" s="1">
        <v>1995</v>
      </c>
      <c r="B1983" s="1" t="s">
        <v>27</v>
      </c>
      <c r="C1983" s="1" t="s">
        <v>32</v>
      </c>
      <c r="D1983" s="1" t="s">
        <v>42</v>
      </c>
      <c r="E1983" s="2">
        <v>737639</v>
      </c>
      <c r="F1983" s="2">
        <v>164226</v>
      </c>
      <c r="G1983" s="3">
        <f>+dataMercanciaGeneral[[#This Row],[Mercancía general embarcada en cabotaje]]+dataMercanciaGeneral[[#This Row],[Mercancía general desembarcada en cabotaje]]</f>
        <v>901865</v>
      </c>
      <c r="H1983" s="2">
        <v>4046877</v>
      </c>
      <c r="I1983" s="2">
        <v>2521454</v>
      </c>
      <c r="J1983" s="3">
        <f>+dataMercanciaGeneral[[#This Row],[Mercancía general embarcada en exterior]]+dataMercanciaGeneral[[#This Row],[Mercancía general desembarcada en exterior]]</f>
        <v>6568331</v>
      </c>
      <c r="K1983" s="3">
        <f>+dataMercanciaGeneral[[#This Row],[Mercancía general embarcada en cabotaje]]+dataMercanciaGeneral[[#This Row],[Mercancía general embarcada en exterior]]</f>
        <v>4784516</v>
      </c>
      <c r="L1983" s="3">
        <f>+dataMercanciaGeneral[[#This Row],[Mercancía general desembarcada en cabotaje]]+dataMercanciaGeneral[[#This Row],[Mercancía general desembarcada en exterior]]</f>
        <v>2685680</v>
      </c>
      <c r="M1983" s="3">
        <f>+dataMercanciaGeneral[[#This Row],[TOTAL mercancía general embarcada en cabotaje y exterior]]+dataMercanciaGeneral[[#This Row],[TOTAL mercancía general desembarcada en cabotaje y exterior]]</f>
        <v>7470196</v>
      </c>
    </row>
    <row r="1984" spans="1:13" hidden="1" x14ac:dyDescent="0.25">
      <c r="A1984" s="1">
        <v>1995</v>
      </c>
      <c r="B1984" s="1" t="s">
        <v>28</v>
      </c>
      <c r="C1984" s="1" t="s">
        <v>32</v>
      </c>
      <c r="D1984" s="1" t="s">
        <v>33</v>
      </c>
      <c r="E1984" s="2">
        <v>5150</v>
      </c>
      <c r="F1984" s="2">
        <v>7439</v>
      </c>
      <c r="G1984" s="3">
        <f>+dataMercanciaGeneral[[#This Row],[Mercancía general embarcada en cabotaje]]+dataMercanciaGeneral[[#This Row],[Mercancía general desembarcada en cabotaje]]</f>
        <v>12589</v>
      </c>
      <c r="H1984" s="2">
        <v>692889</v>
      </c>
      <c r="I1984" s="2">
        <v>522086</v>
      </c>
      <c r="J1984" s="3">
        <f>+dataMercanciaGeneral[[#This Row],[Mercancía general embarcada en exterior]]+dataMercanciaGeneral[[#This Row],[Mercancía general desembarcada en exterior]]</f>
        <v>1214975</v>
      </c>
      <c r="K1984" s="3">
        <f>+dataMercanciaGeneral[[#This Row],[Mercancía general embarcada en cabotaje]]+dataMercanciaGeneral[[#This Row],[Mercancía general embarcada en exterior]]</f>
        <v>698039</v>
      </c>
      <c r="L1984" s="3">
        <f>+dataMercanciaGeneral[[#This Row],[Mercancía general desembarcada en cabotaje]]+dataMercanciaGeneral[[#This Row],[Mercancía general desembarcada en exterior]]</f>
        <v>529525</v>
      </c>
      <c r="M1984" s="3">
        <f>+dataMercanciaGeneral[[#This Row],[TOTAL mercancía general embarcada en cabotaje y exterior]]+dataMercanciaGeneral[[#This Row],[TOTAL mercancía general desembarcada en cabotaje y exterior]]</f>
        <v>1227564</v>
      </c>
    </row>
    <row r="1985" spans="1:13" hidden="1" x14ac:dyDescent="0.25">
      <c r="A1985" s="1">
        <v>1995</v>
      </c>
      <c r="B1985" s="1" t="s">
        <v>28</v>
      </c>
      <c r="C1985" s="1" t="s">
        <v>32</v>
      </c>
      <c r="D1985" s="1" t="s">
        <v>42</v>
      </c>
      <c r="E1985" s="2">
        <v>124795</v>
      </c>
      <c r="F1985" s="2">
        <v>50632</v>
      </c>
      <c r="G1985" s="3">
        <f>+dataMercanciaGeneral[[#This Row],[Mercancía general embarcada en cabotaje]]+dataMercanciaGeneral[[#This Row],[Mercancía general desembarcada en cabotaje]]</f>
        <v>175427</v>
      </c>
      <c r="H1985" s="2">
        <v>310039</v>
      </c>
      <c r="I1985" s="2">
        <v>331337</v>
      </c>
      <c r="J1985" s="3">
        <f>+dataMercanciaGeneral[[#This Row],[Mercancía general embarcada en exterior]]+dataMercanciaGeneral[[#This Row],[Mercancía general desembarcada en exterior]]</f>
        <v>641376</v>
      </c>
      <c r="K1985" s="3">
        <f>+dataMercanciaGeneral[[#This Row],[Mercancía general embarcada en cabotaje]]+dataMercanciaGeneral[[#This Row],[Mercancía general embarcada en exterior]]</f>
        <v>434834</v>
      </c>
      <c r="L1985" s="3">
        <f>+dataMercanciaGeneral[[#This Row],[Mercancía general desembarcada en cabotaje]]+dataMercanciaGeneral[[#This Row],[Mercancía general desembarcada en exterior]]</f>
        <v>381969</v>
      </c>
      <c r="M1985" s="3">
        <f>+dataMercanciaGeneral[[#This Row],[TOTAL mercancía general embarcada en cabotaje y exterior]]+dataMercanciaGeneral[[#This Row],[TOTAL mercancía general desembarcada en cabotaje y exterior]]</f>
        <v>816803</v>
      </c>
    </row>
    <row r="1986" spans="1:13" hidden="1" x14ac:dyDescent="0.25">
      <c r="A1986" s="1">
        <v>1995</v>
      </c>
      <c r="B1986" s="1" t="s">
        <v>29</v>
      </c>
      <c r="C1986" s="1" t="s">
        <v>32</v>
      </c>
      <c r="D1986" s="1" t="s">
        <v>33</v>
      </c>
      <c r="E1986" s="2">
        <v>0</v>
      </c>
      <c r="F1986" s="2">
        <v>0</v>
      </c>
      <c r="G1986" s="3">
        <f>+dataMercanciaGeneral[[#This Row],[Mercancía general embarcada en cabotaje]]+dataMercanciaGeneral[[#This Row],[Mercancía general desembarcada en cabotaje]]</f>
        <v>0</v>
      </c>
      <c r="H1986" s="2">
        <v>37210</v>
      </c>
      <c r="I1986" s="2">
        <v>113124</v>
      </c>
      <c r="J1986" s="3">
        <f>+dataMercanciaGeneral[[#This Row],[Mercancía general embarcada en exterior]]+dataMercanciaGeneral[[#This Row],[Mercancía general desembarcada en exterior]]</f>
        <v>150334</v>
      </c>
      <c r="K1986" s="3">
        <f>+dataMercanciaGeneral[[#This Row],[Mercancía general embarcada en cabotaje]]+dataMercanciaGeneral[[#This Row],[Mercancía general embarcada en exterior]]</f>
        <v>37210</v>
      </c>
      <c r="L1986" s="3">
        <f>+dataMercanciaGeneral[[#This Row],[Mercancía general desembarcada en cabotaje]]+dataMercanciaGeneral[[#This Row],[Mercancía general desembarcada en exterior]]</f>
        <v>113124</v>
      </c>
      <c r="M1986" s="3">
        <f>+dataMercanciaGeneral[[#This Row],[TOTAL mercancía general embarcada en cabotaje y exterior]]+dataMercanciaGeneral[[#This Row],[TOTAL mercancía general desembarcada en cabotaje y exterior]]</f>
        <v>150334</v>
      </c>
    </row>
    <row r="1987" spans="1:13" hidden="1" x14ac:dyDescent="0.25">
      <c r="A1987" s="1">
        <v>1995</v>
      </c>
      <c r="B1987" s="1" t="s">
        <v>29</v>
      </c>
      <c r="C1987" s="1" t="s">
        <v>32</v>
      </c>
      <c r="D1987" s="1" t="s">
        <v>42</v>
      </c>
      <c r="E1987" s="2">
        <v>0</v>
      </c>
      <c r="F1987" s="2">
        <v>0</v>
      </c>
      <c r="G1987" s="3">
        <f>+dataMercanciaGeneral[[#This Row],[Mercancía general embarcada en cabotaje]]+dataMercanciaGeneral[[#This Row],[Mercancía general desembarcada en cabotaje]]</f>
        <v>0</v>
      </c>
      <c r="H1987" s="2">
        <v>0</v>
      </c>
      <c r="I1987" s="2">
        <v>0</v>
      </c>
      <c r="J1987" s="3">
        <f>+dataMercanciaGeneral[[#This Row],[Mercancía general embarcada en exterior]]+dataMercanciaGeneral[[#This Row],[Mercancía general desembarcada en exterior]]</f>
        <v>0</v>
      </c>
      <c r="K1987" s="3">
        <f>+dataMercanciaGeneral[[#This Row],[Mercancía general embarcada en cabotaje]]+dataMercanciaGeneral[[#This Row],[Mercancía general embarcada en exterior]]</f>
        <v>0</v>
      </c>
      <c r="L1987" s="3">
        <f>+dataMercanciaGeneral[[#This Row],[Mercancía general desembarcada en cabotaje]]+dataMercanciaGeneral[[#This Row],[Mercancía general desembarcada en exterior]]</f>
        <v>0</v>
      </c>
      <c r="M1987" s="3">
        <f>+dataMercanciaGeneral[[#This Row],[TOTAL mercancía general embarcada en cabotaje y exterior]]+dataMercanciaGeneral[[#This Row],[TOTAL mercancía general desembarcada en cabotaje y exterior]]</f>
        <v>0</v>
      </c>
    </row>
    <row r="1988" spans="1:13" hidden="1" x14ac:dyDescent="0.25">
      <c r="A1988" s="1">
        <v>1996</v>
      </c>
      <c r="B1988" s="1" t="s">
        <v>0</v>
      </c>
      <c r="C1988" s="1" t="s">
        <v>32</v>
      </c>
      <c r="D1988" s="1" t="s">
        <v>33</v>
      </c>
      <c r="E1988" s="2">
        <v>663</v>
      </c>
      <c r="F1988" s="2">
        <v>0</v>
      </c>
      <c r="G1988" s="3">
        <f>+dataMercanciaGeneral[[#This Row],[Mercancía general embarcada en cabotaje]]+dataMercanciaGeneral[[#This Row],[Mercancía general desembarcada en cabotaje]]</f>
        <v>663</v>
      </c>
      <c r="H1988" s="2">
        <v>117664</v>
      </c>
      <c r="I1988" s="2">
        <v>41238</v>
      </c>
      <c r="J1988" s="3">
        <f>+dataMercanciaGeneral[[#This Row],[Mercancía general embarcada en exterior]]+dataMercanciaGeneral[[#This Row],[Mercancía general desembarcada en exterior]]</f>
        <v>158902</v>
      </c>
      <c r="K1988" s="3">
        <f>+dataMercanciaGeneral[[#This Row],[Mercancía general embarcada en cabotaje]]+dataMercanciaGeneral[[#This Row],[Mercancía general embarcada en exterior]]</f>
        <v>118327</v>
      </c>
      <c r="L1988" s="3">
        <f>+dataMercanciaGeneral[[#This Row],[Mercancía general desembarcada en cabotaje]]+dataMercanciaGeneral[[#This Row],[Mercancía general desembarcada en exterior]]</f>
        <v>41238</v>
      </c>
      <c r="M1988" s="3">
        <f>+dataMercanciaGeneral[[#This Row],[TOTAL mercancía general embarcada en cabotaje y exterior]]+dataMercanciaGeneral[[#This Row],[TOTAL mercancía general desembarcada en cabotaje y exterior]]</f>
        <v>159565</v>
      </c>
    </row>
    <row r="1989" spans="1:13" hidden="1" x14ac:dyDescent="0.25">
      <c r="A1989" s="1">
        <v>1996</v>
      </c>
      <c r="B1989" s="1" t="s">
        <v>0</v>
      </c>
      <c r="C1989" s="1" t="s">
        <v>32</v>
      </c>
      <c r="D1989" s="1" t="s">
        <v>42</v>
      </c>
      <c r="E1989" s="2">
        <v>5595</v>
      </c>
      <c r="F1989" s="2">
        <v>862</v>
      </c>
      <c r="G1989" s="3">
        <f>+dataMercanciaGeneral[[#This Row],[Mercancía general embarcada en cabotaje]]+dataMercanciaGeneral[[#This Row],[Mercancía general desembarcada en cabotaje]]</f>
        <v>6457</v>
      </c>
      <c r="H1989" s="2">
        <v>116</v>
      </c>
      <c r="I1989" s="2">
        <v>0</v>
      </c>
      <c r="J1989" s="3">
        <f>+dataMercanciaGeneral[[#This Row],[Mercancía general embarcada en exterior]]+dataMercanciaGeneral[[#This Row],[Mercancía general desembarcada en exterior]]</f>
        <v>116</v>
      </c>
      <c r="K1989" s="3">
        <f>+dataMercanciaGeneral[[#This Row],[Mercancía general embarcada en cabotaje]]+dataMercanciaGeneral[[#This Row],[Mercancía general embarcada en exterior]]</f>
        <v>5711</v>
      </c>
      <c r="L1989" s="3">
        <f>+dataMercanciaGeneral[[#This Row],[Mercancía general desembarcada en cabotaje]]+dataMercanciaGeneral[[#This Row],[Mercancía general desembarcada en exterior]]</f>
        <v>862</v>
      </c>
      <c r="M1989" s="3">
        <f>+dataMercanciaGeneral[[#This Row],[TOTAL mercancía general embarcada en cabotaje y exterior]]+dataMercanciaGeneral[[#This Row],[TOTAL mercancía general desembarcada en cabotaje y exterior]]</f>
        <v>6573</v>
      </c>
    </row>
    <row r="1990" spans="1:13" hidden="1" x14ac:dyDescent="0.25">
      <c r="A1990" s="1">
        <v>1996</v>
      </c>
      <c r="B1990" s="1" t="s">
        <v>1</v>
      </c>
      <c r="C1990" s="1" t="s">
        <v>32</v>
      </c>
      <c r="D1990" s="1" t="s">
        <v>33</v>
      </c>
      <c r="E1990" s="2">
        <v>39112</v>
      </c>
      <c r="F1990" s="2">
        <v>9259</v>
      </c>
      <c r="G1990" s="3">
        <f>+dataMercanciaGeneral[[#This Row],[Mercancía general embarcada en cabotaje]]+dataMercanciaGeneral[[#This Row],[Mercancía general desembarcada en cabotaje]]</f>
        <v>48371</v>
      </c>
      <c r="H1990" s="2">
        <v>56140</v>
      </c>
      <c r="I1990" s="2">
        <v>81891</v>
      </c>
      <c r="J1990" s="3">
        <f>+dataMercanciaGeneral[[#This Row],[Mercancía general embarcada en exterior]]+dataMercanciaGeneral[[#This Row],[Mercancía general desembarcada en exterior]]</f>
        <v>138031</v>
      </c>
      <c r="K1990" s="3">
        <f>+dataMercanciaGeneral[[#This Row],[Mercancía general embarcada en cabotaje]]+dataMercanciaGeneral[[#This Row],[Mercancía general embarcada en exterior]]</f>
        <v>95252</v>
      </c>
      <c r="L1990" s="3">
        <f>+dataMercanciaGeneral[[#This Row],[Mercancía general desembarcada en cabotaje]]+dataMercanciaGeneral[[#This Row],[Mercancía general desembarcada en exterior]]</f>
        <v>91150</v>
      </c>
      <c r="M1990" s="3">
        <f>+dataMercanciaGeneral[[#This Row],[TOTAL mercancía general embarcada en cabotaje y exterior]]+dataMercanciaGeneral[[#This Row],[TOTAL mercancía general desembarcada en cabotaje y exterior]]</f>
        <v>186402</v>
      </c>
    </row>
    <row r="1991" spans="1:13" hidden="1" x14ac:dyDescent="0.25">
      <c r="A1991" s="1">
        <v>1996</v>
      </c>
      <c r="B1991" s="1" t="s">
        <v>1</v>
      </c>
      <c r="C1991" s="1" t="s">
        <v>32</v>
      </c>
      <c r="D1991" s="1" t="s">
        <v>42</v>
      </c>
      <c r="E1991" s="2">
        <v>362897</v>
      </c>
      <c r="F1991" s="2">
        <v>112532</v>
      </c>
      <c r="G1991" s="3">
        <f>+dataMercanciaGeneral[[#This Row],[Mercancía general embarcada en cabotaje]]+dataMercanciaGeneral[[#This Row],[Mercancía general desembarcada en cabotaje]]</f>
        <v>475429</v>
      </c>
      <c r="H1991" s="2">
        <v>92470</v>
      </c>
      <c r="I1991" s="2">
        <v>52185</v>
      </c>
      <c r="J1991" s="3">
        <f>+dataMercanciaGeneral[[#This Row],[Mercancía general embarcada en exterior]]+dataMercanciaGeneral[[#This Row],[Mercancía general desembarcada en exterior]]</f>
        <v>144655</v>
      </c>
      <c r="K1991" s="3">
        <f>+dataMercanciaGeneral[[#This Row],[Mercancía general embarcada en cabotaje]]+dataMercanciaGeneral[[#This Row],[Mercancía general embarcada en exterior]]</f>
        <v>455367</v>
      </c>
      <c r="L1991" s="3">
        <f>+dataMercanciaGeneral[[#This Row],[Mercancía general desembarcada en cabotaje]]+dataMercanciaGeneral[[#This Row],[Mercancía general desembarcada en exterior]]</f>
        <v>164717</v>
      </c>
      <c r="M1991" s="3">
        <f>+dataMercanciaGeneral[[#This Row],[TOTAL mercancía general embarcada en cabotaje y exterior]]+dataMercanciaGeneral[[#This Row],[TOTAL mercancía general desembarcada en cabotaje y exterior]]</f>
        <v>620084</v>
      </c>
    </row>
    <row r="1992" spans="1:13" hidden="1" x14ac:dyDescent="0.25">
      <c r="A1992" s="1">
        <v>1996</v>
      </c>
      <c r="B1992" s="1" t="s">
        <v>2</v>
      </c>
      <c r="C1992" s="1" t="s">
        <v>32</v>
      </c>
      <c r="D1992" s="1" t="s">
        <v>33</v>
      </c>
      <c r="E1992" s="2">
        <v>136860</v>
      </c>
      <c r="F1992" s="2">
        <v>67447</v>
      </c>
      <c r="G1992" s="3">
        <f>+dataMercanciaGeneral[[#This Row],[Mercancía general embarcada en cabotaje]]+dataMercanciaGeneral[[#This Row],[Mercancía general desembarcada en cabotaje]]</f>
        <v>204307</v>
      </c>
      <c r="H1992" s="2">
        <v>99759</v>
      </c>
      <c r="I1992" s="2">
        <v>119367</v>
      </c>
      <c r="J1992" s="3">
        <f>+dataMercanciaGeneral[[#This Row],[Mercancía general embarcada en exterior]]+dataMercanciaGeneral[[#This Row],[Mercancía general desembarcada en exterior]]</f>
        <v>219126</v>
      </c>
      <c r="K1992" s="3">
        <f>+dataMercanciaGeneral[[#This Row],[Mercancía general embarcada en cabotaje]]+dataMercanciaGeneral[[#This Row],[Mercancía general embarcada en exterior]]</f>
        <v>236619</v>
      </c>
      <c r="L1992" s="3">
        <f>+dataMercanciaGeneral[[#This Row],[Mercancía general desembarcada en cabotaje]]+dataMercanciaGeneral[[#This Row],[Mercancía general desembarcada en exterior]]</f>
        <v>186814</v>
      </c>
      <c r="M1992" s="3">
        <f>+dataMercanciaGeneral[[#This Row],[TOTAL mercancía general embarcada en cabotaje y exterior]]+dataMercanciaGeneral[[#This Row],[TOTAL mercancía general desembarcada en cabotaje y exterior]]</f>
        <v>423433</v>
      </c>
    </row>
    <row r="1993" spans="1:13" hidden="1" x14ac:dyDescent="0.25">
      <c r="A1993" s="1">
        <v>1996</v>
      </c>
      <c r="B1993" s="1" t="s">
        <v>2</v>
      </c>
      <c r="C1993" s="1" t="s">
        <v>32</v>
      </c>
      <c r="D1993" s="1" t="s">
        <v>42</v>
      </c>
      <c r="E1993" s="2">
        <v>0</v>
      </c>
      <c r="F1993" s="2">
        <v>0</v>
      </c>
      <c r="G1993" s="3">
        <f>+dataMercanciaGeneral[[#This Row],[Mercancía general embarcada en cabotaje]]+dataMercanciaGeneral[[#This Row],[Mercancía general desembarcada en cabotaje]]</f>
        <v>0</v>
      </c>
      <c r="H1993" s="2">
        <v>0</v>
      </c>
      <c r="I1993" s="2">
        <v>0</v>
      </c>
      <c r="J1993" s="3">
        <f>+dataMercanciaGeneral[[#This Row],[Mercancía general embarcada en exterior]]+dataMercanciaGeneral[[#This Row],[Mercancía general desembarcada en exterior]]</f>
        <v>0</v>
      </c>
      <c r="K1993" s="3">
        <f>+dataMercanciaGeneral[[#This Row],[Mercancía general embarcada en cabotaje]]+dataMercanciaGeneral[[#This Row],[Mercancía general embarcada en exterior]]</f>
        <v>0</v>
      </c>
      <c r="L1993" s="3">
        <f>+dataMercanciaGeneral[[#This Row],[Mercancía general desembarcada en cabotaje]]+dataMercanciaGeneral[[#This Row],[Mercancía general desembarcada en exterior]]</f>
        <v>0</v>
      </c>
      <c r="M1993" s="3">
        <f>+dataMercanciaGeneral[[#This Row],[TOTAL mercancía general embarcada en cabotaje y exterior]]+dataMercanciaGeneral[[#This Row],[TOTAL mercancía general desembarcada en cabotaje y exterior]]</f>
        <v>0</v>
      </c>
    </row>
    <row r="1994" spans="1:13" hidden="1" x14ac:dyDescent="0.25">
      <c r="A1994" s="1">
        <v>1996</v>
      </c>
      <c r="B1994" s="1" t="s">
        <v>3</v>
      </c>
      <c r="C1994" s="1" t="s">
        <v>32</v>
      </c>
      <c r="D1994" s="1" t="s">
        <v>33</v>
      </c>
      <c r="E1994" s="2">
        <v>140872</v>
      </c>
      <c r="F1994" s="2">
        <v>0</v>
      </c>
      <c r="G1994" s="3">
        <f>+dataMercanciaGeneral[[#This Row],[Mercancía general embarcada en cabotaje]]+dataMercanciaGeneral[[#This Row],[Mercancía general desembarcada en cabotaje]]</f>
        <v>140872</v>
      </c>
      <c r="H1994" s="2">
        <v>804160</v>
      </c>
      <c r="I1994" s="2">
        <v>248658</v>
      </c>
      <c r="J1994" s="3">
        <f>+dataMercanciaGeneral[[#This Row],[Mercancía general embarcada en exterior]]+dataMercanciaGeneral[[#This Row],[Mercancía general desembarcada en exterior]]</f>
        <v>1052818</v>
      </c>
      <c r="K1994" s="3">
        <f>+dataMercanciaGeneral[[#This Row],[Mercancía general embarcada en cabotaje]]+dataMercanciaGeneral[[#This Row],[Mercancía general embarcada en exterior]]</f>
        <v>945032</v>
      </c>
      <c r="L1994" s="3">
        <f>+dataMercanciaGeneral[[#This Row],[Mercancía general desembarcada en cabotaje]]+dataMercanciaGeneral[[#This Row],[Mercancía general desembarcada en exterior]]</f>
        <v>248658</v>
      </c>
      <c r="M1994" s="3">
        <f>+dataMercanciaGeneral[[#This Row],[TOTAL mercancía general embarcada en cabotaje y exterior]]+dataMercanciaGeneral[[#This Row],[TOTAL mercancía general desembarcada en cabotaje y exterior]]</f>
        <v>1193690</v>
      </c>
    </row>
    <row r="1995" spans="1:13" hidden="1" x14ac:dyDescent="0.25">
      <c r="A1995" s="1">
        <v>1996</v>
      </c>
      <c r="B1995" s="1" t="s">
        <v>3</v>
      </c>
      <c r="C1995" s="1" t="s">
        <v>32</v>
      </c>
      <c r="D1995" s="1" t="s">
        <v>42</v>
      </c>
      <c r="E1995" s="2">
        <v>0</v>
      </c>
      <c r="F1995" s="2">
        <v>0</v>
      </c>
      <c r="G1995" s="3">
        <f>+dataMercanciaGeneral[[#This Row],[Mercancía general embarcada en cabotaje]]+dataMercanciaGeneral[[#This Row],[Mercancía general desembarcada en cabotaje]]</f>
        <v>0</v>
      </c>
      <c r="H1995" s="2">
        <v>0</v>
      </c>
      <c r="I1995" s="2">
        <v>164</v>
      </c>
      <c r="J1995" s="3">
        <f>+dataMercanciaGeneral[[#This Row],[Mercancía general embarcada en exterior]]+dataMercanciaGeneral[[#This Row],[Mercancía general desembarcada en exterior]]</f>
        <v>164</v>
      </c>
      <c r="K1995" s="3">
        <f>+dataMercanciaGeneral[[#This Row],[Mercancía general embarcada en cabotaje]]+dataMercanciaGeneral[[#This Row],[Mercancía general embarcada en exterior]]</f>
        <v>0</v>
      </c>
      <c r="L1995" s="3">
        <f>+dataMercanciaGeneral[[#This Row],[Mercancía general desembarcada en cabotaje]]+dataMercanciaGeneral[[#This Row],[Mercancía general desembarcada en exterior]]</f>
        <v>164</v>
      </c>
      <c r="M1995" s="3">
        <f>+dataMercanciaGeneral[[#This Row],[TOTAL mercancía general embarcada en cabotaje y exterior]]+dataMercanciaGeneral[[#This Row],[TOTAL mercancía general desembarcada en cabotaje y exterior]]</f>
        <v>164</v>
      </c>
    </row>
    <row r="1996" spans="1:13" hidden="1" x14ac:dyDescent="0.25">
      <c r="A1996" s="1">
        <v>1996</v>
      </c>
      <c r="B1996" s="1" t="s">
        <v>4</v>
      </c>
      <c r="C1996" s="1" t="s">
        <v>32</v>
      </c>
      <c r="D1996" s="1" t="s">
        <v>33</v>
      </c>
      <c r="E1996" s="2">
        <v>469572</v>
      </c>
      <c r="F1996" s="2">
        <v>200674</v>
      </c>
      <c r="G1996" s="3">
        <f>+dataMercanciaGeneral[[#This Row],[Mercancía general embarcada en cabotaje]]+dataMercanciaGeneral[[#This Row],[Mercancía general desembarcada en cabotaje]]</f>
        <v>670246</v>
      </c>
      <c r="H1996" s="2">
        <v>1158786</v>
      </c>
      <c r="I1996" s="2">
        <v>953743</v>
      </c>
      <c r="J1996" s="3">
        <f>+dataMercanciaGeneral[[#This Row],[Mercancía general embarcada en exterior]]+dataMercanciaGeneral[[#This Row],[Mercancía general desembarcada en exterior]]</f>
        <v>2112529</v>
      </c>
      <c r="K1996" s="3">
        <f>+dataMercanciaGeneral[[#This Row],[Mercancía general embarcada en cabotaje]]+dataMercanciaGeneral[[#This Row],[Mercancía general embarcada en exterior]]</f>
        <v>1628358</v>
      </c>
      <c r="L1996" s="3">
        <f>+dataMercanciaGeneral[[#This Row],[Mercancía general desembarcada en cabotaje]]+dataMercanciaGeneral[[#This Row],[Mercancía general desembarcada en exterior]]</f>
        <v>1154417</v>
      </c>
      <c r="M1996" s="3">
        <f>+dataMercanciaGeneral[[#This Row],[TOTAL mercancía general embarcada en cabotaje y exterior]]+dataMercanciaGeneral[[#This Row],[TOTAL mercancía general desembarcada en cabotaje y exterior]]</f>
        <v>2782775</v>
      </c>
    </row>
    <row r="1997" spans="1:13" hidden="1" x14ac:dyDescent="0.25">
      <c r="A1997" s="1">
        <v>1996</v>
      </c>
      <c r="B1997" s="1" t="s">
        <v>4</v>
      </c>
      <c r="C1997" s="1" t="s">
        <v>32</v>
      </c>
      <c r="D1997" s="1" t="s">
        <v>42</v>
      </c>
      <c r="E1997" s="2">
        <v>42284</v>
      </c>
      <c r="F1997" s="2">
        <v>35701</v>
      </c>
      <c r="G1997" s="3">
        <f>+dataMercanciaGeneral[[#This Row],[Mercancía general embarcada en cabotaje]]+dataMercanciaGeneral[[#This Row],[Mercancía general desembarcada en cabotaje]]</f>
        <v>77985</v>
      </c>
      <c r="H1997" s="2">
        <v>7174611</v>
      </c>
      <c r="I1997" s="2">
        <v>6524395</v>
      </c>
      <c r="J1997" s="3">
        <f>+dataMercanciaGeneral[[#This Row],[Mercancía general embarcada en exterior]]+dataMercanciaGeneral[[#This Row],[Mercancía general desembarcada en exterior]]</f>
        <v>13699006</v>
      </c>
      <c r="K1997" s="3">
        <f>+dataMercanciaGeneral[[#This Row],[Mercancía general embarcada en cabotaje]]+dataMercanciaGeneral[[#This Row],[Mercancía general embarcada en exterior]]</f>
        <v>7216895</v>
      </c>
      <c r="L1997" s="3">
        <f>+dataMercanciaGeneral[[#This Row],[Mercancía general desembarcada en cabotaje]]+dataMercanciaGeneral[[#This Row],[Mercancía general desembarcada en exterior]]</f>
        <v>6560096</v>
      </c>
      <c r="M1997" s="3">
        <f>+dataMercanciaGeneral[[#This Row],[TOTAL mercancía general embarcada en cabotaje y exterior]]+dataMercanciaGeneral[[#This Row],[TOTAL mercancía general desembarcada en cabotaje y exterior]]</f>
        <v>13776991</v>
      </c>
    </row>
    <row r="1998" spans="1:13" hidden="1" x14ac:dyDescent="0.25">
      <c r="A1998" s="1">
        <v>1996</v>
      </c>
      <c r="B1998" s="1" t="s">
        <v>5</v>
      </c>
      <c r="C1998" s="1" t="s">
        <v>32</v>
      </c>
      <c r="D1998" s="1" t="s">
        <v>33</v>
      </c>
      <c r="E1998" s="2">
        <v>361267</v>
      </c>
      <c r="F1998" s="2">
        <v>355231</v>
      </c>
      <c r="G1998" s="3">
        <f>+dataMercanciaGeneral[[#This Row],[Mercancía general embarcada en cabotaje]]+dataMercanciaGeneral[[#This Row],[Mercancía general desembarcada en cabotaje]]</f>
        <v>716498</v>
      </c>
      <c r="H1998" s="2">
        <v>482661</v>
      </c>
      <c r="I1998" s="2">
        <v>244065</v>
      </c>
      <c r="J1998" s="3">
        <f>+dataMercanciaGeneral[[#This Row],[Mercancía general embarcada en exterior]]+dataMercanciaGeneral[[#This Row],[Mercancía general desembarcada en exterior]]</f>
        <v>726726</v>
      </c>
      <c r="K1998" s="3">
        <f>+dataMercanciaGeneral[[#This Row],[Mercancía general embarcada en cabotaje]]+dataMercanciaGeneral[[#This Row],[Mercancía general embarcada en exterior]]</f>
        <v>843928</v>
      </c>
      <c r="L1998" s="3">
        <f>+dataMercanciaGeneral[[#This Row],[Mercancía general desembarcada en cabotaje]]+dataMercanciaGeneral[[#This Row],[Mercancía general desembarcada en exterior]]</f>
        <v>599296</v>
      </c>
      <c r="M1998" s="3">
        <f>+dataMercanciaGeneral[[#This Row],[TOTAL mercancía general embarcada en cabotaje y exterior]]+dataMercanciaGeneral[[#This Row],[TOTAL mercancía general desembarcada en cabotaje y exterior]]</f>
        <v>1443224</v>
      </c>
    </row>
    <row r="1999" spans="1:13" hidden="1" x14ac:dyDescent="0.25">
      <c r="A1999" s="1">
        <v>1996</v>
      </c>
      <c r="B1999" s="1" t="s">
        <v>5</v>
      </c>
      <c r="C1999" s="1" t="s">
        <v>32</v>
      </c>
      <c r="D1999" s="1" t="s">
        <v>42</v>
      </c>
      <c r="E1999" s="2">
        <v>24850</v>
      </c>
      <c r="F1999" s="2">
        <v>70890</v>
      </c>
      <c r="G1999" s="3">
        <f>+dataMercanciaGeneral[[#This Row],[Mercancía general embarcada en cabotaje]]+dataMercanciaGeneral[[#This Row],[Mercancía general desembarcada en cabotaje]]</f>
        <v>95740</v>
      </c>
      <c r="H1999" s="2">
        <v>357698</v>
      </c>
      <c r="I1999" s="2">
        <v>99702</v>
      </c>
      <c r="J1999" s="3">
        <f>+dataMercanciaGeneral[[#This Row],[Mercancía general embarcada en exterior]]+dataMercanciaGeneral[[#This Row],[Mercancía general desembarcada en exterior]]</f>
        <v>457400</v>
      </c>
      <c r="K1999" s="3">
        <f>+dataMercanciaGeneral[[#This Row],[Mercancía general embarcada en cabotaje]]+dataMercanciaGeneral[[#This Row],[Mercancía general embarcada en exterior]]</f>
        <v>382548</v>
      </c>
      <c r="L1999" s="3">
        <f>+dataMercanciaGeneral[[#This Row],[Mercancía general desembarcada en cabotaje]]+dataMercanciaGeneral[[#This Row],[Mercancía general desembarcada en exterior]]</f>
        <v>170592</v>
      </c>
      <c r="M1999" s="3">
        <f>+dataMercanciaGeneral[[#This Row],[TOTAL mercancía general embarcada en cabotaje y exterior]]+dataMercanciaGeneral[[#This Row],[TOTAL mercancía general desembarcada en cabotaje y exterior]]</f>
        <v>553140</v>
      </c>
    </row>
    <row r="2000" spans="1:13" hidden="1" x14ac:dyDescent="0.25">
      <c r="A2000" s="1">
        <v>1996</v>
      </c>
      <c r="B2000" s="1" t="s">
        <v>10</v>
      </c>
      <c r="C2000" s="1" t="s">
        <v>32</v>
      </c>
      <c r="D2000" s="1" t="s">
        <v>33</v>
      </c>
      <c r="E2000" s="2">
        <v>855948</v>
      </c>
      <c r="F2000" s="2">
        <v>2099694</v>
      </c>
      <c r="G2000" s="3">
        <f>+dataMercanciaGeneral[[#This Row],[Mercancía general embarcada en cabotaje]]+dataMercanciaGeneral[[#This Row],[Mercancía general desembarcada en cabotaje]]</f>
        <v>2955642</v>
      </c>
      <c r="H2000" s="2">
        <v>8607</v>
      </c>
      <c r="I2000" s="2">
        <v>50436</v>
      </c>
      <c r="J2000" s="3">
        <f>+dataMercanciaGeneral[[#This Row],[Mercancía general embarcada en exterior]]+dataMercanciaGeneral[[#This Row],[Mercancía general desembarcada en exterior]]</f>
        <v>59043</v>
      </c>
      <c r="K2000" s="3">
        <f>+dataMercanciaGeneral[[#This Row],[Mercancía general embarcada en cabotaje]]+dataMercanciaGeneral[[#This Row],[Mercancía general embarcada en exterior]]</f>
        <v>864555</v>
      </c>
      <c r="L2000" s="3">
        <f>+dataMercanciaGeneral[[#This Row],[Mercancía general desembarcada en cabotaje]]+dataMercanciaGeneral[[#This Row],[Mercancía general desembarcada en exterior]]</f>
        <v>2150130</v>
      </c>
      <c r="M2000" s="3">
        <f>+dataMercanciaGeneral[[#This Row],[TOTAL mercancía general embarcada en cabotaje y exterior]]+dataMercanciaGeneral[[#This Row],[TOTAL mercancía general desembarcada en cabotaje y exterior]]</f>
        <v>3014685</v>
      </c>
    </row>
    <row r="2001" spans="1:13" hidden="1" x14ac:dyDescent="0.25">
      <c r="A2001" s="1">
        <v>1996</v>
      </c>
      <c r="B2001" s="1" t="s">
        <v>10</v>
      </c>
      <c r="C2001" s="1" t="s">
        <v>32</v>
      </c>
      <c r="D2001" s="1" t="s">
        <v>42</v>
      </c>
      <c r="E2001" s="2">
        <v>261813</v>
      </c>
      <c r="F2001" s="2">
        <v>1015033</v>
      </c>
      <c r="G2001" s="3">
        <f>+dataMercanciaGeneral[[#This Row],[Mercancía general embarcada en cabotaje]]+dataMercanciaGeneral[[#This Row],[Mercancía general desembarcada en cabotaje]]</f>
        <v>1276846</v>
      </c>
      <c r="H2001" s="2">
        <v>0</v>
      </c>
      <c r="I2001" s="2">
        <v>0</v>
      </c>
      <c r="J2001" s="3">
        <f>+dataMercanciaGeneral[[#This Row],[Mercancía general embarcada en exterior]]+dataMercanciaGeneral[[#This Row],[Mercancía general desembarcada en exterior]]</f>
        <v>0</v>
      </c>
      <c r="K2001" s="3">
        <f>+dataMercanciaGeneral[[#This Row],[Mercancía general embarcada en cabotaje]]+dataMercanciaGeneral[[#This Row],[Mercancía general embarcada en exterior]]</f>
        <v>261813</v>
      </c>
      <c r="L2001" s="3">
        <f>+dataMercanciaGeneral[[#This Row],[Mercancía general desembarcada en cabotaje]]+dataMercanciaGeneral[[#This Row],[Mercancía general desembarcada en exterior]]</f>
        <v>1015033</v>
      </c>
      <c r="M2001" s="3">
        <f>+dataMercanciaGeneral[[#This Row],[TOTAL mercancía general embarcada en cabotaje y exterior]]+dataMercanciaGeneral[[#This Row],[TOTAL mercancía general desembarcada en cabotaje y exterior]]</f>
        <v>1276846</v>
      </c>
    </row>
    <row r="2002" spans="1:13" hidden="1" x14ac:dyDescent="0.25">
      <c r="A2002" s="1">
        <v>1996</v>
      </c>
      <c r="B2002" s="1" t="s">
        <v>11</v>
      </c>
      <c r="C2002" s="1" t="s">
        <v>32</v>
      </c>
      <c r="D2002" s="1" t="s">
        <v>33</v>
      </c>
      <c r="E2002" s="2">
        <v>816049</v>
      </c>
      <c r="F2002" s="2">
        <v>290314</v>
      </c>
      <c r="G2002" s="3">
        <f>+dataMercanciaGeneral[[#This Row],[Mercancía general embarcada en cabotaje]]+dataMercanciaGeneral[[#This Row],[Mercancía general desembarcada en cabotaje]]</f>
        <v>1106363</v>
      </c>
      <c r="H2002" s="2">
        <v>631494</v>
      </c>
      <c r="I2002" s="2">
        <v>728562</v>
      </c>
      <c r="J2002" s="3">
        <f>+dataMercanciaGeneral[[#This Row],[Mercancía general embarcada en exterior]]+dataMercanciaGeneral[[#This Row],[Mercancía general desembarcada en exterior]]</f>
        <v>1360056</v>
      </c>
      <c r="K2002" s="3">
        <f>+dataMercanciaGeneral[[#This Row],[Mercancía general embarcada en cabotaje]]+dataMercanciaGeneral[[#This Row],[Mercancía general embarcada en exterior]]</f>
        <v>1447543</v>
      </c>
      <c r="L2002" s="3">
        <f>+dataMercanciaGeneral[[#This Row],[Mercancía general desembarcada en cabotaje]]+dataMercanciaGeneral[[#This Row],[Mercancía general desembarcada en exterior]]</f>
        <v>1018876</v>
      </c>
      <c r="M2002" s="3">
        <f>+dataMercanciaGeneral[[#This Row],[TOTAL mercancía general embarcada en cabotaje y exterior]]+dataMercanciaGeneral[[#This Row],[TOTAL mercancía general desembarcada en cabotaje y exterior]]</f>
        <v>2466419</v>
      </c>
    </row>
    <row r="2003" spans="1:13" hidden="1" x14ac:dyDescent="0.25">
      <c r="A2003" s="1">
        <v>1996</v>
      </c>
      <c r="B2003" s="1" t="s">
        <v>11</v>
      </c>
      <c r="C2003" s="1" t="s">
        <v>32</v>
      </c>
      <c r="D2003" s="1" t="s">
        <v>42</v>
      </c>
      <c r="E2003" s="2">
        <v>998582</v>
      </c>
      <c r="F2003" s="2">
        <v>252356</v>
      </c>
      <c r="G2003" s="3">
        <f>+dataMercanciaGeneral[[#This Row],[Mercancía general embarcada en cabotaje]]+dataMercanciaGeneral[[#This Row],[Mercancía general desembarcada en cabotaje]]</f>
        <v>1250938</v>
      </c>
      <c r="H2003" s="2">
        <v>3502760</v>
      </c>
      <c r="I2003" s="2">
        <v>2874329</v>
      </c>
      <c r="J2003" s="3">
        <f>+dataMercanciaGeneral[[#This Row],[Mercancía general embarcada en exterior]]+dataMercanciaGeneral[[#This Row],[Mercancía general desembarcada en exterior]]</f>
        <v>6377089</v>
      </c>
      <c r="K2003" s="3">
        <f>+dataMercanciaGeneral[[#This Row],[Mercancía general embarcada en cabotaje]]+dataMercanciaGeneral[[#This Row],[Mercancía general embarcada en exterior]]</f>
        <v>4501342</v>
      </c>
      <c r="L2003" s="3">
        <f>+dataMercanciaGeneral[[#This Row],[Mercancía general desembarcada en cabotaje]]+dataMercanciaGeneral[[#This Row],[Mercancía general desembarcada en exterior]]</f>
        <v>3126685</v>
      </c>
      <c r="M2003" s="3">
        <f>+dataMercanciaGeneral[[#This Row],[TOTAL mercancía general embarcada en cabotaje y exterior]]+dataMercanciaGeneral[[#This Row],[TOTAL mercancía general desembarcada en cabotaje y exterior]]</f>
        <v>7628027</v>
      </c>
    </row>
    <row r="2004" spans="1:13" hidden="1" x14ac:dyDescent="0.25">
      <c r="A2004" s="1">
        <v>1996</v>
      </c>
      <c r="B2004" s="1" t="s">
        <v>12</v>
      </c>
      <c r="C2004" s="1" t="s">
        <v>32</v>
      </c>
      <c r="D2004" s="1" t="s">
        <v>33</v>
      </c>
      <c r="E2004" s="2">
        <v>66821</v>
      </c>
      <c r="F2004" s="2">
        <v>61936</v>
      </c>
      <c r="G2004" s="3">
        <f>+dataMercanciaGeneral[[#This Row],[Mercancía general embarcada en cabotaje]]+dataMercanciaGeneral[[#This Row],[Mercancía general desembarcada en cabotaje]]</f>
        <v>128757</v>
      </c>
      <c r="H2004" s="2">
        <v>1222963</v>
      </c>
      <c r="I2004" s="2">
        <v>1894504</v>
      </c>
      <c r="J2004" s="3">
        <f>+dataMercanciaGeneral[[#This Row],[Mercancía general embarcada en exterior]]+dataMercanciaGeneral[[#This Row],[Mercancía general desembarcada en exterior]]</f>
        <v>3117467</v>
      </c>
      <c r="K2004" s="3">
        <f>+dataMercanciaGeneral[[#This Row],[Mercancía general embarcada en cabotaje]]+dataMercanciaGeneral[[#This Row],[Mercancía general embarcada en exterior]]</f>
        <v>1289784</v>
      </c>
      <c r="L2004" s="3">
        <f>+dataMercanciaGeneral[[#This Row],[Mercancía general desembarcada en cabotaje]]+dataMercanciaGeneral[[#This Row],[Mercancía general desembarcada en exterior]]</f>
        <v>1956440</v>
      </c>
      <c r="M2004" s="3">
        <f>+dataMercanciaGeneral[[#This Row],[TOTAL mercancía general embarcada en cabotaje y exterior]]+dataMercanciaGeneral[[#This Row],[TOTAL mercancía general desembarcada en cabotaje y exterior]]</f>
        <v>3246224</v>
      </c>
    </row>
    <row r="2005" spans="1:13" hidden="1" x14ac:dyDescent="0.25">
      <c r="A2005" s="1">
        <v>1996</v>
      </c>
      <c r="B2005" s="1" t="s">
        <v>12</v>
      </c>
      <c r="C2005" s="1" t="s">
        <v>32</v>
      </c>
      <c r="D2005" s="1" t="s">
        <v>42</v>
      </c>
      <c r="E2005" s="2">
        <v>262018</v>
      </c>
      <c r="F2005" s="2">
        <v>77201</v>
      </c>
      <c r="G2005" s="3">
        <f>+dataMercanciaGeneral[[#This Row],[Mercancía general embarcada en cabotaje]]+dataMercanciaGeneral[[#This Row],[Mercancía general desembarcada en cabotaje]]</f>
        <v>339219</v>
      </c>
      <c r="H2005" s="2">
        <v>1675232</v>
      </c>
      <c r="I2005" s="2">
        <v>1024948</v>
      </c>
      <c r="J2005" s="3">
        <f>+dataMercanciaGeneral[[#This Row],[Mercancía general embarcada en exterior]]+dataMercanciaGeneral[[#This Row],[Mercancía general desembarcada en exterior]]</f>
        <v>2700180</v>
      </c>
      <c r="K2005" s="3">
        <f>+dataMercanciaGeneral[[#This Row],[Mercancía general embarcada en cabotaje]]+dataMercanciaGeneral[[#This Row],[Mercancía general embarcada en exterior]]</f>
        <v>1937250</v>
      </c>
      <c r="L2005" s="3">
        <f>+dataMercanciaGeneral[[#This Row],[Mercancía general desembarcada en cabotaje]]+dataMercanciaGeneral[[#This Row],[Mercancía general desembarcada en exterior]]</f>
        <v>1102149</v>
      </c>
      <c r="M2005" s="3">
        <f>+dataMercanciaGeneral[[#This Row],[TOTAL mercancía general embarcada en cabotaje y exterior]]+dataMercanciaGeneral[[#This Row],[TOTAL mercancía general desembarcada en cabotaje y exterior]]</f>
        <v>3039399</v>
      </c>
    </row>
    <row r="2006" spans="1:13" hidden="1" x14ac:dyDescent="0.25">
      <c r="A2006" s="1">
        <v>1996</v>
      </c>
      <c r="B2006" s="1" t="s">
        <v>13</v>
      </c>
      <c r="C2006" s="1" t="s">
        <v>32</v>
      </c>
      <c r="D2006" s="1" t="s">
        <v>33</v>
      </c>
      <c r="E2006" s="2">
        <v>1309</v>
      </c>
      <c r="F2006" s="2">
        <v>745</v>
      </c>
      <c r="G2006" s="3">
        <f>+dataMercanciaGeneral[[#This Row],[Mercancía general embarcada en cabotaje]]+dataMercanciaGeneral[[#This Row],[Mercancía general desembarcada en cabotaje]]</f>
        <v>2054</v>
      </c>
      <c r="H2006" s="2">
        <v>33958</v>
      </c>
      <c r="I2006" s="2">
        <v>47749</v>
      </c>
      <c r="J2006" s="3">
        <f>+dataMercanciaGeneral[[#This Row],[Mercancía general embarcada en exterior]]+dataMercanciaGeneral[[#This Row],[Mercancía general desembarcada en exterior]]</f>
        <v>81707</v>
      </c>
      <c r="K2006" s="3">
        <f>+dataMercanciaGeneral[[#This Row],[Mercancía general embarcada en cabotaje]]+dataMercanciaGeneral[[#This Row],[Mercancía general embarcada en exterior]]</f>
        <v>35267</v>
      </c>
      <c r="L2006" s="3">
        <f>+dataMercanciaGeneral[[#This Row],[Mercancía general desembarcada en cabotaje]]+dataMercanciaGeneral[[#This Row],[Mercancía general desembarcada en exterior]]</f>
        <v>48494</v>
      </c>
      <c r="M2006" s="3">
        <f>+dataMercanciaGeneral[[#This Row],[TOTAL mercancía general embarcada en cabotaje y exterior]]+dataMercanciaGeneral[[#This Row],[TOTAL mercancía general desembarcada en cabotaje y exterior]]</f>
        <v>83761</v>
      </c>
    </row>
    <row r="2007" spans="1:13" hidden="1" x14ac:dyDescent="0.25">
      <c r="A2007" s="1">
        <v>1996</v>
      </c>
      <c r="B2007" s="1" t="s">
        <v>13</v>
      </c>
      <c r="C2007" s="1" t="s">
        <v>32</v>
      </c>
      <c r="D2007" s="1" t="s">
        <v>42</v>
      </c>
      <c r="E2007" s="2">
        <v>0</v>
      </c>
      <c r="F2007" s="2">
        <v>0</v>
      </c>
      <c r="G2007" s="3">
        <f>+dataMercanciaGeneral[[#This Row],[Mercancía general embarcada en cabotaje]]+dataMercanciaGeneral[[#This Row],[Mercancía general desembarcada en cabotaje]]</f>
        <v>0</v>
      </c>
      <c r="H2007" s="2">
        <v>182782</v>
      </c>
      <c r="I2007" s="2">
        <v>53027</v>
      </c>
      <c r="J2007" s="3">
        <f>+dataMercanciaGeneral[[#This Row],[Mercancía general embarcada en exterior]]+dataMercanciaGeneral[[#This Row],[Mercancía general desembarcada en exterior]]</f>
        <v>235809</v>
      </c>
      <c r="K2007" s="3">
        <f>+dataMercanciaGeneral[[#This Row],[Mercancía general embarcada en cabotaje]]+dataMercanciaGeneral[[#This Row],[Mercancía general embarcada en exterior]]</f>
        <v>182782</v>
      </c>
      <c r="L2007" s="3">
        <f>+dataMercanciaGeneral[[#This Row],[Mercancía general desembarcada en cabotaje]]+dataMercanciaGeneral[[#This Row],[Mercancía general desembarcada en exterior]]</f>
        <v>53027</v>
      </c>
      <c r="M2007" s="3">
        <f>+dataMercanciaGeneral[[#This Row],[TOTAL mercancía general embarcada en cabotaje y exterior]]+dataMercanciaGeneral[[#This Row],[TOTAL mercancía general desembarcada en cabotaje y exterior]]</f>
        <v>235809</v>
      </c>
    </row>
    <row r="2008" spans="1:13" hidden="1" x14ac:dyDescent="0.25">
      <c r="A2008" s="1">
        <v>1996</v>
      </c>
      <c r="B2008" s="1" t="s">
        <v>14</v>
      </c>
      <c r="C2008" s="1" t="s">
        <v>32</v>
      </c>
      <c r="D2008" s="1" t="s">
        <v>33</v>
      </c>
      <c r="E2008" s="2">
        <v>0</v>
      </c>
      <c r="F2008" s="2">
        <v>0</v>
      </c>
      <c r="G2008" s="3">
        <f>+dataMercanciaGeneral[[#This Row],[Mercancía general embarcada en cabotaje]]+dataMercanciaGeneral[[#This Row],[Mercancía general desembarcada en cabotaje]]</f>
        <v>0</v>
      </c>
      <c r="H2008" s="2">
        <v>280301</v>
      </c>
      <c r="I2008" s="2">
        <v>29639</v>
      </c>
      <c r="J2008" s="3">
        <f>+dataMercanciaGeneral[[#This Row],[Mercancía general embarcada en exterior]]+dataMercanciaGeneral[[#This Row],[Mercancía general desembarcada en exterior]]</f>
        <v>309940</v>
      </c>
      <c r="K2008" s="3">
        <f>+dataMercanciaGeneral[[#This Row],[Mercancía general embarcada en cabotaje]]+dataMercanciaGeneral[[#This Row],[Mercancía general embarcada en exterior]]</f>
        <v>280301</v>
      </c>
      <c r="L2008" s="3">
        <f>+dataMercanciaGeneral[[#This Row],[Mercancía general desembarcada en cabotaje]]+dataMercanciaGeneral[[#This Row],[Mercancía general desembarcada en exterior]]</f>
        <v>29639</v>
      </c>
      <c r="M2008" s="3">
        <f>+dataMercanciaGeneral[[#This Row],[TOTAL mercancía general embarcada en cabotaje y exterior]]+dataMercanciaGeneral[[#This Row],[TOTAL mercancía general desembarcada en cabotaje y exterior]]</f>
        <v>309940</v>
      </c>
    </row>
    <row r="2009" spans="1:13" hidden="1" x14ac:dyDescent="0.25">
      <c r="A2009" s="1">
        <v>1996</v>
      </c>
      <c r="B2009" s="1" t="s">
        <v>14</v>
      </c>
      <c r="C2009" s="1" t="s">
        <v>32</v>
      </c>
      <c r="D2009" s="1" t="s">
        <v>42</v>
      </c>
      <c r="E2009" s="2">
        <v>0</v>
      </c>
      <c r="F2009" s="2">
        <v>0</v>
      </c>
      <c r="G2009" s="3">
        <f>+dataMercanciaGeneral[[#This Row],[Mercancía general embarcada en cabotaje]]+dataMercanciaGeneral[[#This Row],[Mercancía general desembarcada en cabotaje]]</f>
        <v>0</v>
      </c>
      <c r="H2009" s="2">
        <v>288520</v>
      </c>
      <c r="I2009" s="2">
        <v>32187</v>
      </c>
      <c r="J2009" s="3">
        <f>+dataMercanciaGeneral[[#This Row],[Mercancía general embarcada en exterior]]+dataMercanciaGeneral[[#This Row],[Mercancía general desembarcada en exterior]]</f>
        <v>320707</v>
      </c>
      <c r="K2009" s="3">
        <f>+dataMercanciaGeneral[[#This Row],[Mercancía general embarcada en cabotaje]]+dataMercanciaGeneral[[#This Row],[Mercancía general embarcada en exterior]]</f>
        <v>288520</v>
      </c>
      <c r="L2009" s="3">
        <f>+dataMercanciaGeneral[[#This Row],[Mercancía general desembarcada en cabotaje]]+dataMercanciaGeneral[[#This Row],[Mercancía general desembarcada en exterior]]</f>
        <v>32187</v>
      </c>
      <c r="M2009" s="3">
        <f>+dataMercanciaGeneral[[#This Row],[TOTAL mercancía general embarcada en cabotaje y exterior]]+dataMercanciaGeneral[[#This Row],[TOTAL mercancía general desembarcada en cabotaje y exterior]]</f>
        <v>320707</v>
      </c>
    </row>
    <row r="2010" spans="1:13" hidden="1" x14ac:dyDescent="0.25">
      <c r="A2010" s="1">
        <v>1996</v>
      </c>
      <c r="B2010" s="1" t="s">
        <v>15</v>
      </c>
      <c r="C2010" s="1" t="s">
        <v>32</v>
      </c>
      <c r="D2010" s="1" t="s">
        <v>33</v>
      </c>
      <c r="E2010" s="2">
        <v>144443</v>
      </c>
      <c r="F2010" s="2">
        <v>288354</v>
      </c>
      <c r="G2010" s="3">
        <f>+dataMercanciaGeneral[[#This Row],[Mercancía general embarcada en cabotaje]]+dataMercanciaGeneral[[#This Row],[Mercancía general desembarcada en cabotaje]]</f>
        <v>432797</v>
      </c>
      <c r="H2010" s="2">
        <v>0</v>
      </c>
      <c r="I2010" s="2">
        <v>605</v>
      </c>
      <c r="J2010" s="3">
        <f>+dataMercanciaGeneral[[#This Row],[Mercancía general embarcada en exterior]]+dataMercanciaGeneral[[#This Row],[Mercancía general desembarcada en exterior]]</f>
        <v>605</v>
      </c>
      <c r="K2010" s="3">
        <f>+dataMercanciaGeneral[[#This Row],[Mercancía general embarcada en cabotaje]]+dataMercanciaGeneral[[#This Row],[Mercancía general embarcada en exterior]]</f>
        <v>144443</v>
      </c>
      <c r="L2010" s="3">
        <f>+dataMercanciaGeneral[[#This Row],[Mercancía general desembarcada en cabotaje]]+dataMercanciaGeneral[[#This Row],[Mercancía general desembarcada en exterior]]</f>
        <v>288959</v>
      </c>
      <c r="M2010" s="3">
        <f>+dataMercanciaGeneral[[#This Row],[TOTAL mercancía general embarcada en cabotaje y exterior]]+dataMercanciaGeneral[[#This Row],[TOTAL mercancía general desembarcada en cabotaje y exterior]]</f>
        <v>433402</v>
      </c>
    </row>
    <row r="2011" spans="1:13" hidden="1" x14ac:dyDescent="0.25">
      <c r="A2011" s="1">
        <v>1996</v>
      </c>
      <c r="B2011" s="1" t="s">
        <v>15</v>
      </c>
      <c r="C2011" s="1" t="s">
        <v>32</v>
      </c>
      <c r="D2011" s="1" t="s">
        <v>42</v>
      </c>
      <c r="E2011" s="2">
        <v>3852</v>
      </c>
      <c r="F2011" s="2">
        <v>11643</v>
      </c>
      <c r="G2011" s="3">
        <f>+dataMercanciaGeneral[[#This Row],[Mercancía general embarcada en cabotaje]]+dataMercanciaGeneral[[#This Row],[Mercancía general desembarcada en cabotaje]]</f>
        <v>15495</v>
      </c>
      <c r="H2011" s="2">
        <v>1763</v>
      </c>
      <c r="I2011" s="2">
        <v>14771</v>
      </c>
      <c r="J2011" s="3">
        <f>+dataMercanciaGeneral[[#This Row],[Mercancía general embarcada en exterior]]+dataMercanciaGeneral[[#This Row],[Mercancía general desembarcada en exterior]]</f>
        <v>16534</v>
      </c>
      <c r="K2011" s="3">
        <f>+dataMercanciaGeneral[[#This Row],[Mercancía general embarcada en cabotaje]]+dataMercanciaGeneral[[#This Row],[Mercancía general embarcada en exterior]]</f>
        <v>5615</v>
      </c>
      <c r="L2011" s="3">
        <f>+dataMercanciaGeneral[[#This Row],[Mercancía general desembarcada en cabotaje]]+dataMercanciaGeneral[[#This Row],[Mercancía general desembarcada en exterior]]</f>
        <v>26414</v>
      </c>
      <c r="M2011" s="3">
        <f>+dataMercanciaGeneral[[#This Row],[TOTAL mercancía general embarcada en cabotaje y exterior]]+dataMercanciaGeneral[[#This Row],[TOTAL mercancía general desembarcada en cabotaje y exterior]]</f>
        <v>32029</v>
      </c>
    </row>
    <row r="2012" spans="1:13" hidden="1" x14ac:dyDescent="0.25">
      <c r="A2012" s="1">
        <v>1996</v>
      </c>
      <c r="B2012" s="1" t="s">
        <v>16</v>
      </c>
      <c r="C2012" s="1" t="s">
        <v>32</v>
      </c>
      <c r="D2012" s="1" t="s">
        <v>33</v>
      </c>
      <c r="E2012" s="2">
        <v>7460</v>
      </c>
      <c r="F2012" s="2">
        <v>13644</v>
      </c>
      <c r="G2012" s="3">
        <f>+dataMercanciaGeneral[[#This Row],[Mercancía general embarcada en cabotaje]]+dataMercanciaGeneral[[#This Row],[Mercancía general desembarcada en cabotaje]]</f>
        <v>21104</v>
      </c>
      <c r="H2012" s="2">
        <v>134378</v>
      </c>
      <c r="I2012" s="2">
        <v>117522</v>
      </c>
      <c r="J2012" s="3">
        <f>+dataMercanciaGeneral[[#This Row],[Mercancía general embarcada en exterior]]+dataMercanciaGeneral[[#This Row],[Mercancía general desembarcada en exterior]]</f>
        <v>251900</v>
      </c>
      <c r="K2012" s="3">
        <f>+dataMercanciaGeneral[[#This Row],[Mercancía general embarcada en cabotaje]]+dataMercanciaGeneral[[#This Row],[Mercancía general embarcada en exterior]]</f>
        <v>141838</v>
      </c>
      <c r="L2012" s="3">
        <f>+dataMercanciaGeneral[[#This Row],[Mercancía general desembarcada en cabotaje]]+dataMercanciaGeneral[[#This Row],[Mercancía general desembarcada en exterior]]</f>
        <v>131166</v>
      </c>
      <c r="M2012" s="3">
        <f>+dataMercanciaGeneral[[#This Row],[TOTAL mercancía general embarcada en cabotaje y exterior]]+dataMercanciaGeneral[[#This Row],[TOTAL mercancía general desembarcada en cabotaje y exterior]]</f>
        <v>273004</v>
      </c>
    </row>
    <row r="2013" spans="1:13" hidden="1" x14ac:dyDescent="0.25">
      <c r="A2013" s="1">
        <v>1996</v>
      </c>
      <c r="B2013" s="1" t="s">
        <v>16</v>
      </c>
      <c r="C2013" s="1" t="s">
        <v>32</v>
      </c>
      <c r="D2013" s="1" t="s">
        <v>42</v>
      </c>
      <c r="E2013" s="2">
        <v>0</v>
      </c>
      <c r="F2013" s="2">
        <v>0</v>
      </c>
      <c r="G2013" s="3">
        <f>+dataMercanciaGeneral[[#This Row],[Mercancía general embarcada en cabotaje]]+dataMercanciaGeneral[[#This Row],[Mercancía general desembarcada en cabotaje]]</f>
        <v>0</v>
      </c>
      <c r="H2013" s="2">
        <v>2386</v>
      </c>
      <c r="I2013" s="2">
        <v>35</v>
      </c>
      <c r="J2013" s="3">
        <f>+dataMercanciaGeneral[[#This Row],[Mercancía general embarcada en exterior]]+dataMercanciaGeneral[[#This Row],[Mercancía general desembarcada en exterior]]</f>
        <v>2421</v>
      </c>
      <c r="K2013" s="3">
        <f>+dataMercanciaGeneral[[#This Row],[Mercancía general embarcada en cabotaje]]+dataMercanciaGeneral[[#This Row],[Mercancía general embarcada en exterior]]</f>
        <v>2386</v>
      </c>
      <c r="L2013" s="3">
        <f>+dataMercanciaGeneral[[#This Row],[Mercancía general desembarcada en cabotaje]]+dataMercanciaGeneral[[#This Row],[Mercancía general desembarcada en exterior]]</f>
        <v>35</v>
      </c>
      <c r="M2013" s="3">
        <f>+dataMercanciaGeneral[[#This Row],[TOTAL mercancía general embarcada en cabotaje y exterior]]+dataMercanciaGeneral[[#This Row],[TOTAL mercancía general desembarcada en cabotaje y exterior]]</f>
        <v>2421</v>
      </c>
    </row>
    <row r="2014" spans="1:13" hidden="1" x14ac:dyDescent="0.25">
      <c r="A2014" s="1">
        <v>1996</v>
      </c>
      <c r="B2014" s="1" t="s">
        <v>17</v>
      </c>
      <c r="C2014" s="1" t="s">
        <v>32</v>
      </c>
      <c r="D2014" s="1" t="s">
        <v>33</v>
      </c>
      <c r="E2014" s="2">
        <v>5069</v>
      </c>
      <c r="F2014" s="2">
        <v>3980</v>
      </c>
      <c r="G2014" s="3">
        <f>+dataMercanciaGeneral[[#This Row],[Mercancía general embarcada en cabotaje]]+dataMercanciaGeneral[[#This Row],[Mercancía general desembarcada en cabotaje]]</f>
        <v>9049</v>
      </c>
      <c r="H2014" s="2">
        <v>476430</v>
      </c>
      <c r="I2014" s="2">
        <v>66282</v>
      </c>
      <c r="J2014" s="3">
        <f>+dataMercanciaGeneral[[#This Row],[Mercancía general embarcada en exterior]]+dataMercanciaGeneral[[#This Row],[Mercancía general desembarcada en exterior]]</f>
        <v>542712</v>
      </c>
      <c r="K2014" s="3">
        <f>+dataMercanciaGeneral[[#This Row],[Mercancía general embarcada en cabotaje]]+dataMercanciaGeneral[[#This Row],[Mercancía general embarcada en exterior]]</f>
        <v>481499</v>
      </c>
      <c r="L2014" s="3">
        <f>+dataMercanciaGeneral[[#This Row],[Mercancía general desembarcada en cabotaje]]+dataMercanciaGeneral[[#This Row],[Mercancía general desembarcada en exterior]]</f>
        <v>70262</v>
      </c>
      <c r="M2014" s="3">
        <f>+dataMercanciaGeneral[[#This Row],[TOTAL mercancía general embarcada en cabotaje y exterior]]+dataMercanciaGeneral[[#This Row],[TOTAL mercancía general desembarcada en cabotaje y exterior]]</f>
        <v>551761</v>
      </c>
    </row>
    <row r="2015" spans="1:13" hidden="1" x14ac:dyDescent="0.25">
      <c r="A2015" s="1">
        <v>1996</v>
      </c>
      <c r="B2015" s="1" t="s">
        <v>17</v>
      </c>
      <c r="C2015" s="1" t="s">
        <v>32</v>
      </c>
      <c r="D2015" s="1" t="s">
        <v>42</v>
      </c>
      <c r="E2015" s="2">
        <v>55564</v>
      </c>
      <c r="F2015" s="2">
        <v>11170</v>
      </c>
      <c r="G2015" s="3">
        <f>+dataMercanciaGeneral[[#This Row],[Mercancía general embarcada en cabotaje]]+dataMercanciaGeneral[[#This Row],[Mercancía general desembarcada en cabotaje]]</f>
        <v>66734</v>
      </c>
      <c r="H2015" s="2">
        <v>1141</v>
      </c>
      <c r="I2015" s="2">
        <v>0</v>
      </c>
      <c r="J2015" s="3">
        <f>+dataMercanciaGeneral[[#This Row],[Mercancía general embarcada en exterior]]+dataMercanciaGeneral[[#This Row],[Mercancía general desembarcada en exterior]]</f>
        <v>1141</v>
      </c>
      <c r="K2015" s="3">
        <f>+dataMercanciaGeneral[[#This Row],[Mercancía general embarcada en cabotaje]]+dataMercanciaGeneral[[#This Row],[Mercancía general embarcada en exterior]]</f>
        <v>56705</v>
      </c>
      <c r="L2015" s="3">
        <f>+dataMercanciaGeneral[[#This Row],[Mercancía general desembarcada en cabotaje]]+dataMercanciaGeneral[[#This Row],[Mercancía general desembarcada en exterior]]</f>
        <v>11170</v>
      </c>
      <c r="M2015" s="3">
        <f>+dataMercanciaGeneral[[#This Row],[TOTAL mercancía general embarcada en cabotaje y exterior]]+dataMercanciaGeneral[[#This Row],[TOTAL mercancía general desembarcada en cabotaje y exterior]]</f>
        <v>67875</v>
      </c>
    </row>
    <row r="2016" spans="1:13" hidden="1" x14ac:dyDescent="0.25">
      <c r="A2016" s="1">
        <v>1996</v>
      </c>
      <c r="B2016" s="1" t="s">
        <v>18</v>
      </c>
      <c r="C2016" s="1" t="s">
        <v>32</v>
      </c>
      <c r="D2016" s="1" t="s">
        <v>33</v>
      </c>
      <c r="E2016" s="2">
        <v>2417</v>
      </c>
      <c r="F2016" s="2">
        <v>1242</v>
      </c>
      <c r="G2016" s="3">
        <f>+dataMercanciaGeneral[[#This Row],[Mercancía general embarcada en cabotaje]]+dataMercanciaGeneral[[#This Row],[Mercancía general desembarcada en cabotaje]]</f>
        <v>3659</v>
      </c>
      <c r="H2016" s="2">
        <v>343451</v>
      </c>
      <c r="I2016" s="2">
        <v>282033</v>
      </c>
      <c r="J2016" s="3">
        <f>+dataMercanciaGeneral[[#This Row],[Mercancía general embarcada en exterior]]+dataMercanciaGeneral[[#This Row],[Mercancía general desembarcada en exterior]]</f>
        <v>625484</v>
      </c>
      <c r="K2016" s="3">
        <f>+dataMercanciaGeneral[[#This Row],[Mercancía general embarcada en cabotaje]]+dataMercanciaGeneral[[#This Row],[Mercancía general embarcada en exterior]]</f>
        <v>345868</v>
      </c>
      <c r="L2016" s="3">
        <f>+dataMercanciaGeneral[[#This Row],[Mercancía general desembarcada en cabotaje]]+dataMercanciaGeneral[[#This Row],[Mercancía general desembarcada en exterior]]</f>
        <v>283275</v>
      </c>
      <c r="M2016" s="3">
        <f>+dataMercanciaGeneral[[#This Row],[TOTAL mercancía general embarcada en cabotaje y exterior]]+dataMercanciaGeneral[[#This Row],[TOTAL mercancía general desembarcada en cabotaje y exterior]]</f>
        <v>629143</v>
      </c>
    </row>
    <row r="2017" spans="1:13" hidden="1" x14ac:dyDescent="0.25">
      <c r="A2017" s="1">
        <v>1996</v>
      </c>
      <c r="B2017" s="1" t="s">
        <v>18</v>
      </c>
      <c r="C2017" s="1" t="s">
        <v>32</v>
      </c>
      <c r="D2017" s="1" t="s">
        <v>42</v>
      </c>
      <c r="E2017" s="2">
        <v>0</v>
      </c>
      <c r="F2017" s="2">
        <v>0</v>
      </c>
      <c r="G2017" s="3">
        <f>+dataMercanciaGeneral[[#This Row],[Mercancía general embarcada en cabotaje]]+dataMercanciaGeneral[[#This Row],[Mercancía general desembarcada en cabotaje]]</f>
        <v>0</v>
      </c>
      <c r="H2017" s="2">
        <v>0</v>
      </c>
      <c r="I2017" s="2">
        <v>0</v>
      </c>
      <c r="J2017" s="3">
        <f>+dataMercanciaGeneral[[#This Row],[Mercancía general embarcada en exterior]]+dataMercanciaGeneral[[#This Row],[Mercancía general desembarcada en exterior]]</f>
        <v>0</v>
      </c>
      <c r="K2017" s="3">
        <f>+dataMercanciaGeneral[[#This Row],[Mercancía general embarcada en cabotaje]]+dataMercanciaGeneral[[#This Row],[Mercancía general embarcada en exterior]]</f>
        <v>0</v>
      </c>
      <c r="L2017" s="3">
        <f>+dataMercanciaGeneral[[#This Row],[Mercancía general desembarcada en cabotaje]]+dataMercanciaGeneral[[#This Row],[Mercancía general desembarcada en exterior]]</f>
        <v>0</v>
      </c>
      <c r="M2017" s="3">
        <f>+dataMercanciaGeneral[[#This Row],[TOTAL mercancía general embarcada en cabotaje y exterior]]+dataMercanciaGeneral[[#This Row],[TOTAL mercancía general desembarcada en cabotaje y exterior]]</f>
        <v>0</v>
      </c>
    </row>
    <row r="2018" spans="1:13" hidden="1" x14ac:dyDescent="0.25">
      <c r="A2018" s="1">
        <v>1996</v>
      </c>
      <c r="B2018" s="1" t="s">
        <v>19</v>
      </c>
      <c r="C2018" s="1" t="s">
        <v>32</v>
      </c>
      <c r="D2018" s="1" t="s">
        <v>33</v>
      </c>
      <c r="E2018" s="2">
        <v>687034</v>
      </c>
      <c r="F2018" s="2">
        <v>804282</v>
      </c>
      <c r="G2018" s="3">
        <f>+dataMercanciaGeneral[[#This Row],[Mercancía general embarcada en cabotaje]]+dataMercanciaGeneral[[#This Row],[Mercancía general desembarcada en cabotaje]]</f>
        <v>1491316</v>
      </c>
      <c r="H2018" s="2">
        <v>342703</v>
      </c>
      <c r="I2018" s="2">
        <v>238197</v>
      </c>
      <c r="J2018" s="3">
        <f>+dataMercanciaGeneral[[#This Row],[Mercancía general embarcada en exterior]]+dataMercanciaGeneral[[#This Row],[Mercancía general desembarcada en exterior]]</f>
        <v>580900</v>
      </c>
      <c r="K2018" s="3">
        <f>+dataMercanciaGeneral[[#This Row],[Mercancía general embarcada en cabotaje]]+dataMercanciaGeneral[[#This Row],[Mercancía general embarcada en exterior]]</f>
        <v>1029737</v>
      </c>
      <c r="L2018" s="3">
        <f>+dataMercanciaGeneral[[#This Row],[Mercancía general desembarcada en cabotaje]]+dataMercanciaGeneral[[#This Row],[Mercancía general desembarcada en exterior]]</f>
        <v>1042479</v>
      </c>
      <c r="M2018" s="3">
        <f>+dataMercanciaGeneral[[#This Row],[TOTAL mercancía general embarcada en cabotaje y exterior]]+dataMercanciaGeneral[[#This Row],[TOTAL mercancía general desembarcada en cabotaje y exterior]]</f>
        <v>2072216</v>
      </c>
    </row>
    <row r="2019" spans="1:13" hidden="1" x14ac:dyDescent="0.25">
      <c r="A2019" s="1">
        <v>1996</v>
      </c>
      <c r="B2019" s="1" t="s">
        <v>19</v>
      </c>
      <c r="C2019" s="1" t="s">
        <v>32</v>
      </c>
      <c r="D2019" s="1" t="s">
        <v>42</v>
      </c>
      <c r="E2019" s="2">
        <v>729199</v>
      </c>
      <c r="F2019" s="2">
        <v>1668355</v>
      </c>
      <c r="G2019" s="3">
        <f>+dataMercanciaGeneral[[#This Row],[Mercancía general embarcada en cabotaje]]+dataMercanciaGeneral[[#This Row],[Mercancía general desembarcada en cabotaje]]</f>
        <v>2397554</v>
      </c>
      <c r="H2019" s="2">
        <v>193842</v>
      </c>
      <c r="I2019" s="2">
        <v>445608</v>
      </c>
      <c r="J2019" s="3">
        <f>+dataMercanciaGeneral[[#This Row],[Mercancía general embarcada en exterior]]+dataMercanciaGeneral[[#This Row],[Mercancía general desembarcada en exterior]]</f>
        <v>639450</v>
      </c>
      <c r="K2019" s="3">
        <f>+dataMercanciaGeneral[[#This Row],[Mercancía general embarcada en cabotaje]]+dataMercanciaGeneral[[#This Row],[Mercancía general embarcada en exterior]]</f>
        <v>923041</v>
      </c>
      <c r="L2019" s="3">
        <f>+dataMercanciaGeneral[[#This Row],[Mercancía general desembarcada en cabotaje]]+dataMercanciaGeneral[[#This Row],[Mercancía general desembarcada en exterior]]</f>
        <v>2113963</v>
      </c>
      <c r="M2019" s="3">
        <f>+dataMercanciaGeneral[[#This Row],[TOTAL mercancía general embarcada en cabotaje y exterior]]+dataMercanciaGeneral[[#This Row],[TOTAL mercancía general desembarcada en cabotaje y exterior]]</f>
        <v>3037004</v>
      </c>
    </row>
    <row r="2020" spans="1:13" hidden="1" x14ac:dyDescent="0.25">
      <c r="A2020" s="1">
        <v>1996</v>
      </c>
      <c r="B2020" s="1" t="s">
        <v>20</v>
      </c>
      <c r="C2020" s="1" t="s">
        <v>32</v>
      </c>
      <c r="D2020" s="1" t="s">
        <v>33</v>
      </c>
      <c r="E2020" s="2">
        <v>242263</v>
      </c>
      <c r="F2020" s="2">
        <v>98832</v>
      </c>
      <c r="G2020" s="3">
        <f>+dataMercanciaGeneral[[#This Row],[Mercancía general embarcada en cabotaje]]+dataMercanciaGeneral[[#This Row],[Mercancía general desembarcada en cabotaje]]</f>
        <v>341095</v>
      </c>
      <c r="H2020" s="2">
        <v>104021</v>
      </c>
      <c r="I2020" s="2">
        <v>5348</v>
      </c>
      <c r="J2020" s="3">
        <f>+dataMercanciaGeneral[[#This Row],[Mercancía general embarcada en exterior]]+dataMercanciaGeneral[[#This Row],[Mercancía general desembarcada en exterior]]</f>
        <v>109369</v>
      </c>
      <c r="K2020" s="3">
        <f>+dataMercanciaGeneral[[#This Row],[Mercancía general embarcada en cabotaje]]+dataMercanciaGeneral[[#This Row],[Mercancía general embarcada en exterior]]</f>
        <v>346284</v>
      </c>
      <c r="L2020" s="3">
        <f>+dataMercanciaGeneral[[#This Row],[Mercancía general desembarcada en cabotaje]]+dataMercanciaGeneral[[#This Row],[Mercancía general desembarcada en exterior]]</f>
        <v>104180</v>
      </c>
      <c r="M2020" s="3">
        <f>+dataMercanciaGeneral[[#This Row],[TOTAL mercancía general embarcada en cabotaje y exterior]]+dataMercanciaGeneral[[#This Row],[TOTAL mercancía general desembarcada en cabotaje y exterior]]</f>
        <v>450464</v>
      </c>
    </row>
    <row r="2021" spans="1:13" hidden="1" x14ac:dyDescent="0.25">
      <c r="A2021" s="1">
        <v>1996</v>
      </c>
      <c r="B2021" s="1" t="s">
        <v>20</v>
      </c>
      <c r="C2021" s="1" t="s">
        <v>32</v>
      </c>
      <c r="D2021" s="1" t="s">
        <v>42</v>
      </c>
      <c r="E2021" s="2">
        <v>26848</v>
      </c>
      <c r="F2021" s="2">
        <v>6003</v>
      </c>
      <c r="G2021" s="3">
        <f>+dataMercanciaGeneral[[#This Row],[Mercancía general embarcada en cabotaje]]+dataMercanciaGeneral[[#This Row],[Mercancía general desembarcada en cabotaje]]</f>
        <v>32851</v>
      </c>
      <c r="H2021" s="2">
        <v>3018</v>
      </c>
      <c r="I2021" s="2">
        <v>3018</v>
      </c>
      <c r="J2021" s="3">
        <f>+dataMercanciaGeneral[[#This Row],[Mercancía general embarcada en exterior]]+dataMercanciaGeneral[[#This Row],[Mercancía general desembarcada en exterior]]</f>
        <v>6036</v>
      </c>
      <c r="K2021" s="3">
        <f>+dataMercanciaGeneral[[#This Row],[Mercancía general embarcada en cabotaje]]+dataMercanciaGeneral[[#This Row],[Mercancía general embarcada en exterior]]</f>
        <v>29866</v>
      </c>
      <c r="L2021" s="3">
        <f>+dataMercanciaGeneral[[#This Row],[Mercancía general desembarcada en cabotaje]]+dataMercanciaGeneral[[#This Row],[Mercancía general desembarcada en exterior]]</f>
        <v>9021</v>
      </c>
      <c r="M2021" s="3">
        <f>+dataMercanciaGeneral[[#This Row],[TOTAL mercancía general embarcada en cabotaje y exterior]]+dataMercanciaGeneral[[#This Row],[TOTAL mercancía general desembarcada en cabotaje y exterior]]</f>
        <v>38887</v>
      </c>
    </row>
    <row r="2022" spans="1:13" hidden="1" x14ac:dyDescent="0.25">
      <c r="A2022" s="1">
        <v>1996</v>
      </c>
      <c r="B2022" s="1" t="s">
        <v>21</v>
      </c>
      <c r="C2022" s="1" t="s">
        <v>32</v>
      </c>
      <c r="D2022" s="1" t="s">
        <v>33</v>
      </c>
      <c r="E2022" s="2">
        <v>2550</v>
      </c>
      <c r="F2022" s="2">
        <v>1688</v>
      </c>
      <c r="G2022" s="3">
        <f>+dataMercanciaGeneral[[#This Row],[Mercancía general embarcada en cabotaje]]+dataMercanciaGeneral[[#This Row],[Mercancía general desembarcada en cabotaje]]</f>
        <v>4238</v>
      </c>
      <c r="H2022" s="2">
        <v>297041</v>
      </c>
      <c r="I2022" s="2">
        <v>185250</v>
      </c>
      <c r="J2022" s="3">
        <f>+dataMercanciaGeneral[[#This Row],[Mercancía general embarcada en exterior]]+dataMercanciaGeneral[[#This Row],[Mercancía general desembarcada en exterior]]</f>
        <v>482291</v>
      </c>
      <c r="K2022" s="3">
        <f>+dataMercanciaGeneral[[#This Row],[Mercancía general embarcada en cabotaje]]+dataMercanciaGeneral[[#This Row],[Mercancía general embarcada en exterior]]</f>
        <v>299591</v>
      </c>
      <c r="L2022" s="3">
        <f>+dataMercanciaGeneral[[#This Row],[Mercancía general desembarcada en cabotaje]]+dataMercanciaGeneral[[#This Row],[Mercancía general desembarcada en exterior]]</f>
        <v>186938</v>
      </c>
      <c r="M2022" s="3">
        <f>+dataMercanciaGeneral[[#This Row],[TOTAL mercancía general embarcada en cabotaje y exterior]]+dataMercanciaGeneral[[#This Row],[TOTAL mercancía general desembarcada en cabotaje y exterior]]</f>
        <v>486529</v>
      </c>
    </row>
    <row r="2023" spans="1:13" hidden="1" x14ac:dyDescent="0.25">
      <c r="A2023" s="1">
        <v>1996</v>
      </c>
      <c r="B2023" s="1" t="s">
        <v>21</v>
      </c>
      <c r="C2023" s="1" t="s">
        <v>32</v>
      </c>
      <c r="D2023" s="1" t="s">
        <v>42</v>
      </c>
      <c r="E2023" s="2">
        <v>81805</v>
      </c>
      <c r="F2023" s="2">
        <v>16674</v>
      </c>
      <c r="G2023" s="3">
        <f>+dataMercanciaGeneral[[#This Row],[Mercancía general embarcada en cabotaje]]+dataMercanciaGeneral[[#This Row],[Mercancía general desembarcada en cabotaje]]</f>
        <v>98479</v>
      </c>
      <c r="H2023" s="2">
        <v>0</v>
      </c>
      <c r="I2023" s="2">
        <v>0</v>
      </c>
      <c r="J2023" s="3">
        <f>+dataMercanciaGeneral[[#This Row],[Mercancía general embarcada en exterior]]+dataMercanciaGeneral[[#This Row],[Mercancía general desembarcada en exterior]]</f>
        <v>0</v>
      </c>
      <c r="K2023" s="3">
        <f>+dataMercanciaGeneral[[#This Row],[Mercancía general embarcada en cabotaje]]+dataMercanciaGeneral[[#This Row],[Mercancía general embarcada en exterior]]</f>
        <v>81805</v>
      </c>
      <c r="L2023" s="3">
        <f>+dataMercanciaGeneral[[#This Row],[Mercancía general desembarcada en cabotaje]]+dataMercanciaGeneral[[#This Row],[Mercancía general desembarcada en exterior]]</f>
        <v>16674</v>
      </c>
      <c r="M2023" s="3">
        <f>+dataMercanciaGeneral[[#This Row],[TOTAL mercancía general embarcada en cabotaje y exterior]]+dataMercanciaGeneral[[#This Row],[TOTAL mercancía general desembarcada en cabotaje y exterior]]</f>
        <v>98479</v>
      </c>
    </row>
    <row r="2024" spans="1:13" hidden="1" x14ac:dyDescent="0.25">
      <c r="A2024" s="1">
        <v>1996</v>
      </c>
      <c r="B2024" s="1" t="s">
        <v>22</v>
      </c>
      <c r="C2024" s="1" t="s">
        <v>32</v>
      </c>
      <c r="D2024" s="1" t="s">
        <v>33</v>
      </c>
      <c r="E2024" s="2">
        <v>93936</v>
      </c>
      <c r="F2024" s="2">
        <v>301230</v>
      </c>
      <c r="G2024" s="3">
        <f>+dataMercanciaGeneral[[#This Row],[Mercancía general embarcada en cabotaje]]+dataMercanciaGeneral[[#This Row],[Mercancía general desembarcada en cabotaje]]</f>
        <v>395166</v>
      </c>
      <c r="H2024" s="2">
        <v>114</v>
      </c>
      <c r="I2024" s="2">
        <v>209</v>
      </c>
      <c r="J2024" s="3">
        <f>+dataMercanciaGeneral[[#This Row],[Mercancía general embarcada en exterior]]+dataMercanciaGeneral[[#This Row],[Mercancía general desembarcada en exterior]]</f>
        <v>323</v>
      </c>
      <c r="K2024" s="3">
        <f>+dataMercanciaGeneral[[#This Row],[Mercancía general embarcada en cabotaje]]+dataMercanciaGeneral[[#This Row],[Mercancía general embarcada en exterior]]</f>
        <v>94050</v>
      </c>
      <c r="L2024" s="3">
        <f>+dataMercanciaGeneral[[#This Row],[Mercancía general desembarcada en cabotaje]]+dataMercanciaGeneral[[#This Row],[Mercancía general desembarcada en exterior]]</f>
        <v>301439</v>
      </c>
      <c r="M2024" s="3">
        <f>+dataMercanciaGeneral[[#This Row],[TOTAL mercancía general embarcada en cabotaje y exterior]]+dataMercanciaGeneral[[#This Row],[TOTAL mercancía general desembarcada en cabotaje y exterior]]</f>
        <v>395489</v>
      </c>
    </row>
    <row r="2025" spans="1:13" hidden="1" x14ac:dyDescent="0.25">
      <c r="A2025" s="1">
        <v>1996</v>
      </c>
      <c r="B2025" s="1" t="s">
        <v>22</v>
      </c>
      <c r="C2025" s="1" t="s">
        <v>32</v>
      </c>
      <c r="D2025" s="1" t="s">
        <v>42</v>
      </c>
      <c r="E2025" s="2">
        <v>20013</v>
      </c>
      <c r="F2025" s="2">
        <v>59389</v>
      </c>
      <c r="G2025" s="3">
        <f>+dataMercanciaGeneral[[#This Row],[Mercancía general embarcada en cabotaje]]+dataMercanciaGeneral[[#This Row],[Mercancía general desembarcada en cabotaje]]</f>
        <v>79402</v>
      </c>
      <c r="H2025" s="2">
        <v>5781</v>
      </c>
      <c r="I2025" s="2">
        <v>33304</v>
      </c>
      <c r="J2025" s="3">
        <f>+dataMercanciaGeneral[[#This Row],[Mercancía general embarcada en exterior]]+dataMercanciaGeneral[[#This Row],[Mercancía general desembarcada en exterior]]</f>
        <v>39085</v>
      </c>
      <c r="K2025" s="3">
        <f>+dataMercanciaGeneral[[#This Row],[Mercancía general embarcada en cabotaje]]+dataMercanciaGeneral[[#This Row],[Mercancía general embarcada en exterior]]</f>
        <v>25794</v>
      </c>
      <c r="L2025" s="3">
        <f>+dataMercanciaGeneral[[#This Row],[Mercancía general desembarcada en cabotaje]]+dataMercanciaGeneral[[#This Row],[Mercancía general desembarcada en exterior]]</f>
        <v>92693</v>
      </c>
      <c r="M2025" s="3">
        <f>+dataMercanciaGeneral[[#This Row],[TOTAL mercancía general embarcada en cabotaje y exterior]]+dataMercanciaGeneral[[#This Row],[TOTAL mercancía general desembarcada en cabotaje y exterior]]</f>
        <v>118487</v>
      </c>
    </row>
    <row r="2026" spans="1:13" hidden="1" x14ac:dyDescent="0.25">
      <c r="A2026" s="1">
        <v>1996</v>
      </c>
      <c r="B2026" s="1" t="s">
        <v>6</v>
      </c>
      <c r="C2026" s="1" t="s">
        <v>32</v>
      </c>
      <c r="D2026" s="1" t="s">
        <v>33</v>
      </c>
      <c r="E2026" s="2">
        <v>345</v>
      </c>
      <c r="F2026" s="2">
        <v>0</v>
      </c>
      <c r="G2026" s="3">
        <f>+dataMercanciaGeneral[[#This Row],[Mercancía general embarcada en cabotaje]]+dataMercanciaGeneral[[#This Row],[Mercancía general desembarcada en cabotaje]]</f>
        <v>345</v>
      </c>
      <c r="H2026" s="2">
        <v>41944</v>
      </c>
      <c r="I2026" s="2">
        <v>93186</v>
      </c>
      <c r="J2026" s="3">
        <f>+dataMercanciaGeneral[[#This Row],[Mercancía general embarcada en exterior]]+dataMercanciaGeneral[[#This Row],[Mercancía general desembarcada en exterior]]</f>
        <v>135130</v>
      </c>
      <c r="K2026" s="3">
        <f>+dataMercanciaGeneral[[#This Row],[Mercancía general embarcada en cabotaje]]+dataMercanciaGeneral[[#This Row],[Mercancía general embarcada en exterior]]</f>
        <v>42289</v>
      </c>
      <c r="L2026" s="3">
        <f>+dataMercanciaGeneral[[#This Row],[Mercancía general desembarcada en cabotaje]]+dataMercanciaGeneral[[#This Row],[Mercancía general desembarcada en exterior]]</f>
        <v>93186</v>
      </c>
      <c r="M2026" s="3">
        <f>+dataMercanciaGeneral[[#This Row],[TOTAL mercancía general embarcada en cabotaje y exterior]]+dataMercanciaGeneral[[#This Row],[TOTAL mercancía general desembarcada en cabotaje y exterior]]</f>
        <v>135475</v>
      </c>
    </row>
    <row r="2027" spans="1:13" hidden="1" x14ac:dyDescent="0.25">
      <c r="A2027" s="1">
        <v>1996</v>
      </c>
      <c r="B2027" s="1" t="s">
        <v>6</v>
      </c>
      <c r="C2027" s="1" t="s">
        <v>32</v>
      </c>
      <c r="D2027" s="1" t="s">
        <v>42</v>
      </c>
      <c r="E2027" s="2">
        <v>0</v>
      </c>
      <c r="F2027" s="2">
        <v>0</v>
      </c>
      <c r="G2027" s="3">
        <f>+dataMercanciaGeneral[[#This Row],[Mercancía general embarcada en cabotaje]]+dataMercanciaGeneral[[#This Row],[Mercancía general desembarcada en cabotaje]]</f>
        <v>0</v>
      </c>
      <c r="H2027" s="2">
        <v>0</v>
      </c>
      <c r="I2027" s="2">
        <v>0</v>
      </c>
      <c r="J2027" s="3">
        <f>+dataMercanciaGeneral[[#This Row],[Mercancía general embarcada en exterior]]+dataMercanciaGeneral[[#This Row],[Mercancía general desembarcada en exterior]]</f>
        <v>0</v>
      </c>
      <c r="K2027" s="3">
        <f>+dataMercanciaGeneral[[#This Row],[Mercancía general embarcada en cabotaje]]+dataMercanciaGeneral[[#This Row],[Mercancía general embarcada en exterior]]</f>
        <v>0</v>
      </c>
      <c r="L2027" s="3">
        <f>+dataMercanciaGeneral[[#This Row],[Mercancía general desembarcada en cabotaje]]+dataMercanciaGeneral[[#This Row],[Mercancía general desembarcada en exterior]]</f>
        <v>0</v>
      </c>
      <c r="M2027" s="3">
        <f>+dataMercanciaGeneral[[#This Row],[TOTAL mercancía general embarcada en cabotaje y exterior]]+dataMercanciaGeneral[[#This Row],[TOTAL mercancía general desembarcada en cabotaje y exterior]]</f>
        <v>0</v>
      </c>
    </row>
    <row r="2028" spans="1:13" hidden="1" x14ac:dyDescent="0.25">
      <c r="A2028" s="1">
        <v>1996</v>
      </c>
      <c r="B2028" s="1" t="s">
        <v>23</v>
      </c>
      <c r="C2028" s="1" t="s">
        <v>32</v>
      </c>
      <c r="D2028" s="1" t="s">
        <v>33</v>
      </c>
      <c r="E2028" s="2">
        <v>188</v>
      </c>
      <c r="F2028" s="2">
        <v>11643</v>
      </c>
      <c r="G2028" s="3">
        <f>+dataMercanciaGeneral[[#This Row],[Mercancía general embarcada en cabotaje]]+dataMercanciaGeneral[[#This Row],[Mercancía general desembarcada en cabotaje]]</f>
        <v>11831</v>
      </c>
      <c r="H2028" s="2">
        <v>698237</v>
      </c>
      <c r="I2028" s="2">
        <v>588177</v>
      </c>
      <c r="J2028" s="3">
        <f>+dataMercanciaGeneral[[#This Row],[Mercancía general embarcada en exterior]]+dataMercanciaGeneral[[#This Row],[Mercancía general desembarcada en exterior]]</f>
        <v>1286414</v>
      </c>
      <c r="K2028" s="3">
        <f>+dataMercanciaGeneral[[#This Row],[Mercancía general embarcada en cabotaje]]+dataMercanciaGeneral[[#This Row],[Mercancía general embarcada en exterior]]</f>
        <v>698425</v>
      </c>
      <c r="L2028" s="3">
        <f>+dataMercanciaGeneral[[#This Row],[Mercancía general desembarcada en cabotaje]]+dataMercanciaGeneral[[#This Row],[Mercancía general desembarcada en exterior]]</f>
        <v>599820</v>
      </c>
      <c r="M2028" s="3">
        <f>+dataMercanciaGeneral[[#This Row],[TOTAL mercancía general embarcada en cabotaje y exterior]]+dataMercanciaGeneral[[#This Row],[TOTAL mercancía general desembarcada en cabotaje y exterior]]</f>
        <v>1298245</v>
      </c>
    </row>
    <row r="2029" spans="1:13" hidden="1" x14ac:dyDescent="0.25">
      <c r="A2029" s="1">
        <v>1996</v>
      </c>
      <c r="B2029" s="1" t="s">
        <v>23</v>
      </c>
      <c r="C2029" s="1" t="s">
        <v>32</v>
      </c>
      <c r="D2029" s="1" t="s">
        <v>42</v>
      </c>
      <c r="E2029" s="2">
        <v>0</v>
      </c>
      <c r="F2029" s="2">
        <v>0</v>
      </c>
      <c r="G2029" s="3">
        <f>+dataMercanciaGeneral[[#This Row],[Mercancía general embarcada en cabotaje]]+dataMercanciaGeneral[[#This Row],[Mercancía general desembarcada en cabotaje]]</f>
        <v>0</v>
      </c>
      <c r="H2029" s="2">
        <v>102</v>
      </c>
      <c r="I2029" s="2">
        <v>91</v>
      </c>
      <c r="J2029" s="3">
        <f>+dataMercanciaGeneral[[#This Row],[Mercancía general embarcada en exterior]]+dataMercanciaGeneral[[#This Row],[Mercancía general desembarcada en exterior]]</f>
        <v>193</v>
      </c>
      <c r="K2029" s="3">
        <f>+dataMercanciaGeneral[[#This Row],[Mercancía general embarcada en cabotaje]]+dataMercanciaGeneral[[#This Row],[Mercancía general embarcada en exterior]]</f>
        <v>102</v>
      </c>
      <c r="L2029" s="3">
        <f>+dataMercanciaGeneral[[#This Row],[Mercancía general desembarcada en cabotaje]]+dataMercanciaGeneral[[#This Row],[Mercancía general desembarcada en exterior]]</f>
        <v>91</v>
      </c>
      <c r="M2029" s="3">
        <f>+dataMercanciaGeneral[[#This Row],[TOTAL mercancía general embarcada en cabotaje y exterior]]+dataMercanciaGeneral[[#This Row],[TOTAL mercancía general desembarcada en cabotaje y exterior]]</f>
        <v>193</v>
      </c>
    </row>
    <row r="2030" spans="1:13" hidden="1" x14ac:dyDescent="0.25">
      <c r="A2030" s="1">
        <v>1996</v>
      </c>
      <c r="B2030" s="1" t="s">
        <v>7</v>
      </c>
      <c r="C2030" s="1" t="s">
        <v>32</v>
      </c>
      <c r="D2030" s="1" t="s">
        <v>33</v>
      </c>
      <c r="E2030" s="2">
        <v>1173041</v>
      </c>
      <c r="F2030" s="2">
        <v>1209103</v>
      </c>
      <c r="G2030" s="3">
        <f>+dataMercanciaGeneral[[#This Row],[Mercancía general embarcada en cabotaje]]+dataMercanciaGeneral[[#This Row],[Mercancía general desembarcada en cabotaje]]</f>
        <v>2382144</v>
      </c>
      <c r="H2030" s="2">
        <v>150160</v>
      </c>
      <c r="I2030" s="2">
        <v>104036</v>
      </c>
      <c r="J2030" s="3">
        <f>+dataMercanciaGeneral[[#This Row],[Mercancía general embarcada en exterior]]+dataMercanciaGeneral[[#This Row],[Mercancía general desembarcada en exterior]]</f>
        <v>254196</v>
      </c>
      <c r="K2030" s="3">
        <f>+dataMercanciaGeneral[[#This Row],[Mercancía general embarcada en cabotaje]]+dataMercanciaGeneral[[#This Row],[Mercancía general embarcada en exterior]]</f>
        <v>1323201</v>
      </c>
      <c r="L2030" s="3">
        <f>+dataMercanciaGeneral[[#This Row],[Mercancía general desembarcada en cabotaje]]+dataMercanciaGeneral[[#This Row],[Mercancía general desembarcada en exterior]]</f>
        <v>1313139</v>
      </c>
      <c r="M2030" s="3">
        <f>+dataMercanciaGeneral[[#This Row],[TOTAL mercancía general embarcada en cabotaje y exterior]]+dataMercanciaGeneral[[#This Row],[TOTAL mercancía general desembarcada en cabotaje y exterior]]</f>
        <v>2636340</v>
      </c>
    </row>
    <row r="2031" spans="1:13" hidden="1" x14ac:dyDescent="0.25">
      <c r="A2031" s="1">
        <v>1996</v>
      </c>
      <c r="B2031" s="1" t="s">
        <v>7</v>
      </c>
      <c r="C2031" s="1" t="s">
        <v>32</v>
      </c>
      <c r="D2031" s="1" t="s">
        <v>42</v>
      </c>
      <c r="E2031" s="2">
        <v>565096</v>
      </c>
      <c r="F2031" s="2">
        <v>1208795</v>
      </c>
      <c r="G2031" s="3">
        <f>+dataMercanciaGeneral[[#This Row],[Mercancía general embarcada en cabotaje]]+dataMercanciaGeneral[[#This Row],[Mercancía general desembarcada en cabotaje]]</f>
        <v>1773891</v>
      </c>
      <c r="H2031" s="2">
        <v>70626</v>
      </c>
      <c r="I2031" s="2">
        <v>386064</v>
      </c>
      <c r="J2031" s="3">
        <f>+dataMercanciaGeneral[[#This Row],[Mercancía general embarcada en exterior]]+dataMercanciaGeneral[[#This Row],[Mercancía general desembarcada en exterior]]</f>
        <v>456690</v>
      </c>
      <c r="K2031" s="3">
        <f>+dataMercanciaGeneral[[#This Row],[Mercancía general embarcada en cabotaje]]+dataMercanciaGeneral[[#This Row],[Mercancía general embarcada en exterior]]</f>
        <v>635722</v>
      </c>
      <c r="L2031" s="3">
        <f>+dataMercanciaGeneral[[#This Row],[Mercancía general desembarcada en cabotaje]]+dataMercanciaGeneral[[#This Row],[Mercancía general desembarcada en exterior]]</f>
        <v>1594859</v>
      </c>
      <c r="M2031" s="3">
        <f>+dataMercanciaGeneral[[#This Row],[TOTAL mercancía general embarcada en cabotaje y exterior]]+dataMercanciaGeneral[[#This Row],[TOTAL mercancía general desembarcada en cabotaje y exterior]]</f>
        <v>2230581</v>
      </c>
    </row>
    <row r="2032" spans="1:13" hidden="1" x14ac:dyDescent="0.25">
      <c r="A2032" s="1">
        <v>1996</v>
      </c>
      <c r="B2032" s="1" t="s">
        <v>24</v>
      </c>
      <c r="C2032" s="1" t="s">
        <v>32</v>
      </c>
      <c r="D2032" s="1" t="s">
        <v>33</v>
      </c>
      <c r="E2032" s="2">
        <v>3428</v>
      </c>
      <c r="F2032" s="2">
        <v>0</v>
      </c>
      <c r="G2032" s="3">
        <f>+dataMercanciaGeneral[[#This Row],[Mercancía general embarcada en cabotaje]]+dataMercanciaGeneral[[#This Row],[Mercancía general desembarcada en cabotaje]]</f>
        <v>3428</v>
      </c>
      <c r="H2032" s="2">
        <v>444806</v>
      </c>
      <c r="I2032" s="2">
        <v>534396</v>
      </c>
      <c r="J2032" s="3">
        <f>+dataMercanciaGeneral[[#This Row],[Mercancía general embarcada en exterior]]+dataMercanciaGeneral[[#This Row],[Mercancía general desembarcada en exterior]]</f>
        <v>979202</v>
      </c>
      <c r="K2032" s="3">
        <f>+dataMercanciaGeneral[[#This Row],[Mercancía general embarcada en cabotaje]]+dataMercanciaGeneral[[#This Row],[Mercancía general embarcada en exterior]]</f>
        <v>448234</v>
      </c>
      <c r="L2032" s="3">
        <f>+dataMercanciaGeneral[[#This Row],[Mercancía general desembarcada en cabotaje]]+dataMercanciaGeneral[[#This Row],[Mercancía general desembarcada en exterior]]</f>
        <v>534396</v>
      </c>
      <c r="M2032" s="3">
        <f>+dataMercanciaGeneral[[#This Row],[TOTAL mercancía general embarcada en cabotaje y exterior]]+dataMercanciaGeneral[[#This Row],[TOTAL mercancía general desembarcada en cabotaje y exterior]]</f>
        <v>982630</v>
      </c>
    </row>
    <row r="2033" spans="1:13" hidden="1" x14ac:dyDescent="0.25">
      <c r="A2033" s="1">
        <v>1996</v>
      </c>
      <c r="B2033" s="1" t="s">
        <v>24</v>
      </c>
      <c r="C2033" s="1" t="s">
        <v>32</v>
      </c>
      <c r="D2033" s="1" t="s">
        <v>42</v>
      </c>
      <c r="E2033" s="2">
        <v>516</v>
      </c>
      <c r="F2033" s="2">
        <v>0</v>
      </c>
      <c r="G2033" s="3">
        <f>+dataMercanciaGeneral[[#This Row],[Mercancía general embarcada en cabotaje]]+dataMercanciaGeneral[[#This Row],[Mercancía general desembarcada en cabotaje]]</f>
        <v>516</v>
      </c>
      <c r="H2033" s="2">
        <v>40167</v>
      </c>
      <c r="I2033" s="2">
        <v>39447</v>
      </c>
      <c r="J2033" s="3">
        <f>+dataMercanciaGeneral[[#This Row],[Mercancía general embarcada en exterior]]+dataMercanciaGeneral[[#This Row],[Mercancía general desembarcada en exterior]]</f>
        <v>79614</v>
      </c>
      <c r="K2033" s="3">
        <f>+dataMercanciaGeneral[[#This Row],[Mercancía general embarcada en cabotaje]]+dataMercanciaGeneral[[#This Row],[Mercancía general embarcada en exterior]]</f>
        <v>40683</v>
      </c>
      <c r="L2033" s="3">
        <f>+dataMercanciaGeneral[[#This Row],[Mercancía general desembarcada en cabotaje]]+dataMercanciaGeneral[[#This Row],[Mercancía general desembarcada en exterior]]</f>
        <v>39447</v>
      </c>
      <c r="M2033" s="3">
        <f>+dataMercanciaGeneral[[#This Row],[TOTAL mercancía general embarcada en cabotaje y exterior]]+dataMercanciaGeneral[[#This Row],[TOTAL mercancía general desembarcada en cabotaje y exterior]]</f>
        <v>80130</v>
      </c>
    </row>
    <row r="2034" spans="1:13" hidden="1" x14ac:dyDescent="0.25">
      <c r="A2034" s="1">
        <v>1996</v>
      </c>
      <c r="B2034" s="1" t="s">
        <v>25</v>
      </c>
      <c r="C2034" s="1" t="s">
        <v>32</v>
      </c>
      <c r="D2034" s="1" t="s">
        <v>33</v>
      </c>
      <c r="E2034" s="2">
        <v>128473</v>
      </c>
      <c r="F2034" s="2">
        <v>109827</v>
      </c>
      <c r="G2034" s="3">
        <f>+dataMercanciaGeneral[[#This Row],[Mercancía general embarcada en cabotaje]]+dataMercanciaGeneral[[#This Row],[Mercancía general desembarcada en cabotaje]]</f>
        <v>238300</v>
      </c>
      <c r="H2034" s="2">
        <v>166140</v>
      </c>
      <c r="I2034" s="2">
        <v>192134</v>
      </c>
      <c r="J2034" s="3">
        <f>+dataMercanciaGeneral[[#This Row],[Mercancía general embarcada en exterior]]+dataMercanciaGeneral[[#This Row],[Mercancía general desembarcada en exterior]]</f>
        <v>358274</v>
      </c>
      <c r="K2034" s="3">
        <f>+dataMercanciaGeneral[[#This Row],[Mercancía general embarcada en cabotaje]]+dataMercanciaGeneral[[#This Row],[Mercancía general embarcada en exterior]]</f>
        <v>294613</v>
      </c>
      <c r="L2034" s="3">
        <f>+dataMercanciaGeneral[[#This Row],[Mercancía general desembarcada en cabotaje]]+dataMercanciaGeneral[[#This Row],[Mercancía general desembarcada en exterior]]</f>
        <v>301961</v>
      </c>
      <c r="M2034" s="3">
        <f>+dataMercanciaGeneral[[#This Row],[TOTAL mercancía general embarcada en cabotaje y exterior]]+dataMercanciaGeneral[[#This Row],[TOTAL mercancía general desembarcada en cabotaje y exterior]]</f>
        <v>596574</v>
      </c>
    </row>
    <row r="2035" spans="1:13" hidden="1" x14ac:dyDescent="0.25">
      <c r="A2035" s="1">
        <v>1996</v>
      </c>
      <c r="B2035" s="1" t="s">
        <v>25</v>
      </c>
      <c r="C2035" s="1" t="s">
        <v>32</v>
      </c>
      <c r="D2035" s="1" t="s">
        <v>42</v>
      </c>
      <c r="E2035" s="2">
        <v>272324</v>
      </c>
      <c r="F2035" s="2">
        <v>96697</v>
      </c>
      <c r="G2035" s="3">
        <f>+dataMercanciaGeneral[[#This Row],[Mercancía general embarcada en cabotaje]]+dataMercanciaGeneral[[#This Row],[Mercancía general desembarcada en cabotaje]]</f>
        <v>369021</v>
      </c>
      <c r="H2035" s="2">
        <v>0</v>
      </c>
      <c r="I2035" s="2">
        <v>0</v>
      </c>
      <c r="J2035" s="3">
        <f>+dataMercanciaGeneral[[#This Row],[Mercancía general embarcada en exterior]]+dataMercanciaGeneral[[#This Row],[Mercancía general desembarcada en exterior]]</f>
        <v>0</v>
      </c>
      <c r="K2035" s="3">
        <f>+dataMercanciaGeneral[[#This Row],[Mercancía general embarcada en cabotaje]]+dataMercanciaGeneral[[#This Row],[Mercancía general embarcada en exterior]]</f>
        <v>272324</v>
      </c>
      <c r="L2035" s="3">
        <f>+dataMercanciaGeneral[[#This Row],[Mercancía general desembarcada en cabotaje]]+dataMercanciaGeneral[[#This Row],[Mercancía general desembarcada en exterior]]</f>
        <v>96697</v>
      </c>
      <c r="M2035" s="3">
        <f>+dataMercanciaGeneral[[#This Row],[TOTAL mercancía general embarcada en cabotaje y exterior]]+dataMercanciaGeneral[[#This Row],[TOTAL mercancía general desembarcada en cabotaje y exterior]]</f>
        <v>369021</v>
      </c>
    </row>
    <row r="2036" spans="1:13" hidden="1" x14ac:dyDescent="0.25">
      <c r="A2036" s="1">
        <v>1996</v>
      </c>
      <c r="B2036" s="1" t="s">
        <v>26</v>
      </c>
      <c r="C2036" s="1" t="s">
        <v>32</v>
      </c>
      <c r="D2036" s="1" t="s">
        <v>33</v>
      </c>
      <c r="E2036" s="2">
        <v>133634</v>
      </c>
      <c r="F2036" s="2">
        <v>64981</v>
      </c>
      <c r="G2036" s="3">
        <f>+dataMercanciaGeneral[[#This Row],[Mercancía general embarcada en cabotaje]]+dataMercanciaGeneral[[#This Row],[Mercancía general desembarcada en cabotaje]]</f>
        <v>198615</v>
      </c>
      <c r="H2036" s="2">
        <v>153443</v>
      </c>
      <c r="I2036" s="2">
        <v>76527</v>
      </c>
      <c r="J2036" s="3">
        <f>+dataMercanciaGeneral[[#This Row],[Mercancía general embarcada en exterior]]+dataMercanciaGeneral[[#This Row],[Mercancía general desembarcada en exterior]]</f>
        <v>229970</v>
      </c>
      <c r="K2036" s="3">
        <f>+dataMercanciaGeneral[[#This Row],[Mercancía general embarcada en cabotaje]]+dataMercanciaGeneral[[#This Row],[Mercancía general embarcada en exterior]]</f>
        <v>287077</v>
      </c>
      <c r="L2036" s="3">
        <f>+dataMercanciaGeneral[[#This Row],[Mercancía general desembarcada en cabotaje]]+dataMercanciaGeneral[[#This Row],[Mercancía general desembarcada en exterior]]</f>
        <v>141508</v>
      </c>
      <c r="M2036" s="3">
        <f>+dataMercanciaGeneral[[#This Row],[TOTAL mercancía general embarcada en cabotaje y exterior]]+dataMercanciaGeneral[[#This Row],[TOTAL mercancía general desembarcada en cabotaje y exterior]]</f>
        <v>428585</v>
      </c>
    </row>
    <row r="2037" spans="1:13" hidden="1" x14ac:dyDescent="0.25">
      <c r="A2037" s="1">
        <v>1996</v>
      </c>
      <c r="B2037" s="1" t="s">
        <v>26</v>
      </c>
      <c r="C2037" s="1" t="s">
        <v>32</v>
      </c>
      <c r="D2037" s="1" t="s">
        <v>42</v>
      </c>
      <c r="E2037" s="2">
        <v>212211</v>
      </c>
      <c r="F2037" s="2">
        <v>56592</v>
      </c>
      <c r="G2037" s="3">
        <f>+dataMercanciaGeneral[[#This Row],[Mercancía general embarcada en cabotaje]]+dataMercanciaGeneral[[#This Row],[Mercancía general desembarcada en cabotaje]]</f>
        <v>268803</v>
      </c>
      <c r="H2037" s="2">
        <v>9798</v>
      </c>
      <c r="I2037" s="2">
        <v>3946</v>
      </c>
      <c r="J2037" s="3">
        <f>+dataMercanciaGeneral[[#This Row],[Mercancía general embarcada en exterior]]+dataMercanciaGeneral[[#This Row],[Mercancía general desembarcada en exterior]]</f>
        <v>13744</v>
      </c>
      <c r="K2037" s="3">
        <f>+dataMercanciaGeneral[[#This Row],[Mercancía general embarcada en cabotaje]]+dataMercanciaGeneral[[#This Row],[Mercancía general embarcada en exterior]]</f>
        <v>222009</v>
      </c>
      <c r="L2037" s="3">
        <f>+dataMercanciaGeneral[[#This Row],[Mercancía general desembarcada en cabotaje]]+dataMercanciaGeneral[[#This Row],[Mercancía general desembarcada en exterior]]</f>
        <v>60538</v>
      </c>
      <c r="M2037" s="3">
        <f>+dataMercanciaGeneral[[#This Row],[TOTAL mercancía general embarcada en cabotaje y exterior]]+dataMercanciaGeneral[[#This Row],[TOTAL mercancía general desembarcada en cabotaje y exterior]]</f>
        <v>282547</v>
      </c>
    </row>
    <row r="2038" spans="1:13" hidden="1" x14ac:dyDescent="0.25">
      <c r="A2038" s="1">
        <v>1996</v>
      </c>
      <c r="B2038" s="1" t="s">
        <v>27</v>
      </c>
      <c r="C2038" s="1" t="s">
        <v>32</v>
      </c>
      <c r="D2038" s="1" t="s">
        <v>33</v>
      </c>
      <c r="E2038" s="2">
        <v>741762</v>
      </c>
      <c r="F2038" s="2">
        <v>345394</v>
      </c>
      <c r="G2038" s="3">
        <f>+dataMercanciaGeneral[[#This Row],[Mercancía general embarcada en cabotaje]]+dataMercanciaGeneral[[#This Row],[Mercancía general desembarcada en cabotaje]]</f>
        <v>1087156</v>
      </c>
      <c r="H2038" s="2">
        <v>530391</v>
      </c>
      <c r="I2038" s="2">
        <v>1693840</v>
      </c>
      <c r="J2038" s="3">
        <f>+dataMercanciaGeneral[[#This Row],[Mercancía general embarcada en exterior]]+dataMercanciaGeneral[[#This Row],[Mercancía general desembarcada en exterior]]</f>
        <v>2224231</v>
      </c>
      <c r="K2038" s="3">
        <f>+dataMercanciaGeneral[[#This Row],[Mercancía general embarcada en cabotaje]]+dataMercanciaGeneral[[#This Row],[Mercancía general embarcada en exterior]]</f>
        <v>1272153</v>
      </c>
      <c r="L2038" s="3">
        <f>+dataMercanciaGeneral[[#This Row],[Mercancía general desembarcada en cabotaje]]+dataMercanciaGeneral[[#This Row],[Mercancía general desembarcada en exterior]]</f>
        <v>2039234</v>
      </c>
      <c r="M2038" s="3">
        <f>+dataMercanciaGeneral[[#This Row],[TOTAL mercancía general embarcada en cabotaje y exterior]]+dataMercanciaGeneral[[#This Row],[TOTAL mercancía general desembarcada en cabotaje y exterior]]</f>
        <v>3311387</v>
      </c>
    </row>
    <row r="2039" spans="1:13" hidden="1" x14ac:dyDescent="0.25">
      <c r="A2039" s="1">
        <v>1996</v>
      </c>
      <c r="B2039" s="1" t="s">
        <v>27</v>
      </c>
      <c r="C2039" s="1" t="s">
        <v>32</v>
      </c>
      <c r="D2039" s="1" t="s">
        <v>42</v>
      </c>
      <c r="E2039" s="2">
        <v>860828</v>
      </c>
      <c r="F2039" s="2">
        <v>270169</v>
      </c>
      <c r="G2039" s="3">
        <f>+dataMercanciaGeneral[[#This Row],[Mercancía general embarcada en cabotaje]]+dataMercanciaGeneral[[#This Row],[Mercancía general desembarcada en cabotaje]]</f>
        <v>1130997</v>
      </c>
      <c r="H2039" s="2">
        <v>4207126</v>
      </c>
      <c r="I2039" s="2">
        <v>2464493</v>
      </c>
      <c r="J2039" s="3">
        <f>+dataMercanciaGeneral[[#This Row],[Mercancía general embarcada en exterior]]+dataMercanciaGeneral[[#This Row],[Mercancía general desembarcada en exterior]]</f>
        <v>6671619</v>
      </c>
      <c r="K2039" s="3">
        <f>+dataMercanciaGeneral[[#This Row],[Mercancía general embarcada en cabotaje]]+dataMercanciaGeneral[[#This Row],[Mercancía general embarcada en exterior]]</f>
        <v>5067954</v>
      </c>
      <c r="L2039" s="3">
        <f>+dataMercanciaGeneral[[#This Row],[Mercancía general desembarcada en cabotaje]]+dataMercanciaGeneral[[#This Row],[Mercancía general desembarcada en exterior]]</f>
        <v>2734662</v>
      </c>
      <c r="M2039" s="3">
        <f>+dataMercanciaGeneral[[#This Row],[TOTAL mercancía general embarcada en cabotaje y exterior]]+dataMercanciaGeneral[[#This Row],[TOTAL mercancía general desembarcada en cabotaje y exterior]]</f>
        <v>7802616</v>
      </c>
    </row>
    <row r="2040" spans="1:13" hidden="1" x14ac:dyDescent="0.25">
      <c r="A2040" s="1">
        <v>1996</v>
      </c>
      <c r="B2040" s="1" t="s">
        <v>28</v>
      </c>
      <c r="C2040" s="1" t="s">
        <v>32</v>
      </c>
      <c r="D2040" s="1" t="s">
        <v>33</v>
      </c>
      <c r="E2040" s="2">
        <v>4498</v>
      </c>
      <c r="F2040" s="2">
        <v>2962</v>
      </c>
      <c r="G2040" s="3">
        <f>+dataMercanciaGeneral[[#This Row],[Mercancía general embarcada en cabotaje]]+dataMercanciaGeneral[[#This Row],[Mercancía general desembarcada en cabotaje]]</f>
        <v>7460</v>
      </c>
      <c r="H2040" s="2">
        <v>627148</v>
      </c>
      <c r="I2040" s="2">
        <v>630237</v>
      </c>
      <c r="J2040" s="3">
        <f>+dataMercanciaGeneral[[#This Row],[Mercancía general embarcada en exterior]]+dataMercanciaGeneral[[#This Row],[Mercancía general desembarcada en exterior]]</f>
        <v>1257385</v>
      </c>
      <c r="K2040" s="3">
        <f>+dataMercanciaGeneral[[#This Row],[Mercancía general embarcada en cabotaje]]+dataMercanciaGeneral[[#This Row],[Mercancía general embarcada en exterior]]</f>
        <v>631646</v>
      </c>
      <c r="L2040" s="3">
        <f>+dataMercanciaGeneral[[#This Row],[Mercancía general desembarcada en cabotaje]]+dataMercanciaGeneral[[#This Row],[Mercancía general desembarcada en exterior]]</f>
        <v>633199</v>
      </c>
      <c r="M2040" s="3">
        <f>+dataMercanciaGeneral[[#This Row],[TOTAL mercancía general embarcada en cabotaje y exterior]]+dataMercanciaGeneral[[#This Row],[TOTAL mercancía general desembarcada en cabotaje y exterior]]</f>
        <v>1264845</v>
      </c>
    </row>
    <row r="2041" spans="1:13" hidden="1" x14ac:dyDescent="0.25">
      <c r="A2041" s="1">
        <v>1996</v>
      </c>
      <c r="B2041" s="1" t="s">
        <v>28</v>
      </c>
      <c r="C2041" s="1" t="s">
        <v>32</v>
      </c>
      <c r="D2041" s="1" t="s">
        <v>42</v>
      </c>
      <c r="E2041" s="2">
        <v>111146</v>
      </c>
      <c r="F2041" s="2">
        <v>45002</v>
      </c>
      <c r="G2041" s="3">
        <f>+dataMercanciaGeneral[[#This Row],[Mercancía general embarcada en cabotaje]]+dataMercanciaGeneral[[#This Row],[Mercancía general desembarcada en cabotaje]]</f>
        <v>156148</v>
      </c>
      <c r="H2041" s="2">
        <v>326286</v>
      </c>
      <c r="I2041" s="2">
        <v>311657</v>
      </c>
      <c r="J2041" s="3">
        <f>+dataMercanciaGeneral[[#This Row],[Mercancía general embarcada en exterior]]+dataMercanciaGeneral[[#This Row],[Mercancía general desembarcada en exterior]]</f>
        <v>637943</v>
      </c>
      <c r="K2041" s="3">
        <f>+dataMercanciaGeneral[[#This Row],[Mercancía general embarcada en cabotaje]]+dataMercanciaGeneral[[#This Row],[Mercancía general embarcada en exterior]]</f>
        <v>437432</v>
      </c>
      <c r="L2041" s="3">
        <f>+dataMercanciaGeneral[[#This Row],[Mercancía general desembarcada en cabotaje]]+dataMercanciaGeneral[[#This Row],[Mercancía general desembarcada en exterior]]</f>
        <v>356659</v>
      </c>
      <c r="M2041" s="3">
        <f>+dataMercanciaGeneral[[#This Row],[TOTAL mercancía general embarcada en cabotaje y exterior]]+dataMercanciaGeneral[[#This Row],[TOTAL mercancía general desembarcada en cabotaje y exterior]]</f>
        <v>794091</v>
      </c>
    </row>
    <row r="2042" spans="1:13" hidden="1" x14ac:dyDescent="0.25">
      <c r="A2042" s="1">
        <v>1996</v>
      </c>
      <c r="B2042" s="1" t="s">
        <v>29</v>
      </c>
      <c r="C2042" s="1" t="s">
        <v>32</v>
      </c>
      <c r="D2042" s="1" t="s">
        <v>33</v>
      </c>
      <c r="E2042" s="2">
        <v>361</v>
      </c>
      <c r="F2042" s="2">
        <v>47</v>
      </c>
      <c r="G2042" s="3">
        <f>+dataMercanciaGeneral[[#This Row],[Mercancía general embarcada en cabotaje]]+dataMercanciaGeneral[[#This Row],[Mercancía general desembarcada en cabotaje]]</f>
        <v>408</v>
      </c>
      <c r="H2042" s="2">
        <v>68898</v>
      </c>
      <c r="I2042" s="2">
        <v>99928</v>
      </c>
      <c r="J2042" s="3">
        <f>+dataMercanciaGeneral[[#This Row],[Mercancía general embarcada en exterior]]+dataMercanciaGeneral[[#This Row],[Mercancía general desembarcada en exterior]]</f>
        <v>168826</v>
      </c>
      <c r="K2042" s="3">
        <f>+dataMercanciaGeneral[[#This Row],[Mercancía general embarcada en cabotaje]]+dataMercanciaGeneral[[#This Row],[Mercancía general embarcada en exterior]]</f>
        <v>69259</v>
      </c>
      <c r="L2042" s="3">
        <f>+dataMercanciaGeneral[[#This Row],[Mercancía general desembarcada en cabotaje]]+dataMercanciaGeneral[[#This Row],[Mercancía general desembarcada en exterior]]</f>
        <v>99975</v>
      </c>
      <c r="M2042" s="3">
        <f>+dataMercanciaGeneral[[#This Row],[TOTAL mercancía general embarcada en cabotaje y exterior]]+dataMercanciaGeneral[[#This Row],[TOTAL mercancía general desembarcada en cabotaje y exterior]]</f>
        <v>169234</v>
      </c>
    </row>
    <row r="2043" spans="1:13" hidden="1" x14ac:dyDescent="0.25">
      <c r="A2043" s="1">
        <v>1996</v>
      </c>
      <c r="B2043" s="1" t="s">
        <v>29</v>
      </c>
      <c r="C2043" s="1" t="s">
        <v>32</v>
      </c>
      <c r="D2043" s="1" t="s">
        <v>42</v>
      </c>
      <c r="E2043" s="2">
        <v>0</v>
      </c>
      <c r="F2043" s="2">
        <v>0</v>
      </c>
      <c r="G2043" s="3">
        <f>+dataMercanciaGeneral[[#This Row],[Mercancía general embarcada en cabotaje]]+dataMercanciaGeneral[[#This Row],[Mercancía general desembarcada en cabotaje]]</f>
        <v>0</v>
      </c>
      <c r="H2043" s="2">
        <v>0</v>
      </c>
      <c r="I2043" s="2">
        <v>0</v>
      </c>
      <c r="J2043" s="3">
        <f>+dataMercanciaGeneral[[#This Row],[Mercancía general embarcada en exterior]]+dataMercanciaGeneral[[#This Row],[Mercancía general desembarcada en exterior]]</f>
        <v>0</v>
      </c>
      <c r="K2043" s="3">
        <f>+dataMercanciaGeneral[[#This Row],[Mercancía general embarcada en cabotaje]]+dataMercanciaGeneral[[#This Row],[Mercancía general embarcada en exterior]]</f>
        <v>0</v>
      </c>
      <c r="L2043" s="3">
        <f>+dataMercanciaGeneral[[#This Row],[Mercancía general desembarcada en cabotaje]]+dataMercanciaGeneral[[#This Row],[Mercancía general desembarcada en exterior]]</f>
        <v>0</v>
      </c>
      <c r="M2043" s="3">
        <f>+dataMercanciaGeneral[[#This Row],[TOTAL mercancía general embarcada en cabotaje y exterior]]+dataMercanciaGeneral[[#This Row],[TOTAL mercancía general desembarcada en cabotaje y exterior]]</f>
        <v>0</v>
      </c>
    </row>
    <row r="2044" spans="1:13" hidden="1" x14ac:dyDescent="0.25">
      <c r="A2044" s="1">
        <v>1997</v>
      </c>
      <c r="B2044" s="1" t="s">
        <v>0</v>
      </c>
      <c r="C2044" s="1" t="s">
        <v>32</v>
      </c>
      <c r="D2044" s="1" t="s">
        <v>33</v>
      </c>
      <c r="E2044" s="2">
        <v>513</v>
      </c>
      <c r="F2044" s="2">
        <v>318</v>
      </c>
      <c r="G2044" s="3">
        <f>+dataMercanciaGeneral[[#This Row],[Mercancía general embarcada en cabotaje]]+dataMercanciaGeneral[[#This Row],[Mercancía general desembarcada en cabotaje]]</f>
        <v>831</v>
      </c>
      <c r="H2044" s="2">
        <v>93447</v>
      </c>
      <c r="I2044" s="2">
        <v>46289</v>
      </c>
      <c r="J2044" s="3">
        <f>+dataMercanciaGeneral[[#This Row],[Mercancía general embarcada en exterior]]+dataMercanciaGeneral[[#This Row],[Mercancía general desembarcada en exterior]]</f>
        <v>139736</v>
      </c>
      <c r="K2044" s="3">
        <f>+dataMercanciaGeneral[[#This Row],[Mercancía general embarcada en cabotaje]]+dataMercanciaGeneral[[#This Row],[Mercancía general embarcada en exterior]]</f>
        <v>93960</v>
      </c>
      <c r="L2044" s="3">
        <f>+dataMercanciaGeneral[[#This Row],[Mercancía general desembarcada en cabotaje]]+dataMercanciaGeneral[[#This Row],[Mercancía general desembarcada en exterior]]</f>
        <v>46607</v>
      </c>
      <c r="M2044" s="3">
        <f>+dataMercanciaGeneral[[#This Row],[TOTAL mercancía general embarcada en cabotaje y exterior]]+dataMercanciaGeneral[[#This Row],[TOTAL mercancía general desembarcada en cabotaje y exterior]]</f>
        <v>140567</v>
      </c>
    </row>
    <row r="2045" spans="1:13" hidden="1" x14ac:dyDescent="0.25">
      <c r="A2045" s="1">
        <v>1997</v>
      </c>
      <c r="B2045" s="1" t="s">
        <v>0</v>
      </c>
      <c r="C2045" s="1" t="s">
        <v>32</v>
      </c>
      <c r="D2045" s="1" t="s">
        <v>42</v>
      </c>
      <c r="E2045" s="2">
        <v>6403</v>
      </c>
      <c r="F2045" s="2">
        <v>782</v>
      </c>
      <c r="G2045" s="3">
        <f>+dataMercanciaGeneral[[#This Row],[Mercancía general embarcada en cabotaje]]+dataMercanciaGeneral[[#This Row],[Mercancía general desembarcada en cabotaje]]</f>
        <v>7185</v>
      </c>
      <c r="H2045" s="2">
        <v>10108</v>
      </c>
      <c r="I2045" s="2">
        <v>9346</v>
      </c>
      <c r="J2045" s="3">
        <f>+dataMercanciaGeneral[[#This Row],[Mercancía general embarcada en exterior]]+dataMercanciaGeneral[[#This Row],[Mercancía general desembarcada en exterior]]</f>
        <v>19454</v>
      </c>
      <c r="K2045" s="3">
        <f>+dataMercanciaGeneral[[#This Row],[Mercancía general embarcada en cabotaje]]+dataMercanciaGeneral[[#This Row],[Mercancía general embarcada en exterior]]</f>
        <v>16511</v>
      </c>
      <c r="L2045" s="3">
        <f>+dataMercanciaGeneral[[#This Row],[Mercancía general desembarcada en cabotaje]]+dataMercanciaGeneral[[#This Row],[Mercancía general desembarcada en exterior]]</f>
        <v>10128</v>
      </c>
      <c r="M2045" s="3">
        <f>+dataMercanciaGeneral[[#This Row],[TOTAL mercancía general embarcada en cabotaje y exterior]]+dataMercanciaGeneral[[#This Row],[TOTAL mercancía general desembarcada en cabotaje y exterior]]</f>
        <v>26639</v>
      </c>
    </row>
    <row r="2046" spans="1:13" hidden="1" x14ac:dyDescent="0.25">
      <c r="A2046" s="1">
        <v>1997</v>
      </c>
      <c r="B2046" s="1" t="s">
        <v>1</v>
      </c>
      <c r="C2046" s="1" t="s">
        <v>32</v>
      </c>
      <c r="D2046" s="1" t="s">
        <v>33</v>
      </c>
      <c r="E2046" s="2">
        <v>48342</v>
      </c>
      <c r="F2046" s="2">
        <v>11011</v>
      </c>
      <c r="G2046" s="3">
        <f>+dataMercanciaGeneral[[#This Row],[Mercancía general embarcada en cabotaje]]+dataMercanciaGeneral[[#This Row],[Mercancía general desembarcada en cabotaje]]</f>
        <v>59353</v>
      </c>
      <c r="H2046" s="2">
        <v>122733</v>
      </c>
      <c r="I2046" s="2">
        <v>81848</v>
      </c>
      <c r="J2046" s="3">
        <f>+dataMercanciaGeneral[[#This Row],[Mercancía general embarcada en exterior]]+dataMercanciaGeneral[[#This Row],[Mercancía general desembarcada en exterior]]</f>
        <v>204581</v>
      </c>
      <c r="K2046" s="3">
        <f>+dataMercanciaGeneral[[#This Row],[Mercancía general embarcada en cabotaje]]+dataMercanciaGeneral[[#This Row],[Mercancía general embarcada en exterior]]</f>
        <v>171075</v>
      </c>
      <c r="L2046" s="3">
        <f>+dataMercanciaGeneral[[#This Row],[Mercancía general desembarcada en cabotaje]]+dataMercanciaGeneral[[#This Row],[Mercancía general desembarcada en exterior]]</f>
        <v>92859</v>
      </c>
      <c r="M2046" s="3">
        <f>+dataMercanciaGeneral[[#This Row],[TOTAL mercancía general embarcada en cabotaje y exterior]]+dataMercanciaGeneral[[#This Row],[TOTAL mercancía general desembarcada en cabotaje y exterior]]</f>
        <v>263934</v>
      </c>
    </row>
    <row r="2047" spans="1:13" hidden="1" x14ac:dyDescent="0.25">
      <c r="A2047" s="1">
        <v>1997</v>
      </c>
      <c r="B2047" s="1" t="s">
        <v>1</v>
      </c>
      <c r="C2047" s="1" t="s">
        <v>32</v>
      </c>
      <c r="D2047" s="1" t="s">
        <v>42</v>
      </c>
      <c r="E2047" s="2">
        <v>352225</v>
      </c>
      <c r="F2047" s="2">
        <v>127185</v>
      </c>
      <c r="G2047" s="3">
        <f>+dataMercanciaGeneral[[#This Row],[Mercancía general embarcada en cabotaje]]+dataMercanciaGeneral[[#This Row],[Mercancía general desembarcada en cabotaje]]</f>
        <v>479410</v>
      </c>
      <c r="H2047" s="2">
        <v>145176</v>
      </c>
      <c r="I2047" s="2">
        <v>72615</v>
      </c>
      <c r="J2047" s="3">
        <f>+dataMercanciaGeneral[[#This Row],[Mercancía general embarcada en exterior]]+dataMercanciaGeneral[[#This Row],[Mercancía general desembarcada en exterior]]</f>
        <v>217791</v>
      </c>
      <c r="K2047" s="3">
        <f>+dataMercanciaGeneral[[#This Row],[Mercancía general embarcada en cabotaje]]+dataMercanciaGeneral[[#This Row],[Mercancía general embarcada en exterior]]</f>
        <v>497401</v>
      </c>
      <c r="L2047" s="3">
        <f>+dataMercanciaGeneral[[#This Row],[Mercancía general desembarcada en cabotaje]]+dataMercanciaGeneral[[#This Row],[Mercancía general desembarcada en exterior]]</f>
        <v>199800</v>
      </c>
      <c r="M2047" s="3">
        <f>+dataMercanciaGeneral[[#This Row],[TOTAL mercancía general embarcada en cabotaje y exterior]]+dataMercanciaGeneral[[#This Row],[TOTAL mercancía general desembarcada en cabotaje y exterior]]</f>
        <v>697201</v>
      </c>
    </row>
    <row r="2048" spans="1:13" hidden="1" x14ac:dyDescent="0.25">
      <c r="A2048" s="1">
        <v>1997</v>
      </c>
      <c r="B2048" s="1" t="s">
        <v>2</v>
      </c>
      <c r="C2048" s="1" t="s">
        <v>32</v>
      </c>
      <c r="D2048" s="1" t="s">
        <v>33</v>
      </c>
      <c r="E2048" s="2">
        <v>149279</v>
      </c>
      <c r="F2048" s="2">
        <v>48493</v>
      </c>
      <c r="G2048" s="3">
        <f>+dataMercanciaGeneral[[#This Row],[Mercancía general embarcada en cabotaje]]+dataMercanciaGeneral[[#This Row],[Mercancía general desembarcada en cabotaje]]</f>
        <v>197772</v>
      </c>
      <c r="H2048" s="2">
        <v>91886</v>
      </c>
      <c r="I2048" s="2">
        <v>99769</v>
      </c>
      <c r="J2048" s="3">
        <f>+dataMercanciaGeneral[[#This Row],[Mercancía general embarcada en exterior]]+dataMercanciaGeneral[[#This Row],[Mercancía general desembarcada en exterior]]</f>
        <v>191655</v>
      </c>
      <c r="K2048" s="3">
        <f>+dataMercanciaGeneral[[#This Row],[Mercancía general embarcada en cabotaje]]+dataMercanciaGeneral[[#This Row],[Mercancía general embarcada en exterior]]</f>
        <v>241165</v>
      </c>
      <c r="L2048" s="3">
        <f>+dataMercanciaGeneral[[#This Row],[Mercancía general desembarcada en cabotaje]]+dataMercanciaGeneral[[#This Row],[Mercancía general desembarcada en exterior]]</f>
        <v>148262</v>
      </c>
      <c r="M2048" s="3">
        <f>+dataMercanciaGeneral[[#This Row],[TOTAL mercancía general embarcada en cabotaje y exterior]]+dataMercanciaGeneral[[#This Row],[TOTAL mercancía general desembarcada en cabotaje y exterior]]</f>
        <v>389427</v>
      </c>
    </row>
    <row r="2049" spans="1:13" hidden="1" x14ac:dyDescent="0.25">
      <c r="A2049" s="1">
        <v>1997</v>
      </c>
      <c r="B2049" s="1" t="s">
        <v>2</v>
      </c>
      <c r="C2049" s="1" t="s">
        <v>32</v>
      </c>
      <c r="D2049" s="1" t="s">
        <v>42</v>
      </c>
      <c r="E2049" s="2">
        <v>12</v>
      </c>
      <c r="F2049" s="2">
        <v>93</v>
      </c>
      <c r="G2049" s="3">
        <f>+dataMercanciaGeneral[[#This Row],[Mercancía general embarcada en cabotaje]]+dataMercanciaGeneral[[#This Row],[Mercancía general desembarcada en cabotaje]]</f>
        <v>105</v>
      </c>
      <c r="H2049" s="2">
        <v>0</v>
      </c>
      <c r="I2049" s="2">
        <v>0</v>
      </c>
      <c r="J2049" s="3">
        <f>+dataMercanciaGeneral[[#This Row],[Mercancía general embarcada en exterior]]+dataMercanciaGeneral[[#This Row],[Mercancía general desembarcada en exterior]]</f>
        <v>0</v>
      </c>
      <c r="K2049" s="3">
        <f>+dataMercanciaGeneral[[#This Row],[Mercancía general embarcada en cabotaje]]+dataMercanciaGeneral[[#This Row],[Mercancía general embarcada en exterior]]</f>
        <v>12</v>
      </c>
      <c r="L2049" s="3">
        <f>+dataMercanciaGeneral[[#This Row],[Mercancía general desembarcada en cabotaje]]+dataMercanciaGeneral[[#This Row],[Mercancía general desembarcada en exterior]]</f>
        <v>93</v>
      </c>
      <c r="M2049" s="3">
        <f>+dataMercanciaGeneral[[#This Row],[TOTAL mercancía general embarcada en cabotaje y exterior]]+dataMercanciaGeneral[[#This Row],[TOTAL mercancía general desembarcada en cabotaje y exterior]]</f>
        <v>105</v>
      </c>
    </row>
    <row r="2050" spans="1:13" hidden="1" x14ac:dyDescent="0.25">
      <c r="A2050" s="1">
        <v>1997</v>
      </c>
      <c r="B2050" s="1" t="s">
        <v>3</v>
      </c>
      <c r="C2050" s="1" t="s">
        <v>32</v>
      </c>
      <c r="D2050" s="1" t="s">
        <v>33</v>
      </c>
      <c r="E2050" s="2">
        <v>307574</v>
      </c>
      <c r="F2050" s="2">
        <v>34358</v>
      </c>
      <c r="G2050" s="3">
        <f>+dataMercanciaGeneral[[#This Row],[Mercancía general embarcada en cabotaje]]+dataMercanciaGeneral[[#This Row],[Mercancía general desembarcada en cabotaje]]</f>
        <v>341932</v>
      </c>
      <c r="H2050" s="2">
        <v>681122</v>
      </c>
      <c r="I2050" s="2">
        <v>261787</v>
      </c>
      <c r="J2050" s="3">
        <f>+dataMercanciaGeneral[[#This Row],[Mercancía general embarcada en exterior]]+dataMercanciaGeneral[[#This Row],[Mercancía general desembarcada en exterior]]</f>
        <v>942909</v>
      </c>
      <c r="K2050" s="3">
        <f>+dataMercanciaGeneral[[#This Row],[Mercancía general embarcada en cabotaje]]+dataMercanciaGeneral[[#This Row],[Mercancía general embarcada en exterior]]</f>
        <v>988696</v>
      </c>
      <c r="L2050" s="3">
        <f>+dataMercanciaGeneral[[#This Row],[Mercancía general desembarcada en cabotaje]]+dataMercanciaGeneral[[#This Row],[Mercancía general desembarcada en exterior]]</f>
        <v>296145</v>
      </c>
      <c r="M2050" s="3">
        <f>+dataMercanciaGeneral[[#This Row],[TOTAL mercancía general embarcada en cabotaje y exterior]]+dataMercanciaGeneral[[#This Row],[TOTAL mercancía general desembarcada en cabotaje y exterior]]</f>
        <v>1284841</v>
      </c>
    </row>
    <row r="2051" spans="1:13" hidden="1" x14ac:dyDescent="0.25">
      <c r="A2051" s="1">
        <v>1997</v>
      </c>
      <c r="B2051" s="1" t="s">
        <v>3</v>
      </c>
      <c r="C2051" s="1" t="s">
        <v>32</v>
      </c>
      <c r="D2051" s="1" t="s">
        <v>42</v>
      </c>
      <c r="E2051" s="2">
        <v>0</v>
      </c>
      <c r="F2051" s="2">
        <v>0</v>
      </c>
      <c r="G2051" s="3">
        <f>+dataMercanciaGeneral[[#This Row],[Mercancía general embarcada en cabotaje]]+dataMercanciaGeneral[[#This Row],[Mercancía general desembarcada en cabotaje]]</f>
        <v>0</v>
      </c>
      <c r="H2051" s="2">
        <v>0</v>
      </c>
      <c r="I2051" s="2">
        <v>59</v>
      </c>
      <c r="J2051" s="3">
        <f>+dataMercanciaGeneral[[#This Row],[Mercancía general embarcada en exterior]]+dataMercanciaGeneral[[#This Row],[Mercancía general desembarcada en exterior]]</f>
        <v>59</v>
      </c>
      <c r="K2051" s="3">
        <f>+dataMercanciaGeneral[[#This Row],[Mercancía general embarcada en cabotaje]]+dataMercanciaGeneral[[#This Row],[Mercancía general embarcada en exterior]]</f>
        <v>0</v>
      </c>
      <c r="L2051" s="3">
        <f>+dataMercanciaGeneral[[#This Row],[Mercancía general desembarcada en cabotaje]]+dataMercanciaGeneral[[#This Row],[Mercancía general desembarcada en exterior]]</f>
        <v>59</v>
      </c>
      <c r="M2051" s="3">
        <f>+dataMercanciaGeneral[[#This Row],[TOTAL mercancía general embarcada en cabotaje y exterior]]+dataMercanciaGeneral[[#This Row],[TOTAL mercancía general desembarcada en cabotaje y exterior]]</f>
        <v>59</v>
      </c>
    </row>
    <row r="2052" spans="1:13" hidden="1" x14ac:dyDescent="0.25">
      <c r="A2052" s="1">
        <v>1997</v>
      </c>
      <c r="B2052" s="1" t="s">
        <v>4</v>
      </c>
      <c r="C2052" s="1" t="s">
        <v>32</v>
      </c>
      <c r="D2052" s="1" t="s">
        <v>33</v>
      </c>
      <c r="E2052" s="2">
        <v>414558</v>
      </c>
      <c r="F2052" s="2">
        <v>163198</v>
      </c>
      <c r="G2052" s="3">
        <f>+dataMercanciaGeneral[[#This Row],[Mercancía general embarcada en cabotaje]]+dataMercanciaGeneral[[#This Row],[Mercancía general desembarcada en cabotaje]]</f>
        <v>577756</v>
      </c>
      <c r="H2052" s="2">
        <v>1349172</v>
      </c>
      <c r="I2052" s="2">
        <v>885716</v>
      </c>
      <c r="J2052" s="3">
        <f>+dataMercanciaGeneral[[#This Row],[Mercancía general embarcada en exterior]]+dataMercanciaGeneral[[#This Row],[Mercancía general desembarcada en exterior]]</f>
        <v>2234888</v>
      </c>
      <c r="K2052" s="3">
        <f>+dataMercanciaGeneral[[#This Row],[Mercancía general embarcada en cabotaje]]+dataMercanciaGeneral[[#This Row],[Mercancía general embarcada en exterior]]</f>
        <v>1763730</v>
      </c>
      <c r="L2052" s="3">
        <f>+dataMercanciaGeneral[[#This Row],[Mercancía general desembarcada en cabotaje]]+dataMercanciaGeneral[[#This Row],[Mercancía general desembarcada en exterior]]</f>
        <v>1048914</v>
      </c>
      <c r="M2052" s="3">
        <f>+dataMercanciaGeneral[[#This Row],[TOTAL mercancía general embarcada en cabotaje y exterior]]+dataMercanciaGeneral[[#This Row],[TOTAL mercancía general desembarcada en cabotaje y exterior]]</f>
        <v>2812644</v>
      </c>
    </row>
    <row r="2053" spans="1:13" hidden="1" x14ac:dyDescent="0.25">
      <c r="A2053" s="1">
        <v>1997</v>
      </c>
      <c r="B2053" s="1" t="s">
        <v>4</v>
      </c>
      <c r="C2053" s="1" t="s">
        <v>32</v>
      </c>
      <c r="D2053" s="1" t="s">
        <v>42</v>
      </c>
      <c r="E2053" s="2">
        <v>70469</v>
      </c>
      <c r="F2053" s="2">
        <v>37135</v>
      </c>
      <c r="G2053" s="3">
        <f>+dataMercanciaGeneral[[#This Row],[Mercancía general embarcada en cabotaje]]+dataMercanciaGeneral[[#This Row],[Mercancía general desembarcada en cabotaje]]</f>
        <v>107604</v>
      </c>
      <c r="H2053" s="2">
        <v>8439172</v>
      </c>
      <c r="I2053" s="2">
        <v>7274491</v>
      </c>
      <c r="J2053" s="3">
        <f>+dataMercanciaGeneral[[#This Row],[Mercancía general embarcada en exterior]]+dataMercanciaGeneral[[#This Row],[Mercancía general desembarcada en exterior]]</f>
        <v>15713663</v>
      </c>
      <c r="K2053" s="3">
        <f>+dataMercanciaGeneral[[#This Row],[Mercancía general embarcada en cabotaje]]+dataMercanciaGeneral[[#This Row],[Mercancía general embarcada en exterior]]</f>
        <v>8509641</v>
      </c>
      <c r="L2053" s="3">
        <f>+dataMercanciaGeneral[[#This Row],[Mercancía general desembarcada en cabotaje]]+dataMercanciaGeneral[[#This Row],[Mercancía general desembarcada en exterior]]</f>
        <v>7311626</v>
      </c>
      <c r="M2053" s="3">
        <f>+dataMercanciaGeneral[[#This Row],[TOTAL mercancía general embarcada en cabotaje y exterior]]+dataMercanciaGeneral[[#This Row],[TOTAL mercancía general desembarcada en cabotaje y exterior]]</f>
        <v>15821267</v>
      </c>
    </row>
    <row r="2054" spans="1:13" hidden="1" x14ac:dyDescent="0.25">
      <c r="A2054" s="1">
        <v>1997</v>
      </c>
      <c r="B2054" s="1" t="s">
        <v>5</v>
      </c>
      <c r="C2054" s="1" t="s">
        <v>32</v>
      </c>
      <c r="D2054" s="1" t="s">
        <v>33</v>
      </c>
      <c r="E2054" s="2">
        <v>378195</v>
      </c>
      <c r="F2054" s="2">
        <v>383160</v>
      </c>
      <c r="G2054" s="3">
        <f>+dataMercanciaGeneral[[#This Row],[Mercancía general embarcada en cabotaje]]+dataMercanciaGeneral[[#This Row],[Mercancía general desembarcada en cabotaje]]</f>
        <v>761355</v>
      </c>
      <c r="H2054" s="2">
        <v>490214</v>
      </c>
      <c r="I2054" s="2">
        <v>260819</v>
      </c>
      <c r="J2054" s="3">
        <f>+dataMercanciaGeneral[[#This Row],[Mercancía general embarcada en exterior]]+dataMercanciaGeneral[[#This Row],[Mercancía general desembarcada en exterior]]</f>
        <v>751033</v>
      </c>
      <c r="K2054" s="3">
        <f>+dataMercanciaGeneral[[#This Row],[Mercancía general embarcada en cabotaje]]+dataMercanciaGeneral[[#This Row],[Mercancía general embarcada en exterior]]</f>
        <v>868409</v>
      </c>
      <c r="L2054" s="3">
        <f>+dataMercanciaGeneral[[#This Row],[Mercancía general desembarcada en cabotaje]]+dataMercanciaGeneral[[#This Row],[Mercancía general desembarcada en exterior]]</f>
        <v>643979</v>
      </c>
      <c r="M2054" s="3">
        <f>+dataMercanciaGeneral[[#This Row],[TOTAL mercancía general embarcada en cabotaje y exterior]]+dataMercanciaGeneral[[#This Row],[TOTAL mercancía general desembarcada en cabotaje y exterior]]</f>
        <v>1512388</v>
      </c>
    </row>
    <row r="2055" spans="1:13" hidden="1" x14ac:dyDescent="0.25">
      <c r="A2055" s="1">
        <v>1997</v>
      </c>
      <c r="B2055" s="1" t="s">
        <v>5</v>
      </c>
      <c r="C2055" s="1" t="s">
        <v>32</v>
      </c>
      <c r="D2055" s="1" t="s">
        <v>42</v>
      </c>
      <c r="E2055" s="2">
        <v>31092</v>
      </c>
      <c r="F2055" s="2">
        <v>58221</v>
      </c>
      <c r="G2055" s="3">
        <f>+dataMercanciaGeneral[[#This Row],[Mercancía general embarcada en cabotaje]]+dataMercanciaGeneral[[#This Row],[Mercancía general desembarcada en cabotaje]]</f>
        <v>89313</v>
      </c>
      <c r="H2055" s="2">
        <v>326404</v>
      </c>
      <c r="I2055" s="2">
        <v>93332</v>
      </c>
      <c r="J2055" s="3">
        <f>+dataMercanciaGeneral[[#This Row],[Mercancía general embarcada en exterior]]+dataMercanciaGeneral[[#This Row],[Mercancía general desembarcada en exterior]]</f>
        <v>419736</v>
      </c>
      <c r="K2055" s="3">
        <f>+dataMercanciaGeneral[[#This Row],[Mercancía general embarcada en cabotaje]]+dataMercanciaGeneral[[#This Row],[Mercancía general embarcada en exterior]]</f>
        <v>357496</v>
      </c>
      <c r="L2055" s="3">
        <f>+dataMercanciaGeneral[[#This Row],[Mercancía general desembarcada en cabotaje]]+dataMercanciaGeneral[[#This Row],[Mercancía general desembarcada en exterior]]</f>
        <v>151553</v>
      </c>
      <c r="M2055" s="3">
        <f>+dataMercanciaGeneral[[#This Row],[TOTAL mercancía general embarcada en cabotaje y exterior]]+dataMercanciaGeneral[[#This Row],[TOTAL mercancía general desembarcada en cabotaje y exterior]]</f>
        <v>509049</v>
      </c>
    </row>
    <row r="2056" spans="1:13" hidden="1" x14ac:dyDescent="0.25">
      <c r="A2056" s="1">
        <v>1997</v>
      </c>
      <c r="B2056" s="1" t="s">
        <v>10</v>
      </c>
      <c r="C2056" s="1" t="s">
        <v>32</v>
      </c>
      <c r="D2056" s="1" t="s">
        <v>33</v>
      </c>
      <c r="E2056" s="2">
        <v>935823</v>
      </c>
      <c r="F2056" s="2">
        <v>2228189</v>
      </c>
      <c r="G2056" s="3">
        <f>+dataMercanciaGeneral[[#This Row],[Mercancía general embarcada en cabotaje]]+dataMercanciaGeneral[[#This Row],[Mercancía general desembarcada en cabotaje]]</f>
        <v>3164012</v>
      </c>
      <c r="H2056" s="2">
        <v>7868</v>
      </c>
      <c r="I2056" s="2">
        <v>50780</v>
      </c>
      <c r="J2056" s="3">
        <f>+dataMercanciaGeneral[[#This Row],[Mercancía general embarcada en exterior]]+dataMercanciaGeneral[[#This Row],[Mercancía general desembarcada en exterior]]</f>
        <v>58648</v>
      </c>
      <c r="K2056" s="3">
        <f>+dataMercanciaGeneral[[#This Row],[Mercancía general embarcada en cabotaje]]+dataMercanciaGeneral[[#This Row],[Mercancía general embarcada en exterior]]</f>
        <v>943691</v>
      </c>
      <c r="L2056" s="3">
        <f>+dataMercanciaGeneral[[#This Row],[Mercancía general desembarcada en cabotaje]]+dataMercanciaGeneral[[#This Row],[Mercancía general desembarcada en exterior]]</f>
        <v>2278969</v>
      </c>
      <c r="M2056" s="3">
        <f>+dataMercanciaGeneral[[#This Row],[TOTAL mercancía general embarcada en cabotaje y exterior]]+dataMercanciaGeneral[[#This Row],[TOTAL mercancía general desembarcada en cabotaje y exterior]]</f>
        <v>3222660</v>
      </c>
    </row>
    <row r="2057" spans="1:13" hidden="1" x14ac:dyDescent="0.25">
      <c r="A2057" s="1">
        <v>1997</v>
      </c>
      <c r="B2057" s="1" t="s">
        <v>10</v>
      </c>
      <c r="C2057" s="1" t="s">
        <v>32</v>
      </c>
      <c r="D2057" s="1" t="s">
        <v>42</v>
      </c>
      <c r="E2057" s="2">
        <v>266586</v>
      </c>
      <c r="F2057" s="2">
        <v>1177820</v>
      </c>
      <c r="G2057" s="3">
        <f>+dataMercanciaGeneral[[#This Row],[Mercancía general embarcada en cabotaje]]+dataMercanciaGeneral[[#This Row],[Mercancía general desembarcada en cabotaje]]</f>
        <v>1444406</v>
      </c>
      <c r="H2057" s="2">
        <v>0</v>
      </c>
      <c r="I2057" s="2">
        <v>0</v>
      </c>
      <c r="J2057" s="3">
        <f>+dataMercanciaGeneral[[#This Row],[Mercancía general embarcada en exterior]]+dataMercanciaGeneral[[#This Row],[Mercancía general desembarcada en exterior]]</f>
        <v>0</v>
      </c>
      <c r="K2057" s="3">
        <f>+dataMercanciaGeneral[[#This Row],[Mercancía general embarcada en cabotaje]]+dataMercanciaGeneral[[#This Row],[Mercancía general embarcada en exterior]]</f>
        <v>266586</v>
      </c>
      <c r="L2057" s="3">
        <f>+dataMercanciaGeneral[[#This Row],[Mercancía general desembarcada en cabotaje]]+dataMercanciaGeneral[[#This Row],[Mercancía general desembarcada en exterior]]</f>
        <v>1177820</v>
      </c>
      <c r="M2057" s="3">
        <f>+dataMercanciaGeneral[[#This Row],[TOTAL mercancía general embarcada en cabotaje y exterior]]+dataMercanciaGeneral[[#This Row],[TOTAL mercancía general desembarcada en cabotaje y exterior]]</f>
        <v>1444406</v>
      </c>
    </row>
    <row r="2058" spans="1:13" hidden="1" x14ac:dyDescent="0.25">
      <c r="A2058" s="1">
        <v>1997</v>
      </c>
      <c r="B2058" s="1" t="s">
        <v>11</v>
      </c>
      <c r="C2058" s="1" t="s">
        <v>32</v>
      </c>
      <c r="D2058" s="1" t="s">
        <v>33</v>
      </c>
      <c r="E2058" s="2">
        <v>921526</v>
      </c>
      <c r="F2058" s="2">
        <v>346410</v>
      </c>
      <c r="G2058" s="3">
        <f>+dataMercanciaGeneral[[#This Row],[Mercancía general embarcada en cabotaje]]+dataMercanciaGeneral[[#This Row],[Mercancía general desembarcada en cabotaje]]</f>
        <v>1267936</v>
      </c>
      <c r="H2058" s="2">
        <v>578070</v>
      </c>
      <c r="I2058" s="2">
        <v>847988</v>
      </c>
      <c r="J2058" s="3">
        <f>+dataMercanciaGeneral[[#This Row],[Mercancía general embarcada en exterior]]+dataMercanciaGeneral[[#This Row],[Mercancía general desembarcada en exterior]]</f>
        <v>1426058</v>
      </c>
      <c r="K2058" s="3">
        <f>+dataMercanciaGeneral[[#This Row],[Mercancía general embarcada en cabotaje]]+dataMercanciaGeneral[[#This Row],[Mercancía general embarcada en exterior]]</f>
        <v>1499596</v>
      </c>
      <c r="L2058" s="3">
        <f>+dataMercanciaGeneral[[#This Row],[Mercancía general desembarcada en cabotaje]]+dataMercanciaGeneral[[#This Row],[Mercancía general desembarcada en exterior]]</f>
        <v>1194398</v>
      </c>
      <c r="M2058" s="3">
        <f>+dataMercanciaGeneral[[#This Row],[TOTAL mercancía general embarcada en cabotaje y exterior]]+dataMercanciaGeneral[[#This Row],[TOTAL mercancía general desembarcada en cabotaje y exterior]]</f>
        <v>2693994</v>
      </c>
    </row>
    <row r="2059" spans="1:13" hidden="1" x14ac:dyDescent="0.25">
      <c r="A2059" s="1">
        <v>1997</v>
      </c>
      <c r="B2059" s="1" t="s">
        <v>11</v>
      </c>
      <c r="C2059" s="1" t="s">
        <v>32</v>
      </c>
      <c r="D2059" s="1" t="s">
        <v>42</v>
      </c>
      <c r="E2059" s="2">
        <v>1128678</v>
      </c>
      <c r="F2059" s="2">
        <v>340785</v>
      </c>
      <c r="G2059" s="3">
        <f>+dataMercanciaGeneral[[#This Row],[Mercancía general embarcada en cabotaje]]+dataMercanciaGeneral[[#This Row],[Mercancía general desembarcada en cabotaje]]</f>
        <v>1469463</v>
      </c>
      <c r="H2059" s="2">
        <v>4095005</v>
      </c>
      <c r="I2059" s="2">
        <v>3506860</v>
      </c>
      <c r="J2059" s="3">
        <f>+dataMercanciaGeneral[[#This Row],[Mercancía general embarcada en exterior]]+dataMercanciaGeneral[[#This Row],[Mercancía general desembarcada en exterior]]</f>
        <v>7601865</v>
      </c>
      <c r="K2059" s="3">
        <f>+dataMercanciaGeneral[[#This Row],[Mercancía general embarcada en cabotaje]]+dataMercanciaGeneral[[#This Row],[Mercancía general embarcada en exterior]]</f>
        <v>5223683</v>
      </c>
      <c r="L2059" s="3">
        <f>+dataMercanciaGeneral[[#This Row],[Mercancía general desembarcada en cabotaje]]+dataMercanciaGeneral[[#This Row],[Mercancía general desembarcada en exterior]]</f>
        <v>3847645</v>
      </c>
      <c r="M2059" s="3">
        <f>+dataMercanciaGeneral[[#This Row],[TOTAL mercancía general embarcada en cabotaje y exterior]]+dataMercanciaGeneral[[#This Row],[TOTAL mercancía general desembarcada en cabotaje y exterior]]</f>
        <v>9071328</v>
      </c>
    </row>
    <row r="2060" spans="1:13" hidden="1" x14ac:dyDescent="0.25">
      <c r="A2060" s="1">
        <v>1997</v>
      </c>
      <c r="B2060" s="1" t="s">
        <v>12</v>
      </c>
      <c r="C2060" s="1" t="s">
        <v>32</v>
      </c>
      <c r="D2060" s="1" t="s">
        <v>33</v>
      </c>
      <c r="E2060" s="2">
        <v>167308</v>
      </c>
      <c r="F2060" s="2">
        <v>85089</v>
      </c>
      <c r="G2060" s="3">
        <f>+dataMercanciaGeneral[[#This Row],[Mercancía general embarcada en cabotaje]]+dataMercanciaGeneral[[#This Row],[Mercancía general desembarcada en cabotaje]]</f>
        <v>252397</v>
      </c>
      <c r="H2060" s="2">
        <v>1106077</v>
      </c>
      <c r="I2060" s="2">
        <v>2009472</v>
      </c>
      <c r="J2060" s="3">
        <f>+dataMercanciaGeneral[[#This Row],[Mercancía general embarcada en exterior]]+dataMercanciaGeneral[[#This Row],[Mercancía general desembarcada en exterior]]</f>
        <v>3115549</v>
      </c>
      <c r="K2060" s="3">
        <f>+dataMercanciaGeneral[[#This Row],[Mercancía general embarcada en cabotaje]]+dataMercanciaGeneral[[#This Row],[Mercancía general embarcada en exterior]]</f>
        <v>1273385</v>
      </c>
      <c r="L2060" s="3">
        <f>+dataMercanciaGeneral[[#This Row],[Mercancía general desembarcada en cabotaje]]+dataMercanciaGeneral[[#This Row],[Mercancía general desembarcada en exterior]]</f>
        <v>2094561</v>
      </c>
      <c r="M2060" s="3">
        <f>+dataMercanciaGeneral[[#This Row],[TOTAL mercancía general embarcada en cabotaje y exterior]]+dataMercanciaGeneral[[#This Row],[TOTAL mercancía general desembarcada en cabotaje y exterior]]</f>
        <v>3367946</v>
      </c>
    </row>
    <row r="2061" spans="1:13" hidden="1" x14ac:dyDescent="0.25">
      <c r="A2061" s="1">
        <v>1997</v>
      </c>
      <c r="B2061" s="1" t="s">
        <v>12</v>
      </c>
      <c r="C2061" s="1" t="s">
        <v>32</v>
      </c>
      <c r="D2061" s="1" t="s">
        <v>42</v>
      </c>
      <c r="E2061" s="2">
        <v>319592</v>
      </c>
      <c r="F2061" s="2">
        <v>84912</v>
      </c>
      <c r="G2061" s="3">
        <f>+dataMercanciaGeneral[[#This Row],[Mercancía general embarcada en cabotaje]]+dataMercanciaGeneral[[#This Row],[Mercancía general desembarcada en cabotaje]]</f>
        <v>404504</v>
      </c>
      <c r="H2061" s="2">
        <v>1818235</v>
      </c>
      <c r="I2061" s="2">
        <v>1183295</v>
      </c>
      <c r="J2061" s="3">
        <f>+dataMercanciaGeneral[[#This Row],[Mercancía general embarcada en exterior]]+dataMercanciaGeneral[[#This Row],[Mercancía general desembarcada en exterior]]</f>
        <v>3001530</v>
      </c>
      <c r="K2061" s="3">
        <f>+dataMercanciaGeneral[[#This Row],[Mercancía general embarcada en cabotaje]]+dataMercanciaGeneral[[#This Row],[Mercancía general embarcada en exterior]]</f>
        <v>2137827</v>
      </c>
      <c r="L2061" s="3">
        <f>+dataMercanciaGeneral[[#This Row],[Mercancía general desembarcada en cabotaje]]+dataMercanciaGeneral[[#This Row],[Mercancía general desembarcada en exterior]]</f>
        <v>1268207</v>
      </c>
      <c r="M2061" s="3">
        <f>+dataMercanciaGeneral[[#This Row],[TOTAL mercancía general embarcada en cabotaje y exterior]]+dataMercanciaGeneral[[#This Row],[TOTAL mercancía general desembarcada en cabotaje y exterior]]</f>
        <v>3406034</v>
      </c>
    </row>
    <row r="2062" spans="1:13" hidden="1" x14ac:dyDescent="0.25">
      <c r="A2062" s="1">
        <v>1997</v>
      </c>
      <c r="B2062" s="1" t="s">
        <v>13</v>
      </c>
      <c r="C2062" s="1" t="s">
        <v>32</v>
      </c>
      <c r="D2062" s="1" t="s">
        <v>33</v>
      </c>
      <c r="E2062" s="2">
        <v>481</v>
      </c>
      <c r="F2062" s="2">
        <v>603</v>
      </c>
      <c r="G2062" s="3">
        <f>+dataMercanciaGeneral[[#This Row],[Mercancía general embarcada en cabotaje]]+dataMercanciaGeneral[[#This Row],[Mercancía general desembarcada en cabotaje]]</f>
        <v>1084</v>
      </c>
      <c r="H2062" s="2">
        <v>30671</v>
      </c>
      <c r="I2062" s="2">
        <v>65296</v>
      </c>
      <c r="J2062" s="3">
        <f>+dataMercanciaGeneral[[#This Row],[Mercancía general embarcada en exterior]]+dataMercanciaGeneral[[#This Row],[Mercancía general desembarcada en exterior]]</f>
        <v>95967</v>
      </c>
      <c r="K2062" s="3">
        <f>+dataMercanciaGeneral[[#This Row],[Mercancía general embarcada en cabotaje]]+dataMercanciaGeneral[[#This Row],[Mercancía general embarcada en exterior]]</f>
        <v>31152</v>
      </c>
      <c r="L2062" s="3">
        <f>+dataMercanciaGeneral[[#This Row],[Mercancía general desembarcada en cabotaje]]+dataMercanciaGeneral[[#This Row],[Mercancía general desembarcada en exterior]]</f>
        <v>65899</v>
      </c>
      <c r="M2062" s="3">
        <f>+dataMercanciaGeneral[[#This Row],[TOTAL mercancía general embarcada en cabotaje y exterior]]+dataMercanciaGeneral[[#This Row],[TOTAL mercancía general desembarcada en cabotaje y exterior]]</f>
        <v>97051</v>
      </c>
    </row>
    <row r="2063" spans="1:13" hidden="1" x14ac:dyDescent="0.25">
      <c r="A2063" s="1">
        <v>1997</v>
      </c>
      <c r="B2063" s="1" t="s">
        <v>13</v>
      </c>
      <c r="C2063" s="1" t="s">
        <v>32</v>
      </c>
      <c r="D2063" s="1" t="s">
        <v>42</v>
      </c>
      <c r="E2063" s="2">
        <v>45429</v>
      </c>
      <c r="F2063" s="2">
        <v>12763</v>
      </c>
      <c r="G2063" s="3">
        <f>+dataMercanciaGeneral[[#This Row],[Mercancía general embarcada en cabotaje]]+dataMercanciaGeneral[[#This Row],[Mercancía general desembarcada en cabotaje]]</f>
        <v>58192</v>
      </c>
      <c r="H2063" s="2">
        <v>191385</v>
      </c>
      <c r="I2063" s="2">
        <v>55687</v>
      </c>
      <c r="J2063" s="3">
        <f>+dataMercanciaGeneral[[#This Row],[Mercancía general embarcada en exterior]]+dataMercanciaGeneral[[#This Row],[Mercancía general desembarcada en exterior]]</f>
        <v>247072</v>
      </c>
      <c r="K2063" s="3">
        <f>+dataMercanciaGeneral[[#This Row],[Mercancía general embarcada en cabotaje]]+dataMercanciaGeneral[[#This Row],[Mercancía general embarcada en exterior]]</f>
        <v>236814</v>
      </c>
      <c r="L2063" s="3">
        <f>+dataMercanciaGeneral[[#This Row],[Mercancía general desembarcada en cabotaje]]+dataMercanciaGeneral[[#This Row],[Mercancía general desembarcada en exterior]]</f>
        <v>68450</v>
      </c>
      <c r="M2063" s="3">
        <f>+dataMercanciaGeneral[[#This Row],[TOTAL mercancía general embarcada en cabotaje y exterior]]+dataMercanciaGeneral[[#This Row],[TOTAL mercancía general desembarcada en cabotaje y exterior]]</f>
        <v>305264</v>
      </c>
    </row>
    <row r="2064" spans="1:13" hidden="1" x14ac:dyDescent="0.25">
      <c r="A2064" s="1">
        <v>1997</v>
      </c>
      <c r="B2064" s="1" t="s">
        <v>14</v>
      </c>
      <c r="C2064" s="1" t="s">
        <v>32</v>
      </c>
      <c r="D2064" s="1" t="s">
        <v>33</v>
      </c>
      <c r="E2064" s="2">
        <v>0</v>
      </c>
      <c r="F2064" s="2">
        <v>0</v>
      </c>
      <c r="G2064" s="3">
        <f>+dataMercanciaGeneral[[#This Row],[Mercancía general embarcada en cabotaje]]+dataMercanciaGeneral[[#This Row],[Mercancía general desembarcada en cabotaje]]</f>
        <v>0</v>
      </c>
      <c r="H2064" s="2">
        <v>234287</v>
      </c>
      <c r="I2064" s="2">
        <v>57318</v>
      </c>
      <c r="J2064" s="3">
        <f>+dataMercanciaGeneral[[#This Row],[Mercancía general embarcada en exterior]]+dataMercanciaGeneral[[#This Row],[Mercancía general desembarcada en exterior]]</f>
        <v>291605</v>
      </c>
      <c r="K2064" s="3">
        <f>+dataMercanciaGeneral[[#This Row],[Mercancía general embarcada en cabotaje]]+dataMercanciaGeneral[[#This Row],[Mercancía general embarcada en exterior]]</f>
        <v>234287</v>
      </c>
      <c r="L2064" s="3">
        <f>+dataMercanciaGeneral[[#This Row],[Mercancía general desembarcada en cabotaje]]+dataMercanciaGeneral[[#This Row],[Mercancía general desembarcada en exterior]]</f>
        <v>57318</v>
      </c>
      <c r="M2064" s="3">
        <f>+dataMercanciaGeneral[[#This Row],[TOTAL mercancía general embarcada en cabotaje y exterior]]+dataMercanciaGeneral[[#This Row],[TOTAL mercancía general desembarcada en cabotaje y exterior]]</f>
        <v>291605</v>
      </c>
    </row>
    <row r="2065" spans="1:13" hidden="1" x14ac:dyDescent="0.25">
      <c r="A2065" s="1">
        <v>1997</v>
      </c>
      <c r="B2065" s="1" t="s">
        <v>14</v>
      </c>
      <c r="C2065" s="1" t="s">
        <v>32</v>
      </c>
      <c r="D2065" s="1" t="s">
        <v>42</v>
      </c>
      <c r="E2065" s="2">
        <v>0</v>
      </c>
      <c r="F2065" s="2">
        <v>297</v>
      </c>
      <c r="G2065" s="3">
        <f>+dataMercanciaGeneral[[#This Row],[Mercancía general embarcada en cabotaje]]+dataMercanciaGeneral[[#This Row],[Mercancía general desembarcada en cabotaje]]</f>
        <v>297</v>
      </c>
      <c r="H2065" s="2">
        <v>318225</v>
      </c>
      <c r="I2065" s="2">
        <v>31188</v>
      </c>
      <c r="J2065" s="3">
        <f>+dataMercanciaGeneral[[#This Row],[Mercancía general embarcada en exterior]]+dataMercanciaGeneral[[#This Row],[Mercancía general desembarcada en exterior]]</f>
        <v>349413</v>
      </c>
      <c r="K2065" s="3">
        <f>+dataMercanciaGeneral[[#This Row],[Mercancía general embarcada en cabotaje]]+dataMercanciaGeneral[[#This Row],[Mercancía general embarcada en exterior]]</f>
        <v>318225</v>
      </c>
      <c r="L2065" s="3">
        <f>+dataMercanciaGeneral[[#This Row],[Mercancía general desembarcada en cabotaje]]+dataMercanciaGeneral[[#This Row],[Mercancía general desembarcada en exterior]]</f>
        <v>31485</v>
      </c>
      <c r="M2065" s="3">
        <f>+dataMercanciaGeneral[[#This Row],[TOTAL mercancía general embarcada en cabotaje y exterior]]+dataMercanciaGeneral[[#This Row],[TOTAL mercancía general desembarcada en cabotaje y exterior]]</f>
        <v>349710</v>
      </c>
    </row>
    <row r="2066" spans="1:13" hidden="1" x14ac:dyDescent="0.25">
      <c r="A2066" s="1">
        <v>1997</v>
      </c>
      <c r="B2066" s="1" t="s">
        <v>15</v>
      </c>
      <c r="C2066" s="1" t="s">
        <v>32</v>
      </c>
      <c r="D2066" s="1" t="s">
        <v>33</v>
      </c>
      <c r="E2066" s="2">
        <v>171371</v>
      </c>
      <c r="F2066" s="2">
        <v>354255</v>
      </c>
      <c r="G2066" s="3">
        <f>+dataMercanciaGeneral[[#This Row],[Mercancía general embarcada en cabotaje]]+dataMercanciaGeneral[[#This Row],[Mercancía general desembarcada en cabotaje]]</f>
        <v>525626</v>
      </c>
      <c r="H2066" s="2">
        <v>0</v>
      </c>
      <c r="I2066" s="2">
        <v>0</v>
      </c>
      <c r="J2066" s="3">
        <f>+dataMercanciaGeneral[[#This Row],[Mercancía general embarcada en exterior]]+dataMercanciaGeneral[[#This Row],[Mercancía general desembarcada en exterior]]</f>
        <v>0</v>
      </c>
      <c r="K2066" s="3">
        <f>+dataMercanciaGeneral[[#This Row],[Mercancía general embarcada en cabotaje]]+dataMercanciaGeneral[[#This Row],[Mercancía general embarcada en exterior]]</f>
        <v>171371</v>
      </c>
      <c r="L2066" s="3">
        <f>+dataMercanciaGeneral[[#This Row],[Mercancía general desembarcada en cabotaje]]+dataMercanciaGeneral[[#This Row],[Mercancía general desembarcada en exterior]]</f>
        <v>354255</v>
      </c>
      <c r="M2066" s="3">
        <f>+dataMercanciaGeneral[[#This Row],[TOTAL mercancía general embarcada en cabotaje y exterior]]+dataMercanciaGeneral[[#This Row],[TOTAL mercancía general desembarcada en cabotaje y exterior]]</f>
        <v>525626</v>
      </c>
    </row>
    <row r="2067" spans="1:13" hidden="1" x14ac:dyDescent="0.25">
      <c r="A2067" s="1">
        <v>1997</v>
      </c>
      <c r="B2067" s="1" t="s">
        <v>15</v>
      </c>
      <c r="C2067" s="1" t="s">
        <v>32</v>
      </c>
      <c r="D2067" s="1" t="s">
        <v>42</v>
      </c>
      <c r="E2067" s="2">
        <v>5191</v>
      </c>
      <c r="F2067" s="2">
        <v>34491</v>
      </c>
      <c r="G2067" s="3">
        <f>+dataMercanciaGeneral[[#This Row],[Mercancía general embarcada en cabotaje]]+dataMercanciaGeneral[[#This Row],[Mercancía general desembarcada en cabotaje]]</f>
        <v>39682</v>
      </c>
      <c r="H2067" s="2">
        <v>2154</v>
      </c>
      <c r="I2067" s="2">
        <v>14354</v>
      </c>
      <c r="J2067" s="3">
        <f>+dataMercanciaGeneral[[#This Row],[Mercancía general embarcada en exterior]]+dataMercanciaGeneral[[#This Row],[Mercancía general desembarcada en exterior]]</f>
        <v>16508</v>
      </c>
      <c r="K2067" s="3">
        <f>+dataMercanciaGeneral[[#This Row],[Mercancía general embarcada en cabotaje]]+dataMercanciaGeneral[[#This Row],[Mercancía general embarcada en exterior]]</f>
        <v>7345</v>
      </c>
      <c r="L2067" s="3">
        <f>+dataMercanciaGeneral[[#This Row],[Mercancía general desembarcada en cabotaje]]+dataMercanciaGeneral[[#This Row],[Mercancía general desembarcada en exterior]]</f>
        <v>48845</v>
      </c>
      <c r="M2067" s="3">
        <f>+dataMercanciaGeneral[[#This Row],[TOTAL mercancía general embarcada en cabotaje y exterior]]+dataMercanciaGeneral[[#This Row],[TOTAL mercancía general desembarcada en cabotaje y exterior]]</f>
        <v>56190</v>
      </c>
    </row>
    <row r="2068" spans="1:13" hidden="1" x14ac:dyDescent="0.25">
      <c r="A2068" s="1">
        <v>1997</v>
      </c>
      <c r="B2068" s="1" t="s">
        <v>16</v>
      </c>
      <c r="C2068" s="1" t="s">
        <v>32</v>
      </c>
      <c r="D2068" s="1" t="s">
        <v>33</v>
      </c>
      <c r="E2068" s="2">
        <v>9887</v>
      </c>
      <c r="F2068" s="2">
        <v>14370</v>
      </c>
      <c r="G2068" s="3">
        <f>+dataMercanciaGeneral[[#This Row],[Mercancía general embarcada en cabotaje]]+dataMercanciaGeneral[[#This Row],[Mercancía general desembarcada en cabotaje]]</f>
        <v>24257</v>
      </c>
      <c r="H2068" s="2">
        <v>137080</v>
      </c>
      <c r="I2068" s="2">
        <v>152640</v>
      </c>
      <c r="J2068" s="3">
        <f>+dataMercanciaGeneral[[#This Row],[Mercancía general embarcada en exterior]]+dataMercanciaGeneral[[#This Row],[Mercancía general desembarcada en exterior]]</f>
        <v>289720</v>
      </c>
      <c r="K2068" s="3">
        <f>+dataMercanciaGeneral[[#This Row],[Mercancía general embarcada en cabotaje]]+dataMercanciaGeneral[[#This Row],[Mercancía general embarcada en exterior]]</f>
        <v>146967</v>
      </c>
      <c r="L2068" s="3">
        <f>+dataMercanciaGeneral[[#This Row],[Mercancía general desembarcada en cabotaje]]+dataMercanciaGeneral[[#This Row],[Mercancía general desembarcada en exterior]]</f>
        <v>167010</v>
      </c>
      <c r="M2068" s="3">
        <f>+dataMercanciaGeneral[[#This Row],[TOTAL mercancía general embarcada en cabotaje y exterior]]+dataMercanciaGeneral[[#This Row],[TOTAL mercancía general desembarcada en cabotaje y exterior]]</f>
        <v>313977</v>
      </c>
    </row>
    <row r="2069" spans="1:13" hidden="1" x14ac:dyDescent="0.25">
      <c r="A2069" s="1">
        <v>1997</v>
      </c>
      <c r="B2069" s="1" t="s">
        <v>16</v>
      </c>
      <c r="C2069" s="1" t="s">
        <v>32</v>
      </c>
      <c r="D2069" s="1" t="s">
        <v>42</v>
      </c>
      <c r="E2069" s="2">
        <v>0</v>
      </c>
      <c r="F2069" s="2">
        <v>0</v>
      </c>
      <c r="G2069" s="3">
        <f>+dataMercanciaGeneral[[#This Row],[Mercancía general embarcada en cabotaje]]+dataMercanciaGeneral[[#This Row],[Mercancía general desembarcada en cabotaje]]</f>
        <v>0</v>
      </c>
      <c r="H2069" s="2">
        <v>6148</v>
      </c>
      <c r="I2069" s="2">
        <v>58</v>
      </c>
      <c r="J2069" s="3">
        <f>+dataMercanciaGeneral[[#This Row],[Mercancía general embarcada en exterior]]+dataMercanciaGeneral[[#This Row],[Mercancía general desembarcada en exterior]]</f>
        <v>6206</v>
      </c>
      <c r="K2069" s="3">
        <f>+dataMercanciaGeneral[[#This Row],[Mercancía general embarcada en cabotaje]]+dataMercanciaGeneral[[#This Row],[Mercancía general embarcada en exterior]]</f>
        <v>6148</v>
      </c>
      <c r="L2069" s="3">
        <f>+dataMercanciaGeneral[[#This Row],[Mercancía general desembarcada en cabotaje]]+dataMercanciaGeneral[[#This Row],[Mercancía general desembarcada en exterior]]</f>
        <v>58</v>
      </c>
      <c r="M2069" s="3">
        <f>+dataMercanciaGeneral[[#This Row],[TOTAL mercancía general embarcada en cabotaje y exterior]]+dataMercanciaGeneral[[#This Row],[TOTAL mercancía general desembarcada en cabotaje y exterior]]</f>
        <v>6206</v>
      </c>
    </row>
    <row r="2070" spans="1:13" hidden="1" x14ac:dyDescent="0.25">
      <c r="A2070" s="1">
        <v>1997</v>
      </c>
      <c r="B2070" s="1" t="s">
        <v>17</v>
      </c>
      <c r="C2070" s="1" t="s">
        <v>32</v>
      </c>
      <c r="D2070" s="1" t="s">
        <v>33</v>
      </c>
      <c r="E2070" s="2">
        <v>29130</v>
      </c>
      <c r="F2070" s="2">
        <v>6115</v>
      </c>
      <c r="G2070" s="3">
        <f>+dataMercanciaGeneral[[#This Row],[Mercancía general embarcada en cabotaje]]+dataMercanciaGeneral[[#This Row],[Mercancía general desembarcada en cabotaje]]</f>
        <v>35245</v>
      </c>
      <c r="H2070" s="2">
        <v>456636</v>
      </c>
      <c r="I2070" s="2">
        <v>95786</v>
      </c>
      <c r="J2070" s="3">
        <f>+dataMercanciaGeneral[[#This Row],[Mercancía general embarcada en exterior]]+dataMercanciaGeneral[[#This Row],[Mercancía general desembarcada en exterior]]</f>
        <v>552422</v>
      </c>
      <c r="K2070" s="3">
        <f>+dataMercanciaGeneral[[#This Row],[Mercancía general embarcada en cabotaje]]+dataMercanciaGeneral[[#This Row],[Mercancía general embarcada en exterior]]</f>
        <v>485766</v>
      </c>
      <c r="L2070" s="3">
        <f>+dataMercanciaGeneral[[#This Row],[Mercancía general desembarcada en cabotaje]]+dataMercanciaGeneral[[#This Row],[Mercancía general desembarcada en exterior]]</f>
        <v>101901</v>
      </c>
      <c r="M2070" s="3">
        <f>+dataMercanciaGeneral[[#This Row],[TOTAL mercancía general embarcada en cabotaje y exterior]]+dataMercanciaGeneral[[#This Row],[TOTAL mercancía general desembarcada en cabotaje y exterior]]</f>
        <v>587667</v>
      </c>
    </row>
    <row r="2071" spans="1:13" hidden="1" x14ac:dyDescent="0.25">
      <c r="A2071" s="1">
        <v>1997</v>
      </c>
      <c r="B2071" s="1" t="s">
        <v>17</v>
      </c>
      <c r="C2071" s="1" t="s">
        <v>32</v>
      </c>
      <c r="D2071" s="1" t="s">
        <v>42</v>
      </c>
      <c r="E2071" s="2">
        <v>62726</v>
      </c>
      <c r="F2071" s="2">
        <v>11855</v>
      </c>
      <c r="G2071" s="3">
        <f>+dataMercanciaGeneral[[#This Row],[Mercancía general embarcada en cabotaje]]+dataMercanciaGeneral[[#This Row],[Mercancía general desembarcada en cabotaje]]</f>
        <v>74581</v>
      </c>
      <c r="H2071" s="2">
        <v>138</v>
      </c>
      <c r="I2071" s="2">
        <v>5790</v>
      </c>
      <c r="J2071" s="3">
        <f>+dataMercanciaGeneral[[#This Row],[Mercancía general embarcada en exterior]]+dataMercanciaGeneral[[#This Row],[Mercancía general desembarcada en exterior]]</f>
        <v>5928</v>
      </c>
      <c r="K2071" s="3">
        <f>+dataMercanciaGeneral[[#This Row],[Mercancía general embarcada en cabotaje]]+dataMercanciaGeneral[[#This Row],[Mercancía general embarcada en exterior]]</f>
        <v>62864</v>
      </c>
      <c r="L2071" s="3">
        <f>+dataMercanciaGeneral[[#This Row],[Mercancía general desembarcada en cabotaje]]+dataMercanciaGeneral[[#This Row],[Mercancía general desembarcada en exterior]]</f>
        <v>17645</v>
      </c>
      <c r="M2071" s="3">
        <f>+dataMercanciaGeneral[[#This Row],[TOTAL mercancía general embarcada en cabotaje y exterior]]+dataMercanciaGeneral[[#This Row],[TOTAL mercancía general desembarcada en cabotaje y exterior]]</f>
        <v>80509</v>
      </c>
    </row>
    <row r="2072" spans="1:13" hidden="1" x14ac:dyDescent="0.25">
      <c r="A2072" s="1">
        <v>1997</v>
      </c>
      <c r="B2072" s="1" t="s">
        <v>18</v>
      </c>
      <c r="C2072" s="1" t="s">
        <v>32</v>
      </c>
      <c r="D2072" s="1" t="s">
        <v>33</v>
      </c>
      <c r="E2072" s="2">
        <v>7542</v>
      </c>
      <c r="F2072" s="2">
        <v>908</v>
      </c>
      <c r="G2072" s="3">
        <f>+dataMercanciaGeneral[[#This Row],[Mercancía general embarcada en cabotaje]]+dataMercanciaGeneral[[#This Row],[Mercancía general desembarcada en cabotaje]]</f>
        <v>8450</v>
      </c>
      <c r="H2072" s="2">
        <v>416057</v>
      </c>
      <c r="I2072" s="2">
        <v>296088</v>
      </c>
      <c r="J2072" s="3">
        <f>+dataMercanciaGeneral[[#This Row],[Mercancía general embarcada en exterior]]+dataMercanciaGeneral[[#This Row],[Mercancía general desembarcada en exterior]]</f>
        <v>712145</v>
      </c>
      <c r="K2072" s="3">
        <f>+dataMercanciaGeneral[[#This Row],[Mercancía general embarcada en cabotaje]]+dataMercanciaGeneral[[#This Row],[Mercancía general embarcada en exterior]]</f>
        <v>423599</v>
      </c>
      <c r="L2072" s="3">
        <f>+dataMercanciaGeneral[[#This Row],[Mercancía general desembarcada en cabotaje]]+dataMercanciaGeneral[[#This Row],[Mercancía general desembarcada en exterior]]</f>
        <v>296996</v>
      </c>
      <c r="M2072" s="3">
        <f>+dataMercanciaGeneral[[#This Row],[TOTAL mercancía general embarcada en cabotaje y exterior]]+dataMercanciaGeneral[[#This Row],[TOTAL mercancía general desembarcada en cabotaje y exterior]]</f>
        <v>720595</v>
      </c>
    </row>
    <row r="2073" spans="1:13" hidden="1" x14ac:dyDescent="0.25">
      <c r="A2073" s="1">
        <v>1997</v>
      </c>
      <c r="B2073" s="1" t="s">
        <v>18</v>
      </c>
      <c r="C2073" s="1" t="s">
        <v>32</v>
      </c>
      <c r="D2073" s="1" t="s">
        <v>42</v>
      </c>
      <c r="E2073" s="2">
        <v>0</v>
      </c>
      <c r="F2073" s="2">
        <v>0</v>
      </c>
      <c r="G2073" s="3">
        <f>+dataMercanciaGeneral[[#This Row],[Mercancía general embarcada en cabotaje]]+dataMercanciaGeneral[[#This Row],[Mercancía general desembarcada en cabotaje]]</f>
        <v>0</v>
      </c>
      <c r="H2073" s="2">
        <v>0</v>
      </c>
      <c r="I2073" s="2">
        <v>0</v>
      </c>
      <c r="J2073" s="3">
        <f>+dataMercanciaGeneral[[#This Row],[Mercancía general embarcada en exterior]]+dataMercanciaGeneral[[#This Row],[Mercancía general desembarcada en exterior]]</f>
        <v>0</v>
      </c>
      <c r="K2073" s="3">
        <f>+dataMercanciaGeneral[[#This Row],[Mercancía general embarcada en cabotaje]]+dataMercanciaGeneral[[#This Row],[Mercancía general embarcada en exterior]]</f>
        <v>0</v>
      </c>
      <c r="L2073" s="3">
        <f>+dataMercanciaGeneral[[#This Row],[Mercancía general desembarcada en cabotaje]]+dataMercanciaGeneral[[#This Row],[Mercancía general desembarcada en exterior]]</f>
        <v>0</v>
      </c>
      <c r="M2073" s="3">
        <f>+dataMercanciaGeneral[[#This Row],[TOTAL mercancía general embarcada en cabotaje y exterior]]+dataMercanciaGeneral[[#This Row],[TOTAL mercancía general desembarcada en cabotaje y exterior]]</f>
        <v>0</v>
      </c>
    </row>
    <row r="2074" spans="1:13" hidden="1" x14ac:dyDescent="0.25">
      <c r="A2074" s="1">
        <v>1997</v>
      </c>
      <c r="B2074" s="1" t="s">
        <v>19</v>
      </c>
      <c r="C2074" s="1" t="s">
        <v>32</v>
      </c>
      <c r="D2074" s="1" t="s">
        <v>33</v>
      </c>
      <c r="E2074" s="2">
        <v>803640</v>
      </c>
      <c r="F2074" s="2">
        <v>1007051</v>
      </c>
      <c r="G2074" s="3">
        <f>+dataMercanciaGeneral[[#This Row],[Mercancía general embarcada en cabotaje]]+dataMercanciaGeneral[[#This Row],[Mercancía general desembarcada en cabotaje]]</f>
        <v>1810691</v>
      </c>
      <c r="H2074" s="2">
        <v>371146</v>
      </c>
      <c r="I2074" s="2">
        <v>272528</v>
      </c>
      <c r="J2074" s="3">
        <f>+dataMercanciaGeneral[[#This Row],[Mercancía general embarcada en exterior]]+dataMercanciaGeneral[[#This Row],[Mercancía general desembarcada en exterior]]</f>
        <v>643674</v>
      </c>
      <c r="K2074" s="3">
        <f>+dataMercanciaGeneral[[#This Row],[Mercancía general embarcada en cabotaje]]+dataMercanciaGeneral[[#This Row],[Mercancía general embarcada en exterior]]</f>
        <v>1174786</v>
      </c>
      <c r="L2074" s="3">
        <f>+dataMercanciaGeneral[[#This Row],[Mercancía general desembarcada en cabotaje]]+dataMercanciaGeneral[[#This Row],[Mercancía general desembarcada en exterior]]</f>
        <v>1279579</v>
      </c>
      <c r="M2074" s="3">
        <f>+dataMercanciaGeneral[[#This Row],[TOTAL mercancía general embarcada en cabotaje y exterior]]+dataMercanciaGeneral[[#This Row],[TOTAL mercancía general desembarcada en cabotaje y exterior]]</f>
        <v>2454365</v>
      </c>
    </row>
    <row r="2075" spans="1:13" hidden="1" x14ac:dyDescent="0.25">
      <c r="A2075" s="1">
        <v>1997</v>
      </c>
      <c r="B2075" s="1" t="s">
        <v>19</v>
      </c>
      <c r="C2075" s="1" t="s">
        <v>32</v>
      </c>
      <c r="D2075" s="1" t="s">
        <v>42</v>
      </c>
      <c r="E2075" s="2">
        <v>737563</v>
      </c>
      <c r="F2075" s="2">
        <v>1754991</v>
      </c>
      <c r="G2075" s="3">
        <f>+dataMercanciaGeneral[[#This Row],[Mercancía general embarcada en cabotaje]]+dataMercanciaGeneral[[#This Row],[Mercancía general desembarcada en cabotaje]]</f>
        <v>2492554</v>
      </c>
      <c r="H2075" s="2">
        <v>246503</v>
      </c>
      <c r="I2075" s="2">
        <v>596079</v>
      </c>
      <c r="J2075" s="3">
        <f>+dataMercanciaGeneral[[#This Row],[Mercancía general embarcada en exterior]]+dataMercanciaGeneral[[#This Row],[Mercancía general desembarcada en exterior]]</f>
        <v>842582</v>
      </c>
      <c r="K2075" s="3">
        <f>+dataMercanciaGeneral[[#This Row],[Mercancía general embarcada en cabotaje]]+dataMercanciaGeneral[[#This Row],[Mercancía general embarcada en exterior]]</f>
        <v>984066</v>
      </c>
      <c r="L2075" s="3">
        <f>+dataMercanciaGeneral[[#This Row],[Mercancía general desembarcada en cabotaje]]+dataMercanciaGeneral[[#This Row],[Mercancía general desembarcada en exterior]]</f>
        <v>2351070</v>
      </c>
      <c r="M2075" s="3">
        <f>+dataMercanciaGeneral[[#This Row],[TOTAL mercancía general embarcada en cabotaje y exterior]]+dataMercanciaGeneral[[#This Row],[TOTAL mercancía general desembarcada en cabotaje y exterior]]</f>
        <v>3335136</v>
      </c>
    </row>
    <row r="2076" spans="1:13" hidden="1" x14ac:dyDescent="0.25">
      <c r="A2076" s="1">
        <v>1997</v>
      </c>
      <c r="B2076" s="1" t="s">
        <v>20</v>
      </c>
      <c r="C2076" s="1" t="s">
        <v>32</v>
      </c>
      <c r="D2076" s="1" t="s">
        <v>33</v>
      </c>
      <c r="E2076" s="2">
        <v>213198</v>
      </c>
      <c r="F2076" s="2">
        <v>69792</v>
      </c>
      <c r="G2076" s="3">
        <f>+dataMercanciaGeneral[[#This Row],[Mercancía general embarcada en cabotaje]]+dataMercanciaGeneral[[#This Row],[Mercancía general desembarcada en cabotaje]]</f>
        <v>282990</v>
      </c>
      <c r="H2076" s="2">
        <v>153048</v>
      </c>
      <c r="I2076" s="2">
        <v>9310</v>
      </c>
      <c r="J2076" s="3">
        <f>+dataMercanciaGeneral[[#This Row],[Mercancía general embarcada en exterior]]+dataMercanciaGeneral[[#This Row],[Mercancía general desembarcada en exterior]]</f>
        <v>162358</v>
      </c>
      <c r="K2076" s="3">
        <f>+dataMercanciaGeneral[[#This Row],[Mercancía general embarcada en cabotaje]]+dataMercanciaGeneral[[#This Row],[Mercancía general embarcada en exterior]]</f>
        <v>366246</v>
      </c>
      <c r="L2076" s="3">
        <f>+dataMercanciaGeneral[[#This Row],[Mercancía general desembarcada en cabotaje]]+dataMercanciaGeneral[[#This Row],[Mercancía general desembarcada en exterior]]</f>
        <v>79102</v>
      </c>
      <c r="M2076" s="3">
        <f>+dataMercanciaGeneral[[#This Row],[TOTAL mercancía general embarcada en cabotaje y exterior]]+dataMercanciaGeneral[[#This Row],[TOTAL mercancía general desembarcada en cabotaje y exterior]]</f>
        <v>445348</v>
      </c>
    </row>
    <row r="2077" spans="1:13" hidden="1" x14ac:dyDescent="0.25">
      <c r="A2077" s="1">
        <v>1997</v>
      </c>
      <c r="B2077" s="1" t="s">
        <v>20</v>
      </c>
      <c r="C2077" s="1" t="s">
        <v>32</v>
      </c>
      <c r="D2077" s="1" t="s">
        <v>42</v>
      </c>
      <c r="E2077" s="2">
        <v>26618</v>
      </c>
      <c r="F2077" s="2">
        <v>5862</v>
      </c>
      <c r="G2077" s="3">
        <f>+dataMercanciaGeneral[[#This Row],[Mercancía general embarcada en cabotaje]]+dataMercanciaGeneral[[#This Row],[Mercancía general desembarcada en cabotaje]]</f>
        <v>32480</v>
      </c>
      <c r="H2077" s="2">
        <v>0</v>
      </c>
      <c r="I2077" s="2">
        <v>0</v>
      </c>
      <c r="J2077" s="3">
        <f>+dataMercanciaGeneral[[#This Row],[Mercancía general embarcada en exterior]]+dataMercanciaGeneral[[#This Row],[Mercancía general desembarcada en exterior]]</f>
        <v>0</v>
      </c>
      <c r="K2077" s="3">
        <f>+dataMercanciaGeneral[[#This Row],[Mercancía general embarcada en cabotaje]]+dataMercanciaGeneral[[#This Row],[Mercancía general embarcada en exterior]]</f>
        <v>26618</v>
      </c>
      <c r="L2077" s="3">
        <f>+dataMercanciaGeneral[[#This Row],[Mercancía general desembarcada en cabotaje]]+dataMercanciaGeneral[[#This Row],[Mercancía general desembarcada en exterior]]</f>
        <v>5862</v>
      </c>
      <c r="M2077" s="3">
        <f>+dataMercanciaGeneral[[#This Row],[TOTAL mercancía general embarcada en cabotaje y exterior]]+dataMercanciaGeneral[[#This Row],[TOTAL mercancía general desembarcada en cabotaje y exterior]]</f>
        <v>32480</v>
      </c>
    </row>
    <row r="2078" spans="1:13" hidden="1" x14ac:dyDescent="0.25">
      <c r="A2078" s="1">
        <v>1997</v>
      </c>
      <c r="B2078" s="1" t="s">
        <v>21</v>
      </c>
      <c r="C2078" s="1" t="s">
        <v>32</v>
      </c>
      <c r="D2078" s="1" t="s">
        <v>33</v>
      </c>
      <c r="E2078" s="2">
        <v>0</v>
      </c>
      <c r="F2078" s="2">
        <v>272</v>
      </c>
      <c r="G2078" s="3">
        <f>+dataMercanciaGeneral[[#This Row],[Mercancía general embarcada en cabotaje]]+dataMercanciaGeneral[[#This Row],[Mercancía general desembarcada en cabotaje]]</f>
        <v>272</v>
      </c>
      <c r="H2078" s="2">
        <v>308726</v>
      </c>
      <c r="I2078" s="2">
        <v>172821</v>
      </c>
      <c r="J2078" s="3">
        <f>+dataMercanciaGeneral[[#This Row],[Mercancía general embarcada en exterior]]+dataMercanciaGeneral[[#This Row],[Mercancía general desembarcada en exterior]]</f>
        <v>481547</v>
      </c>
      <c r="K2078" s="3">
        <f>+dataMercanciaGeneral[[#This Row],[Mercancía general embarcada en cabotaje]]+dataMercanciaGeneral[[#This Row],[Mercancía general embarcada en exterior]]</f>
        <v>308726</v>
      </c>
      <c r="L2078" s="3">
        <f>+dataMercanciaGeneral[[#This Row],[Mercancía general desembarcada en cabotaje]]+dataMercanciaGeneral[[#This Row],[Mercancía general desembarcada en exterior]]</f>
        <v>173093</v>
      </c>
      <c r="M2078" s="3">
        <f>+dataMercanciaGeneral[[#This Row],[TOTAL mercancía general embarcada en cabotaje y exterior]]+dataMercanciaGeneral[[#This Row],[TOTAL mercancía general desembarcada en cabotaje y exterior]]</f>
        <v>481819</v>
      </c>
    </row>
    <row r="2079" spans="1:13" hidden="1" x14ac:dyDescent="0.25">
      <c r="A2079" s="1">
        <v>1997</v>
      </c>
      <c r="B2079" s="1" t="s">
        <v>21</v>
      </c>
      <c r="C2079" s="1" t="s">
        <v>32</v>
      </c>
      <c r="D2079" s="1" t="s">
        <v>42</v>
      </c>
      <c r="E2079" s="2">
        <v>69505</v>
      </c>
      <c r="F2079" s="2">
        <v>16616</v>
      </c>
      <c r="G2079" s="3">
        <f>+dataMercanciaGeneral[[#This Row],[Mercancía general embarcada en cabotaje]]+dataMercanciaGeneral[[#This Row],[Mercancía general desembarcada en cabotaje]]</f>
        <v>86121</v>
      </c>
      <c r="H2079" s="2">
        <v>259</v>
      </c>
      <c r="I2079" s="2">
        <v>273</v>
      </c>
      <c r="J2079" s="3">
        <f>+dataMercanciaGeneral[[#This Row],[Mercancía general embarcada en exterior]]+dataMercanciaGeneral[[#This Row],[Mercancía general desembarcada en exterior]]</f>
        <v>532</v>
      </c>
      <c r="K2079" s="3">
        <f>+dataMercanciaGeneral[[#This Row],[Mercancía general embarcada en cabotaje]]+dataMercanciaGeneral[[#This Row],[Mercancía general embarcada en exterior]]</f>
        <v>69764</v>
      </c>
      <c r="L2079" s="3">
        <f>+dataMercanciaGeneral[[#This Row],[Mercancía general desembarcada en cabotaje]]+dataMercanciaGeneral[[#This Row],[Mercancía general desembarcada en exterior]]</f>
        <v>16889</v>
      </c>
      <c r="M2079" s="3">
        <f>+dataMercanciaGeneral[[#This Row],[TOTAL mercancía general embarcada en cabotaje y exterior]]+dataMercanciaGeneral[[#This Row],[TOTAL mercancía general desembarcada en cabotaje y exterior]]</f>
        <v>86653</v>
      </c>
    </row>
    <row r="2080" spans="1:13" hidden="1" x14ac:dyDescent="0.25">
      <c r="A2080" s="1">
        <v>1997</v>
      </c>
      <c r="B2080" s="1" t="s">
        <v>22</v>
      </c>
      <c r="C2080" s="1" t="s">
        <v>32</v>
      </c>
      <c r="D2080" s="1" t="s">
        <v>33</v>
      </c>
      <c r="E2080" s="2">
        <v>101184</v>
      </c>
      <c r="F2080" s="2">
        <v>346023</v>
      </c>
      <c r="G2080" s="3">
        <f>+dataMercanciaGeneral[[#This Row],[Mercancía general embarcada en cabotaje]]+dataMercanciaGeneral[[#This Row],[Mercancía general desembarcada en cabotaje]]</f>
        <v>447207</v>
      </c>
      <c r="H2080" s="2">
        <v>259</v>
      </c>
      <c r="I2080" s="2">
        <v>5779</v>
      </c>
      <c r="J2080" s="3">
        <f>+dataMercanciaGeneral[[#This Row],[Mercancía general embarcada en exterior]]+dataMercanciaGeneral[[#This Row],[Mercancía general desembarcada en exterior]]</f>
        <v>6038</v>
      </c>
      <c r="K2080" s="3">
        <f>+dataMercanciaGeneral[[#This Row],[Mercancía general embarcada en cabotaje]]+dataMercanciaGeneral[[#This Row],[Mercancía general embarcada en exterior]]</f>
        <v>101443</v>
      </c>
      <c r="L2080" s="3">
        <f>+dataMercanciaGeneral[[#This Row],[Mercancía general desembarcada en cabotaje]]+dataMercanciaGeneral[[#This Row],[Mercancía general desembarcada en exterior]]</f>
        <v>351802</v>
      </c>
      <c r="M2080" s="3">
        <f>+dataMercanciaGeneral[[#This Row],[TOTAL mercancía general embarcada en cabotaje y exterior]]+dataMercanciaGeneral[[#This Row],[TOTAL mercancía general desembarcada en cabotaje y exterior]]</f>
        <v>453245</v>
      </c>
    </row>
    <row r="2081" spans="1:13" hidden="1" x14ac:dyDescent="0.25">
      <c r="A2081" s="1">
        <v>1997</v>
      </c>
      <c r="B2081" s="1" t="s">
        <v>22</v>
      </c>
      <c r="C2081" s="1" t="s">
        <v>32</v>
      </c>
      <c r="D2081" s="1" t="s">
        <v>42</v>
      </c>
      <c r="E2081" s="2">
        <v>23581</v>
      </c>
      <c r="F2081" s="2">
        <v>55733</v>
      </c>
      <c r="G2081" s="3">
        <f>+dataMercanciaGeneral[[#This Row],[Mercancía general embarcada en cabotaje]]+dataMercanciaGeneral[[#This Row],[Mercancía general desembarcada en cabotaje]]</f>
        <v>79314</v>
      </c>
      <c r="H2081" s="2">
        <v>8243</v>
      </c>
      <c r="I2081" s="2">
        <v>55089</v>
      </c>
      <c r="J2081" s="3">
        <f>+dataMercanciaGeneral[[#This Row],[Mercancía general embarcada en exterior]]+dataMercanciaGeneral[[#This Row],[Mercancía general desembarcada en exterior]]</f>
        <v>63332</v>
      </c>
      <c r="K2081" s="3">
        <f>+dataMercanciaGeneral[[#This Row],[Mercancía general embarcada en cabotaje]]+dataMercanciaGeneral[[#This Row],[Mercancía general embarcada en exterior]]</f>
        <v>31824</v>
      </c>
      <c r="L2081" s="3">
        <f>+dataMercanciaGeneral[[#This Row],[Mercancía general desembarcada en cabotaje]]+dataMercanciaGeneral[[#This Row],[Mercancía general desembarcada en exterior]]</f>
        <v>110822</v>
      </c>
      <c r="M2081" s="3">
        <f>+dataMercanciaGeneral[[#This Row],[TOTAL mercancía general embarcada en cabotaje y exterior]]+dataMercanciaGeneral[[#This Row],[TOTAL mercancía general desembarcada en cabotaje y exterior]]</f>
        <v>142646</v>
      </c>
    </row>
    <row r="2082" spans="1:13" hidden="1" x14ac:dyDescent="0.25">
      <c r="A2082" s="1">
        <v>1997</v>
      </c>
      <c r="B2082" s="1" t="s">
        <v>6</v>
      </c>
      <c r="C2082" s="1" t="s">
        <v>32</v>
      </c>
      <c r="D2082" s="1" t="s">
        <v>33</v>
      </c>
      <c r="E2082" s="2">
        <v>2880</v>
      </c>
      <c r="F2082" s="2">
        <v>0</v>
      </c>
      <c r="G2082" s="3">
        <f>+dataMercanciaGeneral[[#This Row],[Mercancía general embarcada en cabotaje]]+dataMercanciaGeneral[[#This Row],[Mercancía general desembarcada en cabotaje]]</f>
        <v>2880</v>
      </c>
      <c r="H2082" s="2">
        <v>22401</v>
      </c>
      <c r="I2082" s="2">
        <v>79724</v>
      </c>
      <c r="J2082" s="3">
        <f>+dataMercanciaGeneral[[#This Row],[Mercancía general embarcada en exterior]]+dataMercanciaGeneral[[#This Row],[Mercancía general desembarcada en exterior]]</f>
        <v>102125</v>
      </c>
      <c r="K2082" s="3">
        <f>+dataMercanciaGeneral[[#This Row],[Mercancía general embarcada en cabotaje]]+dataMercanciaGeneral[[#This Row],[Mercancía general embarcada en exterior]]</f>
        <v>25281</v>
      </c>
      <c r="L2082" s="3">
        <f>+dataMercanciaGeneral[[#This Row],[Mercancía general desembarcada en cabotaje]]+dataMercanciaGeneral[[#This Row],[Mercancía general desembarcada en exterior]]</f>
        <v>79724</v>
      </c>
      <c r="M2082" s="3">
        <f>+dataMercanciaGeneral[[#This Row],[TOTAL mercancía general embarcada en cabotaje y exterior]]+dataMercanciaGeneral[[#This Row],[TOTAL mercancía general desembarcada en cabotaje y exterior]]</f>
        <v>105005</v>
      </c>
    </row>
    <row r="2083" spans="1:13" hidden="1" x14ac:dyDescent="0.25">
      <c r="A2083" s="1">
        <v>1997</v>
      </c>
      <c r="B2083" s="1" t="s">
        <v>6</v>
      </c>
      <c r="C2083" s="1" t="s">
        <v>32</v>
      </c>
      <c r="D2083" s="1" t="s">
        <v>42</v>
      </c>
      <c r="E2083" s="2">
        <v>0</v>
      </c>
      <c r="F2083" s="2">
        <v>0</v>
      </c>
      <c r="G2083" s="3">
        <f>+dataMercanciaGeneral[[#This Row],[Mercancía general embarcada en cabotaje]]+dataMercanciaGeneral[[#This Row],[Mercancía general desembarcada en cabotaje]]</f>
        <v>0</v>
      </c>
      <c r="H2083" s="2">
        <v>0</v>
      </c>
      <c r="I2083" s="2">
        <v>0</v>
      </c>
      <c r="J2083" s="3">
        <f>+dataMercanciaGeneral[[#This Row],[Mercancía general embarcada en exterior]]+dataMercanciaGeneral[[#This Row],[Mercancía general desembarcada en exterior]]</f>
        <v>0</v>
      </c>
      <c r="K2083" s="3">
        <f>+dataMercanciaGeneral[[#This Row],[Mercancía general embarcada en cabotaje]]+dataMercanciaGeneral[[#This Row],[Mercancía general embarcada en exterior]]</f>
        <v>0</v>
      </c>
      <c r="L2083" s="3">
        <f>+dataMercanciaGeneral[[#This Row],[Mercancía general desembarcada en cabotaje]]+dataMercanciaGeneral[[#This Row],[Mercancía general desembarcada en exterior]]</f>
        <v>0</v>
      </c>
      <c r="M2083" s="3">
        <f>+dataMercanciaGeneral[[#This Row],[TOTAL mercancía general embarcada en cabotaje y exterior]]+dataMercanciaGeneral[[#This Row],[TOTAL mercancía general desembarcada en cabotaje y exterior]]</f>
        <v>0</v>
      </c>
    </row>
    <row r="2084" spans="1:13" hidden="1" x14ac:dyDescent="0.25">
      <c r="A2084" s="1">
        <v>1997</v>
      </c>
      <c r="B2084" s="1" t="s">
        <v>23</v>
      </c>
      <c r="C2084" s="1" t="s">
        <v>32</v>
      </c>
      <c r="D2084" s="1" t="s">
        <v>33</v>
      </c>
      <c r="E2084" s="2">
        <v>1747</v>
      </c>
      <c r="F2084" s="2">
        <v>149602</v>
      </c>
      <c r="G2084" s="3">
        <f>+dataMercanciaGeneral[[#This Row],[Mercancía general embarcada en cabotaje]]+dataMercanciaGeneral[[#This Row],[Mercancía general desembarcada en cabotaje]]</f>
        <v>151349</v>
      </c>
      <c r="H2084" s="2">
        <v>742630</v>
      </c>
      <c r="I2084" s="2">
        <v>723601</v>
      </c>
      <c r="J2084" s="3">
        <f>+dataMercanciaGeneral[[#This Row],[Mercancía general embarcada en exterior]]+dataMercanciaGeneral[[#This Row],[Mercancía general desembarcada en exterior]]</f>
        <v>1466231</v>
      </c>
      <c r="K2084" s="3">
        <f>+dataMercanciaGeneral[[#This Row],[Mercancía general embarcada en cabotaje]]+dataMercanciaGeneral[[#This Row],[Mercancía general embarcada en exterior]]</f>
        <v>744377</v>
      </c>
      <c r="L2084" s="3">
        <f>+dataMercanciaGeneral[[#This Row],[Mercancía general desembarcada en cabotaje]]+dataMercanciaGeneral[[#This Row],[Mercancía general desembarcada en exterior]]</f>
        <v>873203</v>
      </c>
      <c r="M2084" s="3">
        <f>+dataMercanciaGeneral[[#This Row],[TOTAL mercancía general embarcada en cabotaje y exterior]]+dataMercanciaGeneral[[#This Row],[TOTAL mercancía general desembarcada en cabotaje y exterior]]</f>
        <v>1617580</v>
      </c>
    </row>
    <row r="2085" spans="1:13" hidden="1" x14ac:dyDescent="0.25">
      <c r="A2085" s="1">
        <v>1997</v>
      </c>
      <c r="B2085" s="1" t="s">
        <v>23</v>
      </c>
      <c r="C2085" s="1" t="s">
        <v>32</v>
      </c>
      <c r="D2085" s="1" t="s">
        <v>42</v>
      </c>
      <c r="E2085" s="2">
        <v>0</v>
      </c>
      <c r="F2085" s="2">
        <v>0</v>
      </c>
      <c r="G2085" s="3">
        <f>+dataMercanciaGeneral[[#This Row],[Mercancía general embarcada en cabotaje]]+dataMercanciaGeneral[[#This Row],[Mercancía general desembarcada en cabotaje]]</f>
        <v>0</v>
      </c>
      <c r="H2085" s="2">
        <v>3162</v>
      </c>
      <c r="I2085" s="2">
        <v>113</v>
      </c>
      <c r="J2085" s="3">
        <f>+dataMercanciaGeneral[[#This Row],[Mercancía general embarcada en exterior]]+dataMercanciaGeneral[[#This Row],[Mercancía general desembarcada en exterior]]</f>
        <v>3275</v>
      </c>
      <c r="K2085" s="3">
        <f>+dataMercanciaGeneral[[#This Row],[Mercancía general embarcada en cabotaje]]+dataMercanciaGeneral[[#This Row],[Mercancía general embarcada en exterior]]</f>
        <v>3162</v>
      </c>
      <c r="L2085" s="3">
        <f>+dataMercanciaGeneral[[#This Row],[Mercancía general desembarcada en cabotaje]]+dataMercanciaGeneral[[#This Row],[Mercancía general desembarcada en exterior]]</f>
        <v>113</v>
      </c>
      <c r="M2085" s="3">
        <f>+dataMercanciaGeneral[[#This Row],[TOTAL mercancía general embarcada en cabotaje y exterior]]+dataMercanciaGeneral[[#This Row],[TOTAL mercancía general desembarcada en cabotaje y exterior]]</f>
        <v>3275</v>
      </c>
    </row>
    <row r="2086" spans="1:13" hidden="1" x14ac:dyDescent="0.25">
      <c r="A2086" s="1">
        <v>1997</v>
      </c>
      <c r="B2086" s="1" t="s">
        <v>7</v>
      </c>
      <c r="C2086" s="1" t="s">
        <v>32</v>
      </c>
      <c r="D2086" s="1" t="s">
        <v>33</v>
      </c>
      <c r="E2086" s="2">
        <v>1291744</v>
      </c>
      <c r="F2086" s="2">
        <v>1347898</v>
      </c>
      <c r="G2086" s="3">
        <f>+dataMercanciaGeneral[[#This Row],[Mercancía general embarcada en cabotaje]]+dataMercanciaGeneral[[#This Row],[Mercancía general desembarcada en cabotaje]]</f>
        <v>2639642</v>
      </c>
      <c r="H2086" s="2">
        <v>153299</v>
      </c>
      <c r="I2086" s="2">
        <v>126444</v>
      </c>
      <c r="J2086" s="3">
        <f>+dataMercanciaGeneral[[#This Row],[Mercancía general embarcada en exterior]]+dataMercanciaGeneral[[#This Row],[Mercancía general desembarcada en exterior]]</f>
        <v>279743</v>
      </c>
      <c r="K2086" s="3">
        <f>+dataMercanciaGeneral[[#This Row],[Mercancía general embarcada en cabotaje]]+dataMercanciaGeneral[[#This Row],[Mercancía general embarcada en exterior]]</f>
        <v>1445043</v>
      </c>
      <c r="L2086" s="3">
        <f>+dataMercanciaGeneral[[#This Row],[Mercancía general desembarcada en cabotaje]]+dataMercanciaGeneral[[#This Row],[Mercancía general desembarcada en exterior]]</f>
        <v>1474342</v>
      </c>
      <c r="M2086" s="3">
        <f>+dataMercanciaGeneral[[#This Row],[TOTAL mercancía general embarcada en cabotaje y exterior]]+dataMercanciaGeneral[[#This Row],[TOTAL mercancía general desembarcada en cabotaje y exterior]]</f>
        <v>2919385</v>
      </c>
    </row>
    <row r="2087" spans="1:13" hidden="1" x14ac:dyDescent="0.25">
      <c r="A2087" s="1">
        <v>1997</v>
      </c>
      <c r="B2087" s="1" t="s">
        <v>7</v>
      </c>
      <c r="C2087" s="1" t="s">
        <v>32</v>
      </c>
      <c r="D2087" s="1" t="s">
        <v>42</v>
      </c>
      <c r="E2087" s="2">
        <v>619367</v>
      </c>
      <c r="F2087" s="2">
        <v>1285701</v>
      </c>
      <c r="G2087" s="3">
        <f>+dataMercanciaGeneral[[#This Row],[Mercancía general embarcada en cabotaje]]+dataMercanciaGeneral[[#This Row],[Mercancía general desembarcada en cabotaje]]</f>
        <v>1905068</v>
      </c>
      <c r="H2087" s="2">
        <v>65038</v>
      </c>
      <c r="I2087" s="2">
        <v>371799</v>
      </c>
      <c r="J2087" s="3">
        <f>+dataMercanciaGeneral[[#This Row],[Mercancía general embarcada en exterior]]+dataMercanciaGeneral[[#This Row],[Mercancía general desembarcada en exterior]]</f>
        <v>436837</v>
      </c>
      <c r="K2087" s="3">
        <f>+dataMercanciaGeneral[[#This Row],[Mercancía general embarcada en cabotaje]]+dataMercanciaGeneral[[#This Row],[Mercancía general embarcada en exterior]]</f>
        <v>684405</v>
      </c>
      <c r="L2087" s="3">
        <f>+dataMercanciaGeneral[[#This Row],[Mercancía general desembarcada en cabotaje]]+dataMercanciaGeneral[[#This Row],[Mercancía general desembarcada en exterior]]</f>
        <v>1657500</v>
      </c>
      <c r="M2087" s="3">
        <f>+dataMercanciaGeneral[[#This Row],[TOTAL mercancía general embarcada en cabotaje y exterior]]+dataMercanciaGeneral[[#This Row],[TOTAL mercancía general desembarcada en cabotaje y exterior]]</f>
        <v>2341905</v>
      </c>
    </row>
    <row r="2088" spans="1:13" hidden="1" x14ac:dyDescent="0.25">
      <c r="A2088" s="1">
        <v>1997</v>
      </c>
      <c r="B2088" s="1" t="s">
        <v>24</v>
      </c>
      <c r="C2088" s="1" t="s">
        <v>32</v>
      </c>
      <c r="D2088" s="1" t="s">
        <v>33</v>
      </c>
      <c r="E2088" s="2">
        <v>1919</v>
      </c>
      <c r="F2088" s="2">
        <v>335</v>
      </c>
      <c r="G2088" s="3">
        <f>+dataMercanciaGeneral[[#This Row],[Mercancía general embarcada en cabotaje]]+dataMercanciaGeneral[[#This Row],[Mercancía general desembarcada en cabotaje]]</f>
        <v>2254</v>
      </c>
      <c r="H2088" s="2">
        <v>534518</v>
      </c>
      <c r="I2088" s="2">
        <v>504420</v>
      </c>
      <c r="J2088" s="3">
        <f>+dataMercanciaGeneral[[#This Row],[Mercancía general embarcada en exterior]]+dataMercanciaGeneral[[#This Row],[Mercancía general desembarcada en exterior]]</f>
        <v>1038938</v>
      </c>
      <c r="K2088" s="3">
        <f>+dataMercanciaGeneral[[#This Row],[Mercancía general embarcada en cabotaje]]+dataMercanciaGeneral[[#This Row],[Mercancía general embarcada en exterior]]</f>
        <v>536437</v>
      </c>
      <c r="L2088" s="3">
        <f>+dataMercanciaGeneral[[#This Row],[Mercancía general desembarcada en cabotaje]]+dataMercanciaGeneral[[#This Row],[Mercancía general desembarcada en exterior]]</f>
        <v>504755</v>
      </c>
      <c r="M2088" s="3">
        <f>+dataMercanciaGeneral[[#This Row],[TOTAL mercancía general embarcada en cabotaje y exterior]]+dataMercanciaGeneral[[#This Row],[TOTAL mercancía general desembarcada en cabotaje y exterior]]</f>
        <v>1041192</v>
      </c>
    </row>
    <row r="2089" spans="1:13" hidden="1" x14ac:dyDescent="0.25">
      <c r="A2089" s="1">
        <v>1997</v>
      </c>
      <c r="B2089" s="1" t="s">
        <v>24</v>
      </c>
      <c r="C2089" s="1" t="s">
        <v>32</v>
      </c>
      <c r="D2089" s="1" t="s">
        <v>42</v>
      </c>
      <c r="E2089" s="2">
        <v>751</v>
      </c>
      <c r="F2089" s="2">
        <v>0</v>
      </c>
      <c r="G2089" s="3">
        <f>+dataMercanciaGeneral[[#This Row],[Mercancía general embarcada en cabotaje]]+dataMercanciaGeneral[[#This Row],[Mercancía general desembarcada en cabotaje]]</f>
        <v>751</v>
      </c>
      <c r="H2089" s="2">
        <v>2067</v>
      </c>
      <c r="I2089" s="2">
        <v>13465</v>
      </c>
      <c r="J2089" s="3">
        <f>+dataMercanciaGeneral[[#This Row],[Mercancía general embarcada en exterior]]+dataMercanciaGeneral[[#This Row],[Mercancía general desembarcada en exterior]]</f>
        <v>15532</v>
      </c>
      <c r="K2089" s="3">
        <f>+dataMercanciaGeneral[[#This Row],[Mercancía general embarcada en cabotaje]]+dataMercanciaGeneral[[#This Row],[Mercancía general embarcada en exterior]]</f>
        <v>2818</v>
      </c>
      <c r="L2089" s="3">
        <f>+dataMercanciaGeneral[[#This Row],[Mercancía general desembarcada en cabotaje]]+dataMercanciaGeneral[[#This Row],[Mercancía general desembarcada en exterior]]</f>
        <v>13465</v>
      </c>
      <c r="M2089" s="3">
        <f>+dataMercanciaGeneral[[#This Row],[TOTAL mercancía general embarcada en cabotaje y exterior]]+dataMercanciaGeneral[[#This Row],[TOTAL mercancía general desembarcada en cabotaje y exterior]]</f>
        <v>16283</v>
      </c>
    </row>
    <row r="2090" spans="1:13" hidden="1" x14ac:dyDescent="0.25">
      <c r="A2090" s="1">
        <v>1997</v>
      </c>
      <c r="B2090" s="1" t="s">
        <v>25</v>
      </c>
      <c r="C2090" s="1" t="s">
        <v>32</v>
      </c>
      <c r="D2090" s="1" t="s">
        <v>33</v>
      </c>
      <c r="E2090" s="2">
        <v>162632</v>
      </c>
      <c r="F2090" s="2">
        <v>130350</v>
      </c>
      <c r="G2090" s="3">
        <f>+dataMercanciaGeneral[[#This Row],[Mercancía general embarcada en cabotaje]]+dataMercanciaGeneral[[#This Row],[Mercancía general desembarcada en cabotaje]]</f>
        <v>292982</v>
      </c>
      <c r="H2090" s="2">
        <v>103482</v>
      </c>
      <c r="I2090" s="2">
        <v>220558</v>
      </c>
      <c r="J2090" s="3">
        <f>+dataMercanciaGeneral[[#This Row],[Mercancía general embarcada en exterior]]+dataMercanciaGeneral[[#This Row],[Mercancía general desembarcada en exterior]]</f>
        <v>324040</v>
      </c>
      <c r="K2090" s="3">
        <f>+dataMercanciaGeneral[[#This Row],[Mercancía general embarcada en cabotaje]]+dataMercanciaGeneral[[#This Row],[Mercancía general embarcada en exterior]]</f>
        <v>266114</v>
      </c>
      <c r="L2090" s="3">
        <f>+dataMercanciaGeneral[[#This Row],[Mercancía general desembarcada en cabotaje]]+dataMercanciaGeneral[[#This Row],[Mercancía general desembarcada en exterior]]</f>
        <v>350908</v>
      </c>
      <c r="M2090" s="3">
        <f>+dataMercanciaGeneral[[#This Row],[TOTAL mercancía general embarcada en cabotaje y exterior]]+dataMercanciaGeneral[[#This Row],[TOTAL mercancía general desembarcada en cabotaje y exterior]]</f>
        <v>617022</v>
      </c>
    </row>
    <row r="2091" spans="1:13" hidden="1" x14ac:dyDescent="0.25">
      <c r="A2091" s="1">
        <v>1997</v>
      </c>
      <c r="B2091" s="1" t="s">
        <v>25</v>
      </c>
      <c r="C2091" s="1" t="s">
        <v>32</v>
      </c>
      <c r="D2091" s="1" t="s">
        <v>42</v>
      </c>
      <c r="E2091" s="2">
        <v>362459</v>
      </c>
      <c r="F2091" s="2">
        <v>117105</v>
      </c>
      <c r="G2091" s="3">
        <f>+dataMercanciaGeneral[[#This Row],[Mercancía general embarcada en cabotaje]]+dataMercanciaGeneral[[#This Row],[Mercancía general desembarcada en cabotaje]]</f>
        <v>479564</v>
      </c>
      <c r="H2091" s="2">
        <v>0</v>
      </c>
      <c r="I2091" s="2">
        <v>1294</v>
      </c>
      <c r="J2091" s="3">
        <f>+dataMercanciaGeneral[[#This Row],[Mercancía general embarcada en exterior]]+dataMercanciaGeneral[[#This Row],[Mercancía general desembarcada en exterior]]</f>
        <v>1294</v>
      </c>
      <c r="K2091" s="3">
        <f>+dataMercanciaGeneral[[#This Row],[Mercancía general embarcada en cabotaje]]+dataMercanciaGeneral[[#This Row],[Mercancía general embarcada en exterior]]</f>
        <v>362459</v>
      </c>
      <c r="L2091" s="3">
        <f>+dataMercanciaGeneral[[#This Row],[Mercancía general desembarcada en cabotaje]]+dataMercanciaGeneral[[#This Row],[Mercancía general desembarcada en exterior]]</f>
        <v>118399</v>
      </c>
      <c r="M2091" s="3">
        <f>+dataMercanciaGeneral[[#This Row],[TOTAL mercancía general embarcada en cabotaje y exterior]]+dataMercanciaGeneral[[#This Row],[TOTAL mercancía general desembarcada en cabotaje y exterior]]</f>
        <v>480858</v>
      </c>
    </row>
    <row r="2092" spans="1:13" hidden="1" x14ac:dyDescent="0.25">
      <c r="A2092" s="1">
        <v>1997</v>
      </c>
      <c r="B2092" s="1" t="s">
        <v>26</v>
      </c>
      <c r="C2092" s="1" t="s">
        <v>32</v>
      </c>
      <c r="D2092" s="1" t="s">
        <v>33</v>
      </c>
      <c r="E2092" s="2">
        <v>153864</v>
      </c>
      <c r="F2092" s="2">
        <v>66715</v>
      </c>
      <c r="G2092" s="3">
        <f>+dataMercanciaGeneral[[#This Row],[Mercancía general embarcada en cabotaje]]+dataMercanciaGeneral[[#This Row],[Mercancía general desembarcada en cabotaje]]</f>
        <v>220579</v>
      </c>
      <c r="H2092" s="2">
        <v>157178</v>
      </c>
      <c r="I2092" s="2">
        <v>69212</v>
      </c>
      <c r="J2092" s="3">
        <f>+dataMercanciaGeneral[[#This Row],[Mercancía general embarcada en exterior]]+dataMercanciaGeneral[[#This Row],[Mercancía general desembarcada en exterior]]</f>
        <v>226390</v>
      </c>
      <c r="K2092" s="3">
        <f>+dataMercanciaGeneral[[#This Row],[Mercancía general embarcada en cabotaje]]+dataMercanciaGeneral[[#This Row],[Mercancía general embarcada en exterior]]</f>
        <v>311042</v>
      </c>
      <c r="L2092" s="3">
        <f>+dataMercanciaGeneral[[#This Row],[Mercancía general desembarcada en cabotaje]]+dataMercanciaGeneral[[#This Row],[Mercancía general desembarcada en exterior]]</f>
        <v>135927</v>
      </c>
      <c r="M2092" s="3">
        <f>+dataMercanciaGeneral[[#This Row],[TOTAL mercancía general embarcada en cabotaje y exterior]]+dataMercanciaGeneral[[#This Row],[TOTAL mercancía general desembarcada en cabotaje y exterior]]</f>
        <v>446969</v>
      </c>
    </row>
    <row r="2093" spans="1:13" hidden="1" x14ac:dyDescent="0.25">
      <c r="A2093" s="1">
        <v>1997</v>
      </c>
      <c r="B2093" s="1" t="s">
        <v>26</v>
      </c>
      <c r="C2093" s="1" t="s">
        <v>32</v>
      </c>
      <c r="D2093" s="1" t="s">
        <v>42</v>
      </c>
      <c r="E2093" s="2">
        <v>202086</v>
      </c>
      <c r="F2093" s="2">
        <v>45774</v>
      </c>
      <c r="G2093" s="3">
        <f>+dataMercanciaGeneral[[#This Row],[Mercancía general embarcada en cabotaje]]+dataMercanciaGeneral[[#This Row],[Mercancía general desembarcada en cabotaje]]</f>
        <v>247860</v>
      </c>
      <c r="H2093" s="2">
        <v>16467</v>
      </c>
      <c r="I2093" s="2">
        <v>3705</v>
      </c>
      <c r="J2093" s="3">
        <f>+dataMercanciaGeneral[[#This Row],[Mercancía general embarcada en exterior]]+dataMercanciaGeneral[[#This Row],[Mercancía general desembarcada en exterior]]</f>
        <v>20172</v>
      </c>
      <c r="K2093" s="3">
        <f>+dataMercanciaGeneral[[#This Row],[Mercancía general embarcada en cabotaje]]+dataMercanciaGeneral[[#This Row],[Mercancía general embarcada en exterior]]</f>
        <v>218553</v>
      </c>
      <c r="L2093" s="3">
        <f>+dataMercanciaGeneral[[#This Row],[Mercancía general desembarcada en cabotaje]]+dataMercanciaGeneral[[#This Row],[Mercancía general desembarcada en exterior]]</f>
        <v>49479</v>
      </c>
      <c r="M2093" s="3">
        <f>+dataMercanciaGeneral[[#This Row],[TOTAL mercancía general embarcada en cabotaje y exterior]]+dataMercanciaGeneral[[#This Row],[TOTAL mercancía general desembarcada en cabotaje y exterior]]</f>
        <v>268032</v>
      </c>
    </row>
    <row r="2094" spans="1:13" hidden="1" x14ac:dyDescent="0.25">
      <c r="A2094" s="1">
        <v>1997</v>
      </c>
      <c r="B2094" s="1" t="s">
        <v>27</v>
      </c>
      <c r="C2094" s="1" t="s">
        <v>32</v>
      </c>
      <c r="D2094" s="1" t="s">
        <v>33</v>
      </c>
      <c r="E2094" s="2">
        <v>793006</v>
      </c>
      <c r="F2094" s="2">
        <v>319811</v>
      </c>
      <c r="G2094" s="3">
        <f>+dataMercanciaGeneral[[#This Row],[Mercancía general embarcada en cabotaje]]+dataMercanciaGeneral[[#This Row],[Mercancía general desembarcada en cabotaje]]</f>
        <v>1112817</v>
      </c>
      <c r="H2094" s="2">
        <v>473701</v>
      </c>
      <c r="I2094" s="2">
        <v>2141504</v>
      </c>
      <c r="J2094" s="3">
        <f>+dataMercanciaGeneral[[#This Row],[Mercancía general embarcada en exterior]]+dataMercanciaGeneral[[#This Row],[Mercancía general desembarcada en exterior]]</f>
        <v>2615205</v>
      </c>
      <c r="K2094" s="3">
        <f>+dataMercanciaGeneral[[#This Row],[Mercancía general embarcada en cabotaje]]+dataMercanciaGeneral[[#This Row],[Mercancía general embarcada en exterior]]</f>
        <v>1266707</v>
      </c>
      <c r="L2094" s="3">
        <f>+dataMercanciaGeneral[[#This Row],[Mercancía general desembarcada en cabotaje]]+dataMercanciaGeneral[[#This Row],[Mercancía general desembarcada en exterior]]</f>
        <v>2461315</v>
      </c>
      <c r="M2094" s="3">
        <f>+dataMercanciaGeneral[[#This Row],[TOTAL mercancía general embarcada en cabotaje y exterior]]+dataMercanciaGeneral[[#This Row],[TOTAL mercancía general desembarcada en cabotaje y exterior]]</f>
        <v>3728022</v>
      </c>
    </row>
    <row r="2095" spans="1:13" hidden="1" x14ac:dyDescent="0.25">
      <c r="A2095" s="1">
        <v>1997</v>
      </c>
      <c r="B2095" s="1" t="s">
        <v>27</v>
      </c>
      <c r="C2095" s="1" t="s">
        <v>32</v>
      </c>
      <c r="D2095" s="1" t="s">
        <v>42</v>
      </c>
      <c r="E2095" s="2">
        <v>1135433</v>
      </c>
      <c r="F2095" s="2">
        <v>309473</v>
      </c>
      <c r="G2095" s="3">
        <f>+dataMercanciaGeneral[[#This Row],[Mercancía general embarcada en cabotaje]]+dataMercanciaGeneral[[#This Row],[Mercancía general desembarcada en cabotaje]]</f>
        <v>1444906</v>
      </c>
      <c r="H2095" s="2">
        <v>5281968</v>
      </c>
      <c r="I2095" s="2">
        <v>2597403</v>
      </c>
      <c r="J2095" s="3">
        <f>+dataMercanciaGeneral[[#This Row],[Mercancía general embarcada en exterior]]+dataMercanciaGeneral[[#This Row],[Mercancía general desembarcada en exterior]]</f>
        <v>7879371</v>
      </c>
      <c r="K2095" s="3">
        <f>+dataMercanciaGeneral[[#This Row],[Mercancía general embarcada en cabotaje]]+dataMercanciaGeneral[[#This Row],[Mercancía general embarcada en exterior]]</f>
        <v>6417401</v>
      </c>
      <c r="L2095" s="3">
        <f>+dataMercanciaGeneral[[#This Row],[Mercancía general desembarcada en cabotaje]]+dataMercanciaGeneral[[#This Row],[Mercancía general desembarcada en exterior]]</f>
        <v>2906876</v>
      </c>
      <c r="M2095" s="3">
        <f>+dataMercanciaGeneral[[#This Row],[TOTAL mercancía general embarcada en cabotaje y exterior]]+dataMercanciaGeneral[[#This Row],[TOTAL mercancía general desembarcada en cabotaje y exterior]]</f>
        <v>9324277</v>
      </c>
    </row>
    <row r="2096" spans="1:13" hidden="1" x14ac:dyDescent="0.25">
      <c r="A2096" s="1">
        <v>1997</v>
      </c>
      <c r="B2096" s="1" t="s">
        <v>28</v>
      </c>
      <c r="C2096" s="1" t="s">
        <v>32</v>
      </c>
      <c r="D2096" s="1" t="s">
        <v>33</v>
      </c>
      <c r="E2096" s="2">
        <v>1655</v>
      </c>
      <c r="F2096" s="2">
        <v>712</v>
      </c>
      <c r="G2096" s="3">
        <f>+dataMercanciaGeneral[[#This Row],[Mercancía general embarcada en cabotaje]]+dataMercanciaGeneral[[#This Row],[Mercancía general desembarcada en cabotaje]]</f>
        <v>2367</v>
      </c>
      <c r="H2096" s="2">
        <v>582396</v>
      </c>
      <c r="I2096" s="2">
        <v>662619</v>
      </c>
      <c r="J2096" s="3">
        <f>+dataMercanciaGeneral[[#This Row],[Mercancía general embarcada en exterior]]+dataMercanciaGeneral[[#This Row],[Mercancía general desembarcada en exterior]]</f>
        <v>1245015</v>
      </c>
      <c r="K2096" s="3">
        <f>+dataMercanciaGeneral[[#This Row],[Mercancía general embarcada en cabotaje]]+dataMercanciaGeneral[[#This Row],[Mercancía general embarcada en exterior]]</f>
        <v>584051</v>
      </c>
      <c r="L2096" s="3">
        <f>+dataMercanciaGeneral[[#This Row],[Mercancía general desembarcada en cabotaje]]+dataMercanciaGeneral[[#This Row],[Mercancía general desembarcada en exterior]]</f>
        <v>663331</v>
      </c>
      <c r="M2096" s="3">
        <f>+dataMercanciaGeneral[[#This Row],[TOTAL mercancía general embarcada en cabotaje y exterior]]+dataMercanciaGeneral[[#This Row],[TOTAL mercancía general desembarcada en cabotaje y exterior]]</f>
        <v>1247382</v>
      </c>
    </row>
    <row r="2097" spans="1:13" hidden="1" x14ac:dyDescent="0.25">
      <c r="A2097" s="1">
        <v>1997</v>
      </c>
      <c r="B2097" s="1" t="s">
        <v>28</v>
      </c>
      <c r="C2097" s="1" t="s">
        <v>32</v>
      </c>
      <c r="D2097" s="1" t="s">
        <v>42</v>
      </c>
      <c r="E2097" s="2">
        <v>150747</v>
      </c>
      <c r="F2097" s="2">
        <v>40815</v>
      </c>
      <c r="G2097" s="3">
        <f>+dataMercanciaGeneral[[#This Row],[Mercancía general embarcada en cabotaje]]+dataMercanciaGeneral[[#This Row],[Mercancía general desembarcada en cabotaje]]</f>
        <v>191562</v>
      </c>
      <c r="H2097" s="2">
        <v>389526</v>
      </c>
      <c r="I2097" s="2">
        <v>372314</v>
      </c>
      <c r="J2097" s="3">
        <f>+dataMercanciaGeneral[[#This Row],[Mercancía general embarcada en exterior]]+dataMercanciaGeneral[[#This Row],[Mercancía general desembarcada en exterior]]</f>
        <v>761840</v>
      </c>
      <c r="K2097" s="3">
        <f>+dataMercanciaGeneral[[#This Row],[Mercancía general embarcada en cabotaje]]+dataMercanciaGeneral[[#This Row],[Mercancía general embarcada en exterior]]</f>
        <v>540273</v>
      </c>
      <c r="L2097" s="3">
        <f>+dataMercanciaGeneral[[#This Row],[Mercancía general desembarcada en cabotaje]]+dataMercanciaGeneral[[#This Row],[Mercancía general desembarcada en exterior]]</f>
        <v>413129</v>
      </c>
      <c r="M2097" s="3">
        <f>+dataMercanciaGeneral[[#This Row],[TOTAL mercancía general embarcada en cabotaje y exterior]]+dataMercanciaGeneral[[#This Row],[TOTAL mercancía general desembarcada en cabotaje y exterior]]</f>
        <v>953402</v>
      </c>
    </row>
    <row r="2098" spans="1:13" hidden="1" x14ac:dyDescent="0.25">
      <c r="A2098" s="1">
        <v>1997</v>
      </c>
      <c r="B2098" s="1" t="s">
        <v>29</v>
      </c>
      <c r="C2098" s="1" t="s">
        <v>32</v>
      </c>
      <c r="D2098" s="1" t="s">
        <v>33</v>
      </c>
      <c r="E2098" s="2">
        <v>61</v>
      </c>
      <c r="F2098" s="2">
        <v>0</v>
      </c>
      <c r="G2098" s="3">
        <f>+dataMercanciaGeneral[[#This Row],[Mercancía general embarcada en cabotaje]]+dataMercanciaGeneral[[#This Row],[Mercancía general desembarcada en cabotaje]]</f>
        <v>61</v>
      </c>
      <c r="H2098" s="2">
        <v>54695</v>
      </c>
      <c r="I2098" s="2">
        <v>148899</v>
      </c>
      <c r="J2098" s="3">
        <f>+dataMercanciaGeneral[[#This Row],[Mercancía general embarcada en exterior]]+dataMercanciaGeneral[[#This Row],[Mercancía general desembarcada en exterior]]</f>
        <v>203594</v>
      </c>
      <c r="K2098" s="3">
        <f>+dataMercanciaGeneral[[#This Row],[Mercancía general embarcada en cabotaje]]+dataMercanciaGeneral[[#This Row],[Mercancía general embarcada en exterior]]</f>
        <v>54756</v>
      </c>
      <c r="L2098" s="3">
        <f>+dataMercanciaGeneral[[#This Row],[Mercancía general desembarcada en cabotaje]]+dataMercanciaGeneral[[#This Row],[Mercancía general desembarcada en exterior]]</f>
        <v>148899</v>
      </c>
      <c r="M2098" s="3">
        <f>+dataMercanciaGeneral[[#This Row],[TOTAL mercancía general embarcada en cabotaje y exterior]]+dataMercanciaGeneral[[#This Row],[TOTAL mercancía general desembarcada en cabotaje y exterior]]</f>
        <v>203655</v>
      </c>
    </row>
    <row r="2099" spans="1:13" hidden="1" x14ac:dyDescent="0.25">
      <c r="A2099" s="1">
        <v>1997</v>
      </c>
      <c r="B2099" s="1" t="s">
        <v>29</v>
      </c>
      <c r="C2099" s="1" t="s">
        <v>32</v>
      </c>
      <c r="D2099" s="1" t="s">
        <v>42</v>
      </c>
      <c r="E2099" s="2">
        <v>0</v>
      </c>
      <c r="F2099" s="2">
        <v>0</v>
      </c>
      <c r="G2099" s="3">
        <f>+dataMercanciaGeneral[[#This Row],[Mercancía general embarcada en cabotaje]]+dataMercanciaGeneral[[#This Row],[Mercancía general desembarcada en cabotaje]]</f>
        <v>0</v>
      </c>
      <c r="H2099" s="2">
        <v>0</v>
      </c>
      <c r="I2099" s="2">
        <v>0</v>
      </c>
      <c r="J2099" s="3">
        <f>+dataMercanciaGeneral[[#This Row],[Mercancía general embarcada en exterior]]+dataMercanciaGeneral[[#This Row],[Mercancía general desembarcada en exterior]]</f>
        <v>0</v>
      </c>
      <c r="K2099" s="3">
        <f>+dataMercanciaGeneral[[#This Row],[Mercancía general embarcada en cabotaje]]+dataMercanciaGeneral[[#This Row],[Mercancía general embarcada en exterior]]</f>
        <v>0</v>
      </c>
      <c r="L2099" s="3">
        <f>+dataMercanciaGeneral[[#This Row],[Mercancía general desembarcada en cabotaje]]+dataMercanciaGeneral[[#This Row],[Mercancía general desembarcada en exterior]]</f>
        <v>0</v>
      </c>
      <c r="M2099" s="3">
        <f>+dataMercanciaGeneral[[#This Row],[TOTAL mercancía general embarcada en cabotaje y exterior]]+dataMercanciaGeneral[[#This Row],[TOTAL mercancía general desembarcada en cabotaje y exterior]]</f>
        <v>0</v>
      </c>
    </row>
    <row r="2100" spans="1:13" hidden="1" x14ac:dyDescent="0.25">
      <c r="A2100" s="1">
        <v>1998</v>
      </c>
      <c r="B2100" s="1" t="s">
        <v>0</v>
      </c>
      <c r="C2100" s="1" t="s">
        <v>32</v>
      </c>
      <c r="D2100" s="1" t="s">
        <v>33</v>
      </c>
      <c r="E2100" s="2">
        <v>0</v>
      </c>
      <c r="F2100" s="2">
        <v>0</v>
      </c>
      <c r="G2100" s="3">
        <f>+dataMercanciaGeneral[[#This Row],[Mercancía general embarcada en cabotaje]]+dataMercanciaGeneral[[#This Row],[Mercancía general desembarcada en cabotaje]]</f>
        <v>0</v>
      </c>
      <c r="H2100" s="2">
        <v>136352</v>
      </c>
      <c r="I2100" s="2">
        <v>136201</v>
      </c>
      <c r="J2100" s="3">
        <f>+dataMercanciaGeneral[[#This Row],[Mercancía general embarcada en exterior]]+dataMercanciaGeneral[[#This Row],[Mercancía general desembarcada en exterior]]</f>
        <v>272553</v>
      </c>
      <c r="K2100" s="3">
        <f>+dataMercanciaGeneral[[#This Row],[Mercancía general embarcada en cabotaje]]+dataMercanciaGeneral[[#This Row],[Mercancía general embarcada en exterior]]</f>
        <v>136352</v>
      </c>
      <c r="L2100" s="3">
        <f>+dataMercanciaGeneral[[#This Row],[Mercancía general desembarcada en cabotaje]]+dataMercanciaGeneral[[#This Row],[Mercancía general desembarcada en exterior]]</f>
        <v>136201</v>
      </c>
      <c r="M2100" s="3">
        <f>+dataMercanciaGeneral[[#This Row],[TOTAL mercancía general embarcada en cabotaje y exterior]]+dataMercanciaGeneral[[#This Row],[TOTAL mercancía general desembarcada en cabotaje y exterior]]</f>
        <v>272553</v>
      </c>
    </row>
    <row r="2101" spans="1:13" hidden="1" x14ac:dyDescent="0.25">
      <c r="A2101" s="1">
        <v>1998</v>
      </c>
      <c r="B2101" s="1" t="s">
        <v>0</v>
      </c>
      <c r="C2101" s="1" t="s">
        <v>32</v>
      </c>
      <c r="D2101" s="1" t="s">
        <v>42</v>
      </c>
      <c r="E2101" s="2">
        <v>0</v>
      </c>
      <c r="F2101" s="2">
        <v>0</v>
      </c>
      <c r="G2101" s="3">
        <f>+dataMercanciaGeneral[[#This Row],[Mercancía general embarcada en cabotaje]]+dataMercanciaGeneral[[#This Row],[Mercancía general desembarcada en cabotaje]]</f>
        <v>0</v>
      </c>
      <c r="H2101" s="2">
        <v>648</v>
      </c>
      <c r="I2101" s="2">
        <v>648</v>
      </c>
      <c r="J2101" s="3">
        <f>+dataMercanciaGeneral[[#This Row],[Mercancía general embarcada en exterior]]+dataMercanciaGeneral[[#This Row],[Mercancía general desembarcada en exterior]]</f>
        <v>1296</v>
      </c>
      <c r="K2101" s="3">
        <f>+dataMercanciaGeneral[[#This Row],[Mercancía general embarcada en cabotaje]]+dataMercanciaGeneral[[#This Row],[Mercancía general embarcada en exterior]]</f>
        <v>648</v>
      </c>
      <c r="L2101" s="3">
        <f>+dataMercanciaGeneral[[#This Row],[Mercancía general desembarcada en cabotaje]]+dataMercanciaGeneral[[#This Row],[Mercancía general desembarcada en exterior]]</f>
        <v>648</v>
      </c>
      <c r="M2101" s="3">
        <f>+dataMercanciaGeneral[[#This Row],[TOTAL mercancía general embarcada en cabotaje y exterior]]+dataMercanciaGeneral[[#This Row],[TOTAL mercancía general desembarcada en cabotaje y exterior]]</f>
        <v>1296</v>
      </c>
    </row>
    <row r="2102" spans="1:13" hidden="1" x14ac:dyDescent="0.25">
      <c r="A2102" s="1">
        <v>1998</v>
      </c>
      <c r="B2102" s="1" t="s">
        <v>1</v>
      </c>
      <c r="C2102" s="1" t="s">
        <v>32</v>
      </c>
      <c r="D2102" s="1" t="s">
        <v>33</v>
      </c>
      <c r="E2102" s="2">
        <v>60149</v>
      </c>
      <c r="F2102" s="2">
        <v>12556</v>
      </c>
      <c r="G2102" s="3">
        <f>+dataMercanciaGeneral[[#This Row],[Mercancía general embarcada en cabotaje]]+dataMercanciaGeneral[[#This Row],[Mercancía general desembarcada en cabotaje]]</f>
        <v>72705</v>
      </c>
      <c r="H2102" s="2">
        <v>214282</v>
      </c>
      <c r="I2102" s="2">
        <v>84175</v>
      </c>
      <c r="J2102" s="3">
        <f>+dataMercanciaGeneral[[#This Row],[Mercancía general embarcada en exterior]]+dataMercanciaGeneral[[#This Row],[Mercancía general desembarcada en exterior]]</f>
        <v>298457</v>
      </c>
      <c r="K2102" s="3">
        <f>+dataMercanciaGeneral[[#This Row],[Mercancía general embarcada en cabotaje]]+dataMercanciaGeneral[[#This Row],[Mercancía general embarcada en exterior]]</f>
        <v>274431</v>
      </c>
      <c r="L2102" s="3">
        <f>+dataMercanciaGeneral[[#This Row],[Mercancía general desembarcada en cabotaje]]+dataMercanciaGeneral[[#This Row],[Mercancía general desembarcada en exterior]]</f>
        <v>96731</v>
      </c>
      <c r="M2102" s="3">
        <f>+dataMercanciaGeneral[[#This Row],[TOTAL mercancía general embarcada en cabotaje y exterior]]+dataMercanciaGeneral[[#This Row],[TOTAL mercancía general desembarcada en cabotaje y exterior]]</f>
        <v>371162</v>
      </c>
    </row>
    <row r="2103" spans="1:13" hidden="1" x14ac:dyDescent="0.25">
      <c r="A2103" s="1">
        <v>1998</v>
      </c>
      <c r="B2103" s="1" t="s">
        <v>1</v>
      </c>
      <c r="C2103" s="1" t="s">
        <v>32</v>
      </c>
      <c r="D2103" s="1" t="s">
        <v>42</v>
      </c>
      <c r="E2103" s="2">
        <v>352132</v>
      </c>
      <c r="F2103" s="2">
        <v>110773</v>
      </c>
      <c r="G2103" s="3">
        <f>+dataMercanciaGeneral[[#This Row],[Mercancía general embarcada en cabotaje]]+dataMercanciaGeneral[[#This Row],[Mercancía general desembarcada en cabotaje]]</f>
        <v>462905</v>
      </c>
      <c r="H2103" s="2">
        <v>152004</v>
      </c>
      <c r="I2103" s="2">
        <v>92736</v>
      </c>
      <c r="J2103" s="3">
        <f>+dataMercanciaGeneral[[#This Row],[Mercancía general embarcada en exterior]]+dataMercanciaGeneral[[#This Row],[Mercancía general desembarcada en exterior]]</f>
        <v>244740</v>
      </c>
      <c r="K2103" s="3">
        <f>+dataMercanciaGeneral[[#This Row],[Mercancía general embarcada en cabotaje]]+dataMercanciaGeneral[[#This Row],[Mercancía general embarcada en exterior]]</f>
        <v>504136</v>
      </c>
      <c r="L2103" s="3">
        <f>+dataMercanciaGeneral[[#This Row],[Mercancía general desembarcada en cabotaje]]+dataMercanciaGeneral[[#This Row],[Mercancía general desembarcada en exterior]]</f>
        <v>203509</v>
      </c>
      <c r="M2103" s="3">
        <f>+dataMercanciaGeneral[[#This Row],[TOTAL mercancía general embarcada en cabotaje y exterior]]+dataMercanciaGeneral[[#This Row],[TOTAL mercancía general desembarcada en cabotaje y exterior]]</f>
        <v>707645</v>
      </c>
    </row>
    <row r="2104" spans="1:13" hidden="1" x14ac:dyDescent="0.25">
      <c r="A2104" s="1">
        <v>1998</v>
      </c>
      <c r="B2104" s="1" t="s">
        <v>2</v>
      </c>
      <c r="C2104" s="1" t="s">
        <v>32</v>
      </c>
      <c r="D2104" s="1" t="s">
        <v>33</v>
      </c>
      <c r="E2104" s="2">
        <v>183333</v>
      </c>
      <c r="F2104" s="2">
        <v>53688</v>
      </c>
      <c r="G2104" s="3">
        <f>+dataMercanciaGeneral[[#This Row],[Mercancía general embarcada en cabotaje]]+dataMercanciaGeneral[[#This Row],[Mercancía general desembarcada en cabotaje]]</f>
        <v>237021</v>
      </c>
      <c r="H2104" s="2">
        <v>73682</v>
      </c>
      <c r="I2104" s="2">
        <v>123704</v>
      </c>
      <c r="J2104" s="3">
        <f>+dataMercanciaGeneral[[#This Row],[Mercancía general embarcada en exterior]]+dataMercanciaGeneral[[#This Row],[Mercancía general desembarcada en exterior]]</f>
        <v>197386</v>
      </c>
      <c r="K2104" s="3">
        <f>+dataMercanciaGeneral[[#This Row],[Mercancía general embarcada en cabotaje]]+dataMercanciaGeneral[[#This Row],[Mercancía general embarcada en exterior]]</f>
        <v>257015</v>
      </c>
      <c r="L2104" s="3">
        <f>+dataMercanciaGeneral[[#This Row],[Mercancía general desembarcada en cabotaje]]+dataMercanciaGeneral[[#This Row],[Mercancía general desembarcada en exterior]]</f>
        <v>177392</v>
      </c>
      <c r="M2104" s="3">
        <f>+dataMercanciaGeneral[[#This Row],[TOTAL mercancía general embarcada en cabotaje y exterior]]+dataMercanciaGeneral[[#This Row],[TOTAL mercancía general desembarcada en cabotaje y exterior]]</f>
        <v>434407</v>
      </c>
    </row>
    <row r="2105" spans="1:13" hidden="1" x14ac:dyDescent="0.25">
      <c r="A2105" s="1">
        <v>1998</v>
      </c>
      <c r="B2105" s="1" t="s">
        <v>2</v>
      </c>
      <c r="C2105" s="1" t="s">
        <v>32</v>
      </c>
      <c r="D2105" s="1" t="s">
        <v>42</v>
      </c>
      <c r="E2105" s="2">
        <v>4</v>
      </c>
      <c r="F2105" s="2">
        <v>14</v>
      </c>
      <c r="G2105" s="3">
        <f>+dataMercanciaGeneral[[#This Row],[Mercancía general embarcada en cabotaje]]+dataMercanciaGeneral[[#This Row],[Mercancía general desembarcada en cabotaje]]</f>
        <v>18</v>
      </c>
      <c r="H2105" s="2">
        <v>0</v>
      </c>
      <c r="I2105" s="2">
        <v>0</v>
      </c>
      <c r="J2105" s="3">
        <f>+dataMercanciaGeneral[[#This Row],[Mercancía general embarcada en exterior]]+dataMercanciaGeneral[[#This Row],[Mercancía general desembarcada en exterior]]</f>
        <v>0</v>
      </c>
      <c r="K2105" s="3">
        <f>+dataMercanciaGeneral[[#This Row],[Mercancía general embarcada en cabotaje]]+dataMercanciaGeneral[[#This Row],[Mercancía general embarcada en exterior]]</f>
        <v>4</v>
      </c>
      <c r="L2105" s="3">
        <f>+dataMercanciaGeneral[[#This Row],[Mercancía general desembarcada en cabotaje]]+dataMercanciaGeneral[[#This Row],[Mercancía general desembarcada en exterior]]</f>
        <v>14</v>
      </c>
      <c r="M2105" s="3">
        <f>+dataMercanciaGeneral[[#This Row],[TOTAL mercancía general embarcada en cabotaje y exterior]]+dataMercanciaGeneral[[#This Row],[TOTAL mercancía general desembarcada en cabotaje y exterior]]</f>
        <v>18</v>
      </c>
    </row>
    <row r="2106" spans="1:13" hidden="1" x14ac:dyDescent="0.25">
      <c r="A2106" s="1">
        <v>1998</v>
      </c>
      <c r="B2106" s="1" t="s">
        <v>3</v>
      </c>
      <c r="C2106" s="1" t="s">
        <v>32</v>
      </c>
      <c r="D2106" s="1" t="s">
        <v>33</v>
      </c>
      <c r="E2106" s="2">
        <v>469550</v>
      </c>
      <c r="F2106" s="2">
        <v>0</v>
      </c>
      <c r="G2106" s="3">
        <f>+dataMercanciaGeneral[[#This Row],[Mercancía general embarcada en cabotaje]]+dataMercanciaGeneral[[#This Row],[Mercancía general desembarcada en cabotaje]]</f>
        <v>469550</v>
      </c>
      <c r="H2106" s="2">
        <v>591389</v>
      </c>
      <c r="I2106" s="2">
        <v>344340</v>
      </c>
      <c r="J2106" s="3">
        <f>+dataMercanciaGeneral[[#This Row],[Mercancía general embarcada en exterior]]+dataMercanciaGeneral[[#This Row],[Mercancía general desembarcada en exterior]]</f>
        <v>935729</v>
      </c>
      <c r="K2106" s="3">
        <f>+dataMercanciaGeneral[[#This Row],[Mercancía general embarcada en cabotaje]]+dataMercanciaGeneral[[#This Row],[Mercancía general embarcada en exterior]]</f>
        <v>1060939</v>
      </c>
      <c r="L2106" s="3">
        <f>+dataMercanciaGeneral[[#This Row],[Mercancía general desembarcada en cabotaje]]+dataMercanciaGeneral[[#This Row],[Mercancía general desembarcada en exterior]]</f>
        <v>344340</v>
      </c>
      <c r="M2106" s="3">
        <f>+dataMercanciaGeneral[[#This Row],[TOTAL mercancía general embarcada en cabotaje y exterior]]+dataMercanciaGeneral[[#This Row],[TOTAL mercancía general desembarcada en cabotaje y exterior]]</f>
        <v>1405279</v>
      </c>
    </row>
    <row r="2107" spans="1:13" hidden="1" x14ac:dyDescent="0.25">
      <c r="A2107" s="1">
        <v>1998</v>
      </c>
      <c r="B2107" s="1" t="s">
        <v>3</v>
      </c>
      <c r="C2107" s="1" t="s">
        <v>32</v>
      </c>
      <c r="D2107" s="1" t="s">
        <v>42</v>
      </c>
      <c r="E2107" s="2">
        <v>0</v>
      </c>
      <c r="F2107" s="2">
        <v>0</v>
      </c>
      <c r="G2107" s="3">
        <f>+dataMercanciaGeneral[[#This Row],[Mercancía general embarcada en cabotaje]]+dataMercanciaGeneral[[#This Row],[Mercancía general desembarcada en cabotaje]]</f>
        <v>0</v>
      </c>
      <c r="H2107" s="2">
        <v>0</v>
      </c>
      <c r="I2107" s="2">
        <v>154</v>
      </c>
      <c r="J2107" s="3">
        <f>+dataMercanciaGeneral[[#This Row],[Mercancía general embarcada en exterior]]+dataMercanciaGeneral[[#This Row],[Mercancía general desembarcada en exterior]]</f>
        <v>154</v>
      </c>
      <c r="K2107" s="3">
        <f>+dataMercanciaGeneral[[#This Row],[Mercancía general embarcada en cabotaje]]+dataMercanciaGeneral[[#This Row],[Mercancía general embarcada en exterior]]</f>
        <v>0</v>
      </c>
      <c r="L2107" s="3">
        <f>+dataMercanciaGeneral[[#This Row],[Mercancía general desembarcada en cabotaje]]+dataMercanciaGeneral[[#This Row],[Mercancía general desembarcada en exterior]]</f>
        <v>154</v>
      </c>
      <c r="M2107" s="3">
        <f>+dataMercanciaGeneral[[#This Row],[TOTAL mercancía general embarcada en cabotaje y exterior]]+dataMercanciaGeneral[[#This Row],[TOTAL mercancía general desembarcada en cabotaje y exterior]]</f>
        <v>154</v>
      </c>
    </row>
    <row r="2108" spans="1:13" hidden="1" x14ac:dyDescent="0.25">
      <c r="A2108" s="1">
        <v>1998</v>
      </c>
      <c r="B2108" s="1" t="s">
        <v>4</v>
      </c>
      <c r="C2108" s="1" t="s">
        <v>32</v>
      </c>
      <c r="D2108" s="1" t="s">
        <v>33</v>
      </c>
      <c r="E2108" s="2">
        <v>496023</v>
      </c>
      <c r="F2108" s="2">
        <v>191278</v>
      </c>
      <c r="G2108" s="3">
        <f>+dataMercanciaGeneral[[#This Row],[Mercancía general embarcada en cabotaje]]+dataMercanciaGeneral[[#This Row],[Mercancía general desembarcada en cabotaje]]</f>
        <v>687301</v>
      </c>
      <c r="H2108" s="2">
        <v>1393163</v>
      </c>
      <c r="I2108" s="2">
        <v>1010211</v>
      </c>
      <c r="J2108" s="3">
        <f>+dataMercanciaGeneral[[#This Row],[Mercancía general embarcada en exterior]]+dataMercanciaGeneral[[#This Row],[Mercancía general desembarcada en exterior]]</f>
        <v>2403374</v>
      </c>
      <c r="K2108" s="3">
        <f>+dataMercanciaGeneral[[#This Row],[Mercancía general embarcada en cabotaje]]+dataMercanciaGeneral[[#This Row],[Mercancía general embarcada en exterior]]</f>
        <v>1889186</v>
      </c>
      <c r="L2108" s="3">
        <f>+dataMercanciaGeneral[[#This Row],[Mercancía general desembarcada en cabotaje]]+dataMercanciaGeneral[[#This Row],[Mercancía general desembarcada en exterior]]</f>
        <v>1201489</v>
      </c>
      <c r="M2108" s="3">
        <f>+dataMercanciaGeneral[[#This Row],[TOTAL mercancía general embarcada en cabotaje y exterior]]+dataMercanciaGeneral[[#This Row],[TOTAL mercancía general desembarcada en cabotaje y exterior]]</f>
        <v>3090675</v>
      </c>
    </row>
    <row r="2109" spans="1:13" hidden="1" x14ac:dyDescent="0.25">
      <c r="A2109" s="1">
        <v>1998</v>
      </c>
      <c r="B2109" s="1" t="s">
        <v>4</v>
      </c>
      <c r="C2109" s="1" t="s">
        <v>32</v>
      </c>
      <c r="D2109" s="1" t="s">
        <v>42</v>
      </c>
      <c r="E2109" s="2">
        <v>112568</v>
      </c>
      <c r="F2109" s="2">
        <v>53612</v>
      </c>
      <c r="G2109" s="3">
        <f>+dataMercanciaGeneral[[#This Row],[Mercancía general embarcada en cabotaje]]+dataMercanciaGeneral[[#This Row],[Mercancía general desembarcada en cabotaje]]</f>
        <v>166180</v>
      </c>
      <c r="H2109" s="2">
        <v>9741870</v>
      </c>
      <c r="I2109" s="2">
        <v>8772703</v>
      </c>
      <c r="J2109" s="3">
        <f>+dataMercanciaGeneral[[#This Row],[Mercancía general embarcada en exterior]]+dataMercanciaGeneral[[#This Row],[Mercancía general desembarcada en exterior]]</f>
        <v>18514573</v>
      </c>
      <c r="K2109" s="3">
        <f>+dataMercanciaGeneral[[#This Row],[Mercancía general embarcada en cabotaje]]+dataMercanciaGeneral[[#This Row],[Mercancía general embarcada en exterior]]</f>
        <v>9854438</v>
      </c>
      <c r="L2109" s="3">
        <f>+dataMercanciaGeneral[[#This Row],[Mercancía general desembarcada en cabotaje]]+dataMercanciaGeneral[[#This Row],[Mercancía general desembarcada en exterior]]</f>
        <v>8826315</v>
      </c>
      <c r="M2109" s="3">
        <f>+dataMercanciaGeneral[[#This Row],[TOTAL mercancía general embarcada en cabotaje y exterior]]+dataMercanciaGeneral[[#This Row],[TOTAL mercancía general desembarcada en cabotaje y exterior]]</f>
        <v>18680753</v>
      </c>
    </row>
    <row r="2110" spans="1:13" hidden="1" x14ac:dyDescent="0.25">
      <c r="A2110" s="1">
        <v>1998</v>
      </c>
      <c r="B2110" s="1" t="s">
        <v>5</v>
      </c>
      <c r="C2110" s="1" t="s">
        <v>32</v>
      </c>
      <c r="D2110" s="1" t="s">
        <v>33</v>
      </c>
      <c r="E2110" s="2">
        <v>458952</v>
      </c>
      <c r="F2110" s="2">
        <v>441382</v>
      </c>
      <c r="G2110" s="3">
        <f>+dataMercanciaGeneral[[#This Row],[Mercancía general embarcada en cabotaje]]+dataMercanciaGeneral[[#This Row],[Mercancía general desembarcada en cabotaje]]</f>
        <v>900334</v>
      </c>
      <c r="H2110" s="2">
        <v>590350</v>
      </c>
      <c r="I2110" s="2">
        <v>313980</v>
      </c>
      <c r="J2110" s="3">
        <f>+dataMercanciaGeneral[[#This Row],[Mercancía general embarcada en exterior]]+dataMercanciaGeneral[[#This Row],[Mercancía general desembarcada en exterior]]</f>
        <v>904330</v>
      </c>
      <c r="K2110" s="3">
        <f>+dataMercanciaGeneral[[#This Row],[Mercancía general embarcada en cabotaje]]+dataMercanciaGeneral[[#This Row],[Mercancía general embarcada en exterior]]</f>
        <v>1049302</v>
      </c>
      <c r="L2110" s="3">
        <f>+dataMercanciaGeneral[[#This Row],[Mercancía general desembarcada en cabotaje]]+dataMercanciaGeneral[[#This Row],[Mercancía general desembarcada en exterior]]</f>
        <v>755362</v>
      </c>
      <c r="M2110" s="3">
        <f>+dataMercanciaGeneral[[#This Row],[TOTAL mercancía general embarcada en cabotaje y exterior]]+dataMercanciaGeneral[[#This Row],[TOTAL mercancía general desembarcada en cabotaje y exterior]]</f>
        <v>1804664</v>
      </c>
    </row>
    <row r="2111" spans="1:13" hidden="1" x14ac:dyDescent="0.25">
      <c r="A2111" s="1">
        <v>1998</v>
      </c>
      <c r="B2111" s="1" t="s">
        <v>5</v>
      </c>
      <c r="C2111" s="1" t="s">
        <v>32</v>
      </c>
      <c r="D2111" s="1" t="s">
        <v>42</v>
      </c>
      <c r="E2111" s="2">
        <v>36310</v>
      </c>
      <c r="F2111" s="2">
        <v>73858</v>
      </c>
      <c r="G2111" s="3">
        <f>+dataMercanciaGeneral[[#This Row],[Mercancía general embarcada en cabotaje]]+dataMercanciaGeneral[[#This Row],[Mercancía general desembarcada en cabotaje]]</f>
        <v>110168</v>
      </c>
      <c r="H2111" s="2">
        <v>356059</v>
      </c>
      <c r="I2111" s="2">
        <v>88122</v>
      </c>
      <c r="J2111" s="3">
        <f>+dataMercanciaGeneral[[#This Row],[Mercancía general embarcada en exterior]]+dataMercanciaGeneral[[#This Row],[Mercancía general desembarcada en exterior]]</f>
        <v>444181</v>
      </c>
      <c r="K2111" s="3">
        <f>+dataMercanciaGeneral[[#This Row],[Mercancía general embarcada en cabotaje]]+dataMercanciaGeneral[[#This Row],[Mercancía general embarcada en exterior]]</f>
        <v>392369</v>
      </c>
      <c r="L2111" s="3">
        <f>+dataMercanciaGeneral[[#This Row],[Mercancía general desembarcada en cabotaje]]+dataMercanciaGeneral[[#This Row],[Mercancía general desembarcada en exterior]]</f>
        <v>161980</v>
      </c>
      <c r="M2111" s="3">
        <f>+dataMercanciaGeneral[[#This Row],[TOTAL mercancía general embarcada en cabotaje y exterior]]+dataMercanciaGeneral[[#This Row],[TOTAL mercancía general desembarcada en cabotaje y exterior]]</f>
        <v>554349</v>
      </c>
    </row>
    <row r="2112" spans="1:13" hidden="1" x14ac:dyDescent="0.25">
      <c r="A2112" s="1">
        <v>1998</v>
      </c>
      <c r="B2112" s="1" t="s">
        <v>10</v>
      </c>
      <c r="C2112" s="1" t="s">
        <v>32</v>
      </c>
      <c r="D2112" s="1" t="s">
        <v>33</v>
      </c>
      <c r="E2112" s="2">
        <v>965178</v>
      </c>
      <c r="F2112" s="2">
        <v>2424225</v>
      </c>
      <c r="G2112" s="3">
        <f>+dataMercanciaGeneral[[#This Row],[Mercancía general embarcada en cabotaje]]+dataMercanciaGeneral[[#This Row],[Mercancía general desembarcada en cabotaje]]</f>
        <v>3389403</v>
      </c>
      <c r="H2112" s="2">
        <v>6845</v>
      </c>
      <c r="I2112" s="2">
        <v>62251</v>
      </c>
      <c r="J2112" s="3">
        <f>+dataMercanciaGeneral[[#This Row],[Mercancía general embarcada en exterior]]+dataMercanciaGeneral[[#This Row],[Mercancía general desembarcada en exterior]]</f>
        <v>69096</v>
      </c>
      <c r="K2112" s="3">
        <f>+dataMercanciaGeneral[[#This Row],[Mercancía general embarcada en cabotaje]]+dataMercanciaGeneral[[#This Row],[Mercancía general embarcada en exterior]]</f>
        <v>972023</v>
      </c>
      <c r="L2112" s="3">
        <f>+dataMercanciaGeneral[[#This Row],[Mercancía general desembarcada en cabotaje]]+dataMercanciaGeneral[[#This Row],[Mercancía general desembarcada en exterior]]</f>
        <v>2486476</v>
      </c>
      <c r="M2112" s="3">
        <f>+dataMercanciaGeneral[[#This Row],[TOTAL mercancía general embarcada en cabotaje y exterior]]+dataMercanciaGeneral[[#This Row],[TOTAL mercancía general desembarcada en cabotaje y exterior]]</f>
        <v>3458499</v>
      </c>
    </row>
    <row r="2113" spans="1:13" hidden="1" x14ac:dyDescent="0.25">
      <c r="A2113" s="1">
        <v>1998</v>
      </c>
      <c r="B2113" s="1" t="s">
        <v>10</v>
      </c>
      <c r="C2113" s="1" t="s">
        <v>32</v>
      </c>
      <c r="D2113" s="1" t="s">
        <v>42</v>
      </c>
      <c r="E2113" s="2">
        <v>320882</v>
      </c>
      <c r="F2113" s="2">
        <v>1258083</v>
      </c>
      <c r="G2113" s="3">
        <f>+dataMercanciaGeneral[[#This Row],[Mercancía general embarcada en cabotaje]]+dataMercanciaGeneral[[#This Row],[Mercancía general desembarcada en cabotaje]]</f>
        <v>1578965</v>
      </c>
      <c r="H2113" s="2">
        <v>0</v>
      </c>
      <c r="I2113" s="2">
        <v>24</v>
      </c>
      <c r="J2113" s="3">
        <f>+dataMercanciaGeneral[[#This Row],[Mercancía general embarcada en exterior]]+dataMercanciaGeneral[[#This Row],[Mercancía general desembarcada en exterior]]</f>
        <v>24</v>
      </c>
      <c r="K2113" s="3">
        <f>+dataMercanciaGeneral[[#This Row],[Mercancía general embarcada en cabotaje]]+dataMercanciaGeneral[[#This Row],[Mercancía general embarcada en exterior]]</f>
        <v>320882</v>
      </c>
      <c r="L2113" s="3">
        <f>+dataMercanciaGeneral[[#This Row],[Mercancía general desembarcada en cabotaje]]+dataMercanciaGeneral[[#This Row],[Mercancía general desembarcada en exterior]]</f>
        <v>1258107</v>
      </c>
      <c r="M2113" s="3">
        <f>+dataMercanciaGeneral[[#This Row],[TOTAL mercancía general embarcada en cabotaje y exterior]]+dataMercanciaGeneral[[#This Row],[TOTAL mercancía general desembarcada en cabotaje y exterior]]</f>
        <v>1578989</v>
      </c>
    </row>
    <row r="2114" spans="1:13" hidden="1" x14ac:dyDescent="0.25">
      <c r="A2114" s="1">
        <v>1998</v>
      </c>
      <c r="B2114" s="1" t="s">
        <v>11</v>
      </c>
      <c r="C2114" s="1" t="s">
        <v>32</v>
      </c>
      <c r="D2114" s="1" t="s">
        <v>33</v>
      </c>
      <c r="E2114" s="2">
        <v>1017355</v>
      </c>
      <c r="F2114" s="2">
        <v>379641</v>
      </c>
      <c r="G2114" s="3">
        <f>+dataMercanciaGeneral[[#This Row],[Mercancía general embarcada en cabotaje]]+dataMercanciaGeneral[[#This Row],[Mercancía general desembarcada en cabotaje]]</f>
        <v>1396996</v>
      </c>
      <c r="H2114" s="2">
        <v>572242</v>
      </c>
      <c r="I2114" s="2">
        <v>1109218</v>
      </c>
      <c r="J2114" s="3">
        <f>+dataMercanciaGeneral[[#This Row],[Mercancía general embarcada en exterior]]+dataMercanciaGeneral[[#This Row],[Mercancía general desembarcada en exterior]]</f>
        <v>1681460</v>
      </c>
      <c r="K2114" s="3">
        <f>+dataMercanciaGeneral[[#This Row],[Mercancía general embarcada en cabotaje]]+dataMercanciaGeneral[[#This Row],[Mercancía general embarcada en exterior]]</f>
        <v>1589597</v>
      </c>
      <c r="L2114" s="3">
        <f>+dataMercanciaGeneral[[#This Row],[Mercancía general desembarcada en cabotaje]]+dataMercanciaGeneral[[#This Row],[Mercancía general desembarcada en exterior]]</f>
        <v>1488859</v>
      </c>
      <c r="M2114" s="3">
        <f>+dataMercanciaGeneral[[#This Row],[TOTAL mercancía general embarcada en cabotaje y exterior]]+dataMercanciaGeneral[[#This Row],[TOTAL mercancía general desembarcada en cabotaje y exterior]]</f>
        <v>3078456</v>
      </c>
    </row>
    <row r="2115" spans="1:13" hidden="1" x14ac:dyDescent="0.25">
      <c r="A2115" s="1">
        <v>1998</v>
      </c>
      <c r="B2115" s="1" t="s">
        <v>11</v>
      </c>
      <c r="C2115" s="1" t="s">
        <v>32</v>
      </c>
      <c r="D2115" s="1" t="s">
        <v>42</v>
      </c>
      <c r="E2115" s="2">
        <v>1361856</v>
      </c>
      <c r="F2115" s="2">
        <v>397962</v>
      </c>
      <c r="G2115" s="3">
        <f>+dataMercanciaGeneral[[#This Row],[Mercancía general embarcada en cabotaje]]+dataMercanciaGeneral[[#This Row],[Mercancía general desembarcada en cabotaje]]</f>
        <v>1759818</v>
      </c>
      <c r="H2115" s="2">
        <v>4185566</v>
      </c>
      <c r="I2115" s="2">
        <v>4056250</v>
      </c>
      <c r="J2115" s="3">
        <f>+dataMercanciaGeneral[[#This Row],[Mercancía general embarcada en exterior]]+dataMercanciaGeneral[[#This Row],[Mercancía general desembarcada en exterior]]</f>
        <v>8241816</v>
      </c>
      <c r="K2115" s="3">
        <f>+dataMercanciaGeneral[[#This Row],[Mercancía general embarcada en cabotaje]]+dataMercanciaGeneral[[#This Row],[Mercancía general embarcada en exterior]]</f>
        <v>5547422</v>
      </c>
      <c r="L2115" s="3">
        <f>+dataMercanciaGeneral[[#This Row],[Mercancía general desembarcada en cabotaje]]+dataMercanciaGeneral[[#This Row],[Mercancía general desembarcada en exterior]]</f>
        <v>4454212</v>
      </c>
      <c r="M2115" s="3">
        <f>+dataMercanciaGeneral[[#This Row],[TOTAL mercancía general embarcada en cabotaje y exterior]]+dataMercanciaGeneral[[#This Row],[TOTAL mercancía general desembarcada en cabotaje y exterior]]</f>
        <v>10001634</v>
      </c>
    </row>
    <row r="2116" spans="1:13" hidden="1" x14ac:dyDescent="0.25">
      <c r="A2116" s="1">
        <v>1998</v>
      </c>
      <c r="B2116" s="1" t="s">
        <v>12</v>
      </c>
      <c r="C2116" s="1" t="s">
        <v>32</v>
      </c>
      <c r="D2116" s="1" t="s">
        <v>33</v>
      </c>
      <c r="E2116" s="2">
        <v>99674</v>
      </c>
      <c r="F2116" s="2">
        <v>21395</v>
      </c>
      <c r="G2116" s="3">
        <f>+dataMercanciaGeneral[[#This Row],[Mercancía general embarcada en cabotaje]]+dataMercanciaGeneral[[#This Row],[Mercancía general desembarcada en cabotaje]]</f>
        <v>121069</v>
      </c>
      <c r="H2116" s="2">
        <v>1236379</v>
      </c>
      <c r="I2116" s="2">
        <v>2290789</v>
      </c>
      <c r="J2116" s="3">
        <f>+dataMercanciaGeneral[[#This Row],[Mercancía general embarcada en exterior]]+dataMercanciaGeneral[[#This Row],[Mercancía general desembarcada en exterior]]</f>
        <v>3527168</v>
      </c>
      <c r="K2116" s="3">
        <f>+dataMercanciaGeneral[[#This Row],[Mercancía general embarcada en cabotaje]]+dataMercanciaGeneral[[#This Row],[Mercancía general embarcada en exterior]]</f>
        <v>1336053</v>
      </c>
      <c r="L2116" s="3">
        <f>+dataMercanciaGeneral[[#This Row],[Mercancía general desembarcada en cabotaje]]+dataMercanciaGeneral[[#This Row],[Mercancía general desembarcada en exterior]]</f>
        <v>2312184</v>
      </c>
      <c r="M2116" s="3">
        <f>+dataMercanciaGeneral[[#This Row],[TOTAL mercancía general embarcada en cabotaje y exterior]]+dataMercanciaGeneral[[#This Row],[TOTAL mercancía general desembarcada en cabotaje y exterior]]</f>
        <v>3648237</v>
      </c>
    </row>
    <row r="2117" spans="1:13" hidden="1" x14ac:dyDescent="0.25">
      <c r="A2117" s="1">
        <v>1998</v>
      </c>
      <c r="B2117" s="1" t="s">
        <v>12</v>
      </c>
      <c r="C2117" s="1" t="s">
        <v>32</v>
      </c>
      <c r="D2117" s="1" t="s">
        <v>42</v>
      </c>
      <c r="E2117" s="2">
        <v>324628</v>
      </c>
      <c r="F2117" s="2">
        <v>94164</v>
      </c>
      <c r="G2117" s="3">
        <f>+dataMercanciaGeneral[[#This Row],[Mercancía general embarcada en cabotaje]]+dataMercanciaGeneral[[#This Row],[Mercancía general desembarcada en cabotaje]]</f>
        <v>418792</v>
      </c>
      <c r="H2117" s="2">
        <v>1963689</v>
      </c>
      <c r="I2117" s="2">
        <v>1323141</v>
      </c>
      <c r="J2117" s="3">
        <f>+dataMercanciaGeneral[[#This Row],[Mercancía general embarcada en exterior]]+dataMercanciaGeneral[[#This Row],[Mercancía general desembarcada en exterior]]</f>
        <v>3286830</v>
      </c>
      <c r="K2117" s="3">
        <f>+dataMercanciaGeneral[[#This Row],[Mercancía general embarcada en cabotaje]]+dataMercanciaGeneral[[#This Row],[Mercancía general embarcada en exterior]]</f>
        <v>2288317</v>
      </c>
      <c r="L2117" s="3">
        <f>+dataMercanciaGeneral[[#This Row],[Mercancía general desembarcada en cabotaje]]+dataMercanciaGeneral[[#This Row],[Mercancía general desembarcada en exterior]]</f>
        <v>1417305</v>
      </c>
      <c r="M2117" s="3">
        <f>+dataMercanciaGeneral[[#This Row],[TOTAL mercancía general embarcada en cabotaje y exterior]]+dataMercanciaGeneral[[#This Row],[TOTAL mercancía general desembarcada en cabotaje y exterior]]</f>
        <v>3705622</v>
      </c>
    </row>
    <row r="2118" spans="1:13" hidden="1" x14ac:dyDescent="0.25">
      <c r="A2118" s="1">
        <v>1998</v>
      </c>
      <c r="B2118" s="1" t="s">
        <v>13</v>
      </c>
      <c r="C2118" s="1" t="s">
        <v>32</v>
      </c>
      <c r="D2118" s="1" t="s">
        <v>33</v>
      </c>
      <c r="E2118" s="2">
        <v>789</v>
      </c>
      <c r="F2118" s="2">
        <v>165</v>
      </c>
      <c r="G2118" s="3">
        <f>+dataMercanciaGeneral[[#This Row],[Mercancía general embarcada en cabotaje]]+dataMercanciaGeneral[[#This Row],[Mercancía general desembarcada en cabotaje]]</f>
        <v>954</v>
      </c>
      <c r="H2118" s="2">
        <v>20595</v>
      </c>
      <c r="I2118" s="2">
        <v>159216</v>
      </c>
      <c r="J2118" s="3">
        <f>+dataMercanciaGeneral[[#This Row],[Mercancía general embarcada en exterior]]+dataMercanciaGeneral[[#This Row],[Mercancía general desembarcada en exterior]]</f>
        <v>179811</v>
      </c>
      <c r="K2118" s="3">
        <f>+dataMercanciaGeneral[[#This Row],[Mercancía general embarcada en cabotaje]]+dataMercanciaGeneral[[#This Row],[Mercancía general embarcada en exterior]]</f>
        <v>21384</v>
      </c>
      <c r="L2118" s="3">
        <f>+dataMercanciaGeneral[[#This Row],[Mercancía general desembarcada en cabotaje]]+dataMercanciaGeneral[[#This Row],[Mercancía general desembarcada en exterior]]</f>
        <v>159381</v>
      </c>
      <c r="M2118" s="3">
        <f>+dataMercanciaGeneral[[#This Row],[TOTAL mercancía general embarcada en cabotaje y exterior]]+dataMercanciaGeneral[[#This Row],[TOTAL mercancía general desembarcada en cabotaje y exterior]]</f>
        <v>180765</v>
      </c>
    </row>
    <row r="2119" spans="1:13" hidden="1" x14ac:dyDescent="0.25">
      <c r="A2119" s="1">
        <v>1998</v>
      </c>
      <c r="B2119" s="1" t="s">
        <v>13</v>
      </c>
      <c r="C2119" s="1" t="s">
        <v>32</v>
      </c>
      <c r="D2119" s="1" t="s">
        <v>42</v>
      </c>
      <c r="E2119" s="2">
        <v>76198</v>
      </c>
      <c r="F2119" s="2">
        <v>48645</v>
      </c>
      <c r="G2119" s="3">
        <f>+dataMercanciaGeneral[[#This Row],[Mercancía general embarcada en cabotaje]]+dataMercanciaGeneral[[#This Row],[Mercancía general desembarcada en cabotaje]]</f>
        <v>124843</v>
      </c>
      <c r="H2119" s="2">
        <v>196081</v>
      </c>
      <c r="I2119" s="2">
        <v>66339</v>
      </c>
      <c r="J2119" s="3">
        <f>+dataMercanciaGeneral[[#This Row],[Mercancía general embarcada en exterior]]+dataMercanciaGeneral[[#This Row],[Mercancía general desembarcada en exterior]]</f>
        <v>262420</v>
      </c>
      <c r="K2119" s="3">
        <f>+dataMercanciaGeneral[[#This Row],[Mercancía general embarcada en cabotaje]]+dataMercanciaGeneral[[#This Row],[Mercancía general embarcada en exterior]]</f>
        <v>272279</v>
      </c>
      <c r="L2119" s="3">
        <f>+dataMercanciaGeneral[[#This Row],[Mercancía general desembarcada en cabotaje]]+dataMercanciaGeneral[[#This Row],[Mercancía general desembarcada en exterior]]</f>
        <v>114984</v>
      </c>
      <c r="M2119" s="3">
        <f>+dataMercanciaGeneral[[#This Row],[TOTAL mercancía general embarcada en cabotaje y exterior]]+dataMercanciaGeneral[[#This Row],[TOTAL mercancía general desembarcada en cabotaje y exterior]]</f>
        <v>387263</v>
      </c>
    </row>
    <row r="2120" spans="1:13" hidden="1" x14ac:dyDescent="0.25">
      <c r="A2120" s="1">
        <v>1998</v>
      </c>
      <c r="B2120" s="1" t="s">
        <v>14</v>
      </c>
      <c r="C2120" s="1" t="s">
        <v>32</v>
      </c>
      <c r="D2120" s="1" t="s">
        <v>33</v>
      </c>
      <c r="E2120" s="2">
        <v>0</v>
      </c>
      <c r="F2120" s="2">
        <v>696</v>
      </c>
      <c r="G2120" s="3">
        <f>+dataMercanciaGeneral[[#This Row],[Mercancía general embarcada en cabotaje]]+dataMercanciaGeneral[[#This Row],[Mercancía general desembarcada en cabotaje]]</f>
        <v>696</v>
      </c>
      <c r="H2120" s="2">
        <v>224399</v>
      </c>
      <c r="I2120" s="2">
        <v>43128</v>
      </c>
      <c r="J2120" s="3">
        <f>+dataMercanciaGeneral[[#This Row],[Mercancía general embarcada en exterior]]+dataMercanciaGeneral[[#This Row],[Mercancía general desembarcada en exterior]]</f>
        <v>267527</v>
      </c>
      <c r="K2120" s="3">
        <f>+dataMercanciaGeneral[[#This Row],[Mercancía general embarcada en cabotaje]]+dataMercanciaGeneral[[#This Row],[Mercancía general embarcada en exterior]]</f>
        <v>224399</v>
      </c>
      <c r="L2120" s="3">
        <f>+dataMercanciaGeneral[[#This Row],[Mercancía general desembarcada en cabotaje]]+dataMercanciaGeneral[[#This Row],[Mercancía general desembarcada en exterior]]</f>
        <v>43824</v>
      </c>
      <c r="M2120" s="3">
        <f>+dataMercanciaGeneral[[#This Row],[TOTAL mercancía general embarcada en cabotaje y exterior]]+dataMercanciaGeneral[[#This Row],[TOTAL mercancía general desembarcada en cabotaje y exterior]]</f>
        <v>268223</v>
      </c>
    </row>
    <row r="2121" spans="1:13" hidden="1" x14ac:dyDescent="0.25">
      <c r="A2121" s="1">
        <v>1998</v>
      </c>
      <c r="B2121" s="1" t="s">
        <v>14</v>
      </c>
      <c r="C2121" s="1" t="s">
        <v>32</v>
      </c>
      <c r="D2121" s="1" t="s">
        <v>42</v>
      </c>
      <c r="E2121" s="2">
        <v>60</v>
      </c>
      <c r="F2121" s="2">
        <v>0</v>
      </c>
      <c r="G2121" s="3">
        <f>+dataMercanciaGeneral[[#This Row],[Mercancía general embarcada en cabotaje]]+dataMercanciaGeneral[[#This Row],[Mercancía general desembarcada en cabotaje]]</f>
        <v>60</v>
      </c>
      <c r="H2121" s="2">
        <v>307555</v>
      </c>
      <c r="I2121" s="2">
        <v>29565</v>
      </c>
      <c r="J2121" s="3">
        <f>+dataMercanciaGeneral[[#This Row],[Mercancía general embarcada en exterior]]+dataMercanciaGeneral[[#This Row],[Mercancía general desembarcada en exterior]]</f>
        <v>337120</v>
      </c>
      <c r="K2121" s="3">
        <f>+dataMercanciaGeneral[[#This Row],[Mercancía general embarcada en cabotaje]]+dataMercanciaGeneral[[#This Row],[Mercancía general embarcada en exterior]]</f>
        <v>307615</v>
      </c>
      <c r="L2121" s="3">
        <f>+dataMercanciaGeneral[[#This Row],[Mercancía general desembarcada en cabotaje]]+dataMercanciaGeneral[[#This Row],[Mercancía general desembarcada en exterior]]</f>
        <v>29565</v>
      </c>
      <c r="M2121" s="3">
        <f>+dataMercanciaGeneral[[#This Row],[TOTAL mercancía general embarcada en cabotaje y exterior]]+dataMercanciaGeneral[[#This Row],[TOTAL mercancía general desembarcada en cabotaje y exterior]]</f>
        <v>337180</v>
      </c>
    </row>
    <row r="2122" spans="1:13" hidden="1" x14ac:dyDescent="0.25">
      <c r="A2122" s="1">
        <v>1998</v>
      </c>
      <c r="B2122" s="1" t="s">
        <v>15</v>
      </c>
      <c r="C2122" s="1" t="s">
        <v>32</v>
      </c>
      <c r="D2122" s="1" t="s">
        <v>33</v>
      </c>
      <c r="E2122" s="2">
        <v>174213</v>
      </c>
      <c r="F2122" s="2">
        <v>435386</v>
      </c>
      <c r="G2122" s="3">
        <f>+dataMercanciaGeneral[[#This Row],[Mercancía general embarcada en cabotaje]]+dataMercanciaGeneral[[#This Row],[Mercancía general desembarcada en cabotaje]]</f>
        <v>609599</v>
      </c>
      <c r="H2122" s="2">
        <v>0</v>
      </c>
      <c r="I2122" s="2">
        <v>1190</v>
      </c>
      <c r="J2122" s="3">
        <f>+dataMercanciaGeneral[[#This Row],[Mercancía general embarcada en exterior]]+dataMercanciaGeneral[[#This Row],[Mercancía general desembarcada en exterior]]</f>
        <v>1190</v>
      </c>
      <c r="K2122" s="3">
        <f>+dataMercanciaGeneral[[#This Row],[Mercancía general embarcada en cabotaje]]+dataMercanciaGeneral[[#This Row],[Mercancía general embarcada en exterior]]</f>
        <v>174213</v>
      </c>
      <c r="L2122" s="3">
        <f>+dataMercanciaGeneral[[#This Row],[Mercancía general desembarcada en cabotaje]]+dataMercanciaGeneral[[#This Row],[Mercancía general desembarcada en exterior]]</f>
        <v>436576</v>
      </c>
      <c r="M2122" s="3">
        <f>+dataMercanciaGeneral[[#This Row],[TOTAL mercancía general embarcada en cabotaje y exterior]]+dataMercanciaGeneral[[#This Row],[TOTAL mercancía general desembarcada en cabotaje y exterior]]</f>
        <v>610789</v>
      </c>
    </row>
    <row r="2123" spans="1:13" hidden="1" x14ac:dyDescent="0.25">
      <c r="A2123" s="1">
        <v>1998</v>
      </c>
      <c r="B2123" s="1" t="s">
        <v>15</v>
      </c>
      <c r="C2123" s="1" t="s">
        <v>32</v>
      </c>
      <c r="D2123" s="1" t="s">
        <v>42</v>
      </c>
      <c r="E2123" s="2">
        <v>8637</v>
      </c>
      <c r="F2123" s="2">
        <v>36433</v>
      </c>
      <c r="G2123" s="3">
        <f>+dataMercanciaGeneral[[#This Row],[Mercancía general embarcada en cabotaje]]+dataMercanciaGeneral[[#This Row],[Mercancía general desembarcada en cabotaje]]</f>
        <v>45070</v>
      </c>
      <c r="H2123" s="2">
        <v>545</v>
      </c>
      <c r="I2123" s="2">
        <v>15717</v>
      </c>
      <c r="J2123" s="3">
        <f>+dataMercanciaGeneral[[#This Row],[Mercancía general embarcada en exterior]]+dataMercanciaGeneral[[#This Row],[Mercancía general desembarcada en exterior]]</f>
        <v>16262</v>
      </c>
      <c r="K2123" s="3">
        <f>+dataMercanciaGeneral[[#This Row],[Mercancía general embarcada en cabotaje]]+dataMercanciaGeneral[[#This Row],[Mercancía general embarcada en exterior]]</f>
        <v>9182</v>
      </c>
      <c r="L2123" s="3">
        <f>+dataMercanciaGeneral[[#This Row],[Mercancía general desembarcada en cabotaje]]+dataMercanciaGeneral[[#This Row],[Mercancía general desembarcada en exterior]]</f>
        <v>52150</v>
      </c>
      <c r="M2123" s="3">
        <f>+dataMercanciaGeneral[[#This Row],[TOTAL mercancía general embarcada en cabotaje y exterior]]+dataMercanciaGeneral[[#This Row],[TOTAL mercancía general desembarcada en cabotaje y exterior]]</f>
        <v>61332</v>
      </c>
    </row>
    <row r="2124" spans="1:13" hidden="1" x14ac:dyDescent="0.25">
      <c r="A2124" s="1">
        <v>1998</v>
      </c>
      <c r="B2124" s="1" t="s">
        <v>16</v>
      </c>
      <c r="C2124" s="1" t="s">
        <v>32</v>
      </c>
      <c r="D2124" s="1" t="s">
        <v>33</v>
      </c>
      <c r="E2124" s="2">
        <v>9860</v>
      </c>
      <c r="F2124" s="2">
        <v>48794</v>
      </c>
      <c r="G2124" s="3">
        <f>+dataMercanciaGeneral[[#This Row],[Mercancía general embarcada en cabotaje]]+dataMercanciaGeneral[[#This Row],[Mercancía general desembarcada en cabotaje]]</f>
        <v>58654</v>
      </c>
      <c r="H2124" s="2">
        <v>88102</v>
      </c>
      <c r="I2124" s="2">
        <v>207010</v>
      </c>
      <c r="J2124" s="3">
        <f>+dataMercanciaGeneral[[#This Row],[Mercancía general embarcada en exterior]]+dataMercanciaGeneral[[#This Row],[Mercancía general desembarcada en exterior]]</f>
        <v>295112</v>
      </c>
      <c r="K2124" s="3">
        <f>+dataMercanciaGeneral[[#This Row],[Mercancía general embarcada en cabotaje]]+dataMercanciaGeneral[[#This Row],[Mercancía general embarcada en exterior]]</f>
        <v>97962</v>
      </c>
      <c r="L2124" s="3">
        <f>+dataMercanciaGeneral[[#This Row],[Mercancía general desembarcada en cabotaje]]+dataMercanciaGeneral[[#This Row],[Mercancía general desembarcada en exterior]]</f>
        <v>255804</v>
      </c>
      <c r="M2124" s="3">
        <f>+dataMercanciaGeneral[[#This Row],[TOTAL mercancía general embarcada en cabotaje y exterior]]+dataMercanciaGeneral[[#This Row],[TOTAL mercancía general desembarcada en cabotaje y exterior]]</f>
        <v>353766</v>
      </c>
    </row>
    <row r="2125" spans="1:13" hidden="1" x14ac:dyDescent="0.25">
      <c r="A2125" s="1">
        <v>1998</v>
      </c>
      <c r="B2125" s="1" t="s">
        <v>16</v>
      </c>
      <c r="C2125" s="1" t="s">
        <v>32</v>
      </c>
      <c r="D2125" s="1" t="s">
        <v>42</v>
      </c>
      <c r="E2125" s="2">
        <v>0</v>
      </c>
      <c r="F2125" s="2">
        <v>0</v>
      </c>
      <c r="G2125" s="3">
        <f>+dataMercanciaGeneral[[#This Row],[Mercancía general embarcada en cabotaje]]+dataMercanciaGeneral[[#This Row],[Mercancía general desembarcada en cabotaje]]</f>
        <v>0</v>
      </c>
      <c r="H2125" s="2">
        <v>0</v>
      </c>
      <c r="I2125" s="2">
        <v>1097</v>
      </c>
      <c r="J2125" s="3">
        <f>+dataMercanciaGeneral[[#This Row],[Mercancía general embarcada en exterior]]+dataMercanciaGeneral[[#This Row],[Mercancía general desembarcada en exterior]]</f>
        <v>1097</v>
      </c>
      <c r="K2125" s="3">
        <f>+dataMercanciaGeneral[[#This Row],[Mercancía general embarcada en cabotaje]]+dataMercanciaGeneral[[#This Row],[Mercancía general embarcada en exterior]]</f>
        <v>0</v>
      </c>
      <c r="L2125" s="3">
        <f>+dataMercanciaGeneral[[#This Row],[Mercancía general desembarcada en cabotaje]]+dataMercanciaGeneral[[#This Row],[Mercancía general desembarcada en exterior]]</f>
        <v>1097</v>
      </c>
      <c r="M2125" s="3">
        <f>+dataMercanciaGeneral[[#This Row],[TOTAL mercancía general embarcada en cabotaje y exterior]]+dataMercanciaGeneral[[#This Row],[TOTAL mercancía general desembarcada en cabotaje y exterior]]</f>
        <v>1097</v>
      </c>
    </row>
    <row r="2126" spans="1:13" hidden="1" x14ac:dyDescent="0.25">
      <c r="A2126" s="1">
        <v>1998</v>
      </c>
      <c r="B2126" s="1" t="s">
        <v>17</v>
      </c>
      <c r="C2126" s="1" t="s">
        <v>32</v>
      </c>
      <c r="D2126" s="1" t="s">
        <v>33</v>
      </c>
      <c r="E2126" s="2">
        <v>4263</v>
      </c>
      <c r="F2126" s="2">
        <v>26651</v>
      </c>
      <c r="G2126" s="3">
        <f>+dataMercanciaGeneral[[#This Row],[Mercancía general embarcada en cabotaje]]+dataMercanciaGeneral[[#This Row],[Mercancía general desembarcada en cabotaje]]</f>
        <v>30914</v>
      </c>
      <c r="H2126" s="2">
        <v>356218</v>
      </c>
      <c r="I2126" s="2">
        <v>95111</v>
      </c>
      <c r="J2126" s="3">
        <f>+dataMercanciaGeneral[[#This Row],[Mercancía general embarcada en exterior]]+dataMercanciaGeneral[[#This Row],[Mercancía general desembarcada en exterior]]</f>
        <v>451329</v>
      </c>
      <c r="K2126" s="3">
        <f>+dataMercanciaGeneral[[#This Row],[Mercancía general embarcada en cabotaje]]+dataMercanciaGeneral[[#This Row],[Mercancía general embarcada en exterior]]</f>
        <v>360481</v>
      </c>
      <c r="L2126" s="3">
        <f>+dataMercanciaGeneral[[#This Row],[Mercancía general desembarcada en cabotaje]]+dataMercanciaGeneral[[#This Row],[Mercancía general desembarcada en exterior]]</f>
        <v>121762</v>
      </c>
      <c r="M2126" s="3">
        <f>+dataMercanciaGeneral[[#This Row],[TOTAL mercancía general embarcada en cabotaje y exterior]]+dataMercanciaGeneral[[#This Row],[TOTAL mercancía general desembarcada en cabotaje y exterior]]</f>
        <v>482243</v>
      </c>
    </row>
    <row r="2127" spans="1:13" hidden="1" x14ac:dyDescent="0.25">
      <c r="A2127" s="1">
        <v>1998</v>
      </c>
      <c r="B2127" s="1" t="s">
        <v>17</v>
      </c>
      <c r="C2127" s="1" t="s">
        <v>32</v>
      </c>
      <c r="D2127" s="1" t="s">
        <v>42</v>
      </c>
      <c r="E2127" s="2">
        <v>62916</v>
      </c>
      <c r="F2127" s="2">
        <v>15038</v>
      </c>
      <c r="G2127" s="3">
        <f>+dataMercanciaGeneral[[#This Row],[Mercancía general embarcada en cabotaje]]+dataMercanciaGeneral[[#This Row],[Mercancía general desembarcada en cabotaje]]</f>
        <v>77954</v>
      </c>
      <c r="H2127" s="2">
        <v>1497</v>
      </c>
      <c r="I2127" s="2">
        <v>341</v>
      </c>
      <c r="J2127" s="3">
        <f>+dataMercanciaGeneral[[#This Row],[Mercancía general embarcada en exterior]]+dataMercanciaGeneral[[#This Row],[Mercancía general desembarcada en exterior]]</f>
        <v>1838</v>
      </c>
      <c r="K2127" s="3">
        <f>+dataMercanciaGeneral[[#This Row],[Mercancía general embarcada en cabotaje]]+dataMercanciaGeneral[[#This Row],[Mercancía general embarcada en exterior]]</f>
        <v>64413</v>
      </c>
      <c r="L2127" s="3">
        <f>+dataMercanciaGeneral[[#This Row],[Mercancía general desembarcada en cabotaje]]+dataMercanciaGeneral[[#This Row],[Mercancía general desembarcada en exterior]]</f>
        <v>15379</v>
      </c>
      <c r="M2127" s="3">
        <f>+dataMercanciaGeneral[[#This Row],[TOTAL mercancía general embarcada en cabotaje y exterior]]+dataMercanciaGeneral[[#This Row],[TOTAL mercancía general desembarcada en cabotaje y exterior]]</f>
        <v>79792</v>
      </c>
    </row>
    <row r="2128" spans="1:13" hidden="1" x14ac:dyDescent="0.25">
      <c r="A2128" s="1">
        <v>1998</v>
      </c>
      <c r="B2128" s="1" t="s">
        <v>18</v>
      </c>
      <c r="C2128" s="1" t="s">
        <v>32</v>
      </c>
      <c r="D2128" s="1" t="s">
        <v>33</v>
      </c>
      <c r="E2128" s="2">
        <v>2460</v>
      </c>
      <c r="F2128" s="2">
        <v>4324</v>
      </c>
      <c r="G2128" s="3">
        <f>+dataMercanciaGeneral[[#This Row],[Mercancía general embarcada en cabotaje]]+dataMercanciaGeneral[[#This Row],[Mercancía general desembarcada en cabotaje]]</f>
        <v>6784</v>
      </c>
      <c r="H2128" s="2">
        <v>424439</v>
      </c>
      <c r="I2128" s="2">
        <v>285087</v>
      </c>
      <c r="J2128" s="3">
        <f>+dataMercanciaGeneral[[#This Row],[Mercancía general embarcada en exterior]]+dataMercanciaGeneral[[#This Row],[Mercancía general desembarcada en exterior]]</f>
        <v>709526</v>
      </c>
      <c r="K2128" s="3">
        <f>+dataMercanciaGeneral[[#This Row],[Mercancía general embarcada en cabotaje]]+dataMercanciaGeneral[[#This Row],[Mercancía general embarcada en exterior]]</f>
        <v>426899</v>
      </c>
      <c r="L2128" s="3">
        <f>+dataMercanciaGeneral[[#This Row],[Mercancía general desembarcada en cabotaje]]+dataMercanciaGeneral[[#This Row],[Mercancía general desembarcada en exterior]]</f>
        <v>289411</v>
      </c>
      <c r="M2128" s="3">
        <f>+dataMercanciaGeneral[[#This Row],[TOTAL mercancía general embarcada en cabotaje y exterior]]+dataMercanciaGeneral[[#This Row],[TOTAL mercancía general desembarcada en cabotaje y exterior]]</f>
        <v>716310</v>
      </c>
    </row>
    <row r="2129" spans="1:13" hidden="1" x14ac:dyDescent="0.25">
      <c r="A2129" s="1">
        <v>1998</v>
      </c>
      <c r="B2129" s="1" t="s">
        <v>18</v>
      </c>
      <c r="C2129" s="1" t="s">
        <v>32</v>
      </c>
      <c r="D2129" s="1" t="s">
        <v>42</v>
      </c>
      <c r="E2129" s="2">
        <v>0</v>
      </c>
      <c r="F2129" s="2">
        <v>0</v>
      </c>
      <c r="G2129" s="3">
        <f>+dataMercanciaGeneral[[#This Row],[Mercancía general embarcada en cabotaje]]+dataMercanciaGeneral[[#This Row],[Mercancía general desembarcada en cabotaje]]</f>
        <v>0</v>
      </c>
      <c r="H2129" s="2">
        <v>0</v>
      </c>
      <c r="I2129" s="2">
        <v>0</v>
      </c>
      <c r="J2129" s="3">
        <f>+dataMercanciaGeneral[[#This Row],[Mercancía general embarcada en exterior]]+dataMercanciaGeneral[[#This Row],[Mercancía general desembarcada en exterior]]</f>
        <v>0</v>
      </c>
      <c r="K2129" s="3">
        <f>+dataMercanciaGeneral[[#This Row],[Mercancía general embarcada en cabotaje]]+dataMercanciaGeneral[[#This Row],[Mercancía general embarcada en exterior]]</f>
        <v>0</v>
      </c>
      <c r="L2129" s="3">
        <f>+dataMercanciaGeneral[[#This Row],[Mercancía general desembarcada en cabotaje]]+dataMercanciaGeneral[[#This Row],[Mercancía general desembarcada en exterior]]</f>
        <v>0</v>
      </c>
      <c r="M2129" s="3">
        <f>+dataMercanciaGeneral[[#This Row],[TOTAL mercancía general embarcada en cabotaje y exterior]]+dataMercanciaGeneral[[#This Row],[TOTAL mercancía general desembarcada en cabotaje y exterior]]</f>
        <v>0</v>
      </c>
    </row>
    <row r="2130" spans="1:13" hidden="1" x14ac:dyDescent="0.25">
      <c r="A2130" s="1">
        <v>1998</v>
      </c>
      <c r="B2130" s="1" t="s">
        <v>19</v>
      </c>
      <c r="C2130" s="1" t="s">
        <v>32</v>
      </c>
      <c r="D2130" s="1" t="s">
        <v>33</v>
      </c>
      <c r="E2130" s="2">
        <v>864590</v>
      </c>
      <c r="F2130" s="2">
        <v>1038115</v>
      </c>
      <c r="G2130" s="3">
        <f>+dataMercanciaGeneral[[#This Row],[Mercancía general embarcada en cabotaje]]+dataMercanciaGeneral[[#This Row],[Mercancía general desembarcada en cabotaje]]</f>
        <v>1902705</v>
      </c>
      <c r="H2130" s="2">
        <v>288571</v>
      </c>
      <c r="I2130" s="2">
        <v>285453</v>
      </c>
      <c r="J2130" s="3">
        <f>+dataMercanciaGeneral[[#This Row],[Mercancía general embarcada en exterior]]+dataMercanciaGeneral[[#This Row],[Mercancía general desembarcada en exterior]]</f>
        <v>574024</v>
      </c>
      <c r="K2130" s="3">
        <f>+dataMercanciaGeneral[[#This Row],[Mercancía general embarcada en cabotaje]]+dataMercanciaGeneral[[#This Row],[Mercancía general embarcada en exterior]]</f>
        <v>1153161</v>
      </c>
      <c r="L2130" s="3">
        <f>+dataMercanciaGeneral[[#This Row],[Mercancía general desembarcada en cabotaje]]+dataMercanciaGeneral[[#This Row],[Mercancía general desembarcada en exterior]]</f>
        <v>1323568</v>
      </c>
      <c r="M2130" s="3">
        <f>+dataMercanciaGeneral[[#This Row],[TOTAL mercancía general embarcada en cabotaje y exterior]]+dataMercanciaGeneral[[#This Row],[TOTAL mercancía general desembarcada en cabotaje y exterior]]</f>
        <v>2476729</v>
      </c>
    </row>
    <row r="2131" spans="1:13" hidden="1" x14ac:dyDescent="0.25">
      <c r="A2131" s="1">
        <v>1998</v>
      </c>
      <c r="B2131" s="1" t="s">
        <v>19</v>
      </c>
      <c r="C2131" s="1" t="s">
        <v>32</v>
      </c>
      <c r="D2131" s="1" t="s">
        <v>42</v>
      </c>
      <c r="E2131" s="2">
        <v>776341</v>
      </c>
      <c r="F2131" s="2">
        <v>1860799</v>
      </c>
      <c r="G2131" s="3">
        <f>+dataMercanciaGeneral[[#This Row],[Mercancía general embarcada en cabotaje]]+dataMercanciaGeneral[[#This Row],[Mercancía general desembarcada en cabotaje]]</f>
        <v>2637140</v>
      </c>
      <c r="H2131" s="2">
        <v>811690</v>
      </c>
      <c r="I2131" s="2">
        <v>1269458</v>
      </c>
      <c r="J2131" s="3">
        <f>+dataMercanciaGeneral[[#This Row],[Mercancía general embarcada en exterior]]+dataMercanciaGeneral[[#This Row],[Mercancía general desembarcada en exterior]]</f>
        <v>2081148</v>
      </c>
      <c r="K2131" s="3">
        <f>+dataMercanciaGeneral[[#This Row],[Mercancía general embarcada en cabotaje]]+dataMercanciaGeneral[[#This Row],[Mercancía general embarcada en exterior]]</f>
        <v>1588031</v>
      </c>
      <c r="L2131" s="3">
        <f>+dataMercanciaGeneral[[#This Row],[Mercancía general desembarcada en cabotaje]]+dataMercanciaGeneral[[#This Row],[Mercancía general desembarcada en exterior]]</f>
        <v>3130257</v>
      </c>
      <c r="M2131" s="3">
        <f>+dataMercanciaGeneral[[#This Row],[TOTAL mercancía general embarcada en cabotaje y exterior]]+dataMercanciaGeneral[[#This Row],[TOTAL mercancía general desembarcada en cabotaje y exterior]]</f>
        <v>4718288</v>
      </c>
    </row>
    <row r="2132" spans="1:13" hidden="1" x14ac:dyDescent="0.25">
      <c r="A2132" s="1">
        <v>1998</v>
      </c>
      <c r="B2132" s="1" t="s">
        <v>20</v>
      </c>
      <c r="C2132" s="1" t="s">
        <v>32</v>
      </c>
      <c r="D2132" s="1" t="s">
        <v>33</v>
      </c>
      <c r="E2132" s="2">
        <v>235761</v>
      </c>
      <c r="F2132" s="2">
        <v>75142</v>
      </c>
      <c r="G2132" s="3">
        <f>+dataMercanciaGeneral[[#This Row],[Mercancía general embarcada en cabotaje]]+dataMercanciaGeneral[[#This Row],[Mercancía general desembarcada en cabotaje]]</f>
        <v>310903</v>
      </c>
      <c r="H2132" s="2">
        <v>50146</v>
      </c>
      <c r="I2132" s="2">
        <v>29577</v>
      </c>
      <c r="J2132" s="3">
        <f>+dataMercanciaGeneral[[#This Row],[Mercancía general embarcada en exterior]]+dataMercanciaGeneral[[#This Row],[Mercancía general desembarcada en exterior]]</f>
        <v>79723</v>
      </c>
      <c r="K2132" s="3">
        <f>+dataMercanciaGeneral[[#This Row],[Mercancía general embarcada en cabotaje]]+dataMercanciaGeneral[[#This Row],[Mercancía general embarcada en exterior]]</f>
        <v>285907</v>
      </c>
      <c r="L2132" s="3">
        <f>+dataMercanciaGeneral[[#This Row],[Mercancía general desembarcada en cabotaje]]+dataMercanciaGeneral[[#This Row],[Mercancía general desembarcada en exterior]]</f>
        <v>104719</v>
      </c>
      <c r="M2132" s="3">
        <f>+dataMercanciaGeneral[[#This Row],[TOTAL mercancía general embarcada en cabotaje y exterior]]+dataMercanciaGeneral[[#This Row],[TOTAL mercancía general desembarcada en cabotaje y exterior]]</f>
        <v>390626</v>
      </c>
    </row>
    <row r="2133" spans="1:13" hidden="1" x14ac:dyDescent="0.25">
      <c r="A2133" s="1">
        <v>1998</v>
      </c>
      <c r="B2133" s="1" t="s">
        <v>20</v>
      </c>
      <c r="C2133" s="1" t="s">
        <v>32</v>
      </c>
      <c r="D2133" s="1" t="s">
        <v>42</v>
      </c>
      <c r="E2133" s="2">
        <v>20754</v>
      </c>
      <c r="F2133" s="2">
        <v>5355</v>
      </c>
      <c r="G2133" s="3">
        <f>+dataMercanciaGeneral[[#This Row],[Mercancía general embarcada en cabotaje]]+dataMercanciaGeneral[[#This Row],[Mercancía general desembarcada en cabotaje]]</f>
        <v>26109</v>
      </c>
      <c r="H2133" s="2">
        <v>27</v>
      </c>
      <c r="I2133" s="2">
        <v>0</v>
      </c>
      <c r="J2133" s="3">
        <f>+dataMercanciaGeneral[[#This Row],[Mercancía general embarcada en exterior]]+dataMercanciaGeneral[[#This Row],[Mercancía general desembarcada en exterior]]</f>
        <v>27</v>
      </c>
      <c r="K2133" s="3">
        <f>+dataMercanciaGeneral[[#This Row],[Mercancía general embarcada en cabotaje]]+dataMercanciaGeneral[[#This Row],[Mercancía general embarcada en exterior]]</f>
        <v>20781</v>
      </c>
      <c r="L2133" s="3">
        <f>+dataMercanciaGeneral[[#This Row],[Mercancía general desembarcada en cabotaje]]+dataMercanciaGeneral[[#This Row],[Mercancía general desembarcada en exterior]]</f>
        <v>5355</v>
      </c>
      <c r="M2133" s="3">
        <f>+dataMercanciaGeneral[[#This Row],[TOTAL mercancía general embarcada en cabotaje y exterior]]+dataMercanciaGeneral[[#This Row],[TOTAL mercancía general desembarcada en cabotaje y exterior]]</f>
        <v>26136</v>
      </c>
    </row>
    <row r="2134" spans="1:13" hidden="1" x14ac:dyDescent="0.25">
      <c r="A2134" s="1">
        <v>1998</v>
      </c>
      <c r="B2134" s="1" t="s">
        <v>21</v>
      </c>
      <c r="C2134" s="1" t="s">
        <v>32</v>
      </c>
      <c r="D2134" s="1" t="s">
        <v>33</v>
      </c>
      <c r="E2134" s="2">
        <v>0</v>
      </c>
      <c r="F2134" s="2">
        <v>0</v>
      </c>
      <c r="G2134" s="3">
        <f>+dataMercanciaGeneral[[#This Row],[Mercancía general embarcada en cabotaje]]+dataMercanciaGeneral[[#This Row],[Mercancía general desembarcada en cabotaje]]</f>
        <v>0</v>
      </c>
      <c r="H2134" s="2">
        <v>296158</v>
      </c>
      <c r="I2134" s="2">
        <v>160425</v>
      </c>
      <c r="J2134" s="3">
        <f>+dataMercanciaGeneral[[#This Row],[Mercancía general embarcada en exterior]]+dataMercanciaGeneral[[#This Row],[Mercancía general desembarcada en exterior]]</f>
        <v>456583</v>
      </c>
      <c r="K2134" s="3">
        <f>+dataMercanciaGeneral[[#This Row],[Mercancía general embarcada en cabotaje]]+dataMercanciaGeneral[[#This Row],[Mercancía general embarcada en exterior]]</f>
        <v>296158</v>
      </c>
      <c r="L2134" s="3">
        <f>+dataMercanciaGeneral[[#This Row],[Mercancía general desembarcada en cabotaje]]+dataMercanciaGeneral[[#This Row],[Mercancía general desembarcada en exterior]]</f>
        <v>160425</v>
      </c>
      <c r="M2134" s="3">
        <f>+dataMercanciaGeneral[[#This Row],[TOTAL mercancía general embarcada en cabotaje y exterior]]+dataMercanciaGeneral[[#This Row],[TOTAL mercancía general desembarcada en cabotaje y exterior]]</f>
        <v>456583</v>
      </c>
    </row>
    <row r="2135" spans="1:13" hidden="1" x14ac:dyDescent="0.25">
      <c r="A2135" s="1">
        <v>1998</v>
      </c>
      <c r="B2135" s="1" t="s">
        <v>21</v>
      </c>
      <c r="C2135" s="1" t="s">
        <v>32</v>
      </c>
      <c r="D2135" s="1" t="s">
        <v>42</v>
      </c>
      <c r="E2135" s="2">
        <v>144699</v>
      </c>
      <c r="F2135" s="2">
        <v>37708</v>
      </c>
      <c r="G2135" s="3">
        <f>+dataMercanciaGeneral[[#This Row],[Mercancía general embarcada en cabotaje]]+dataMercanciaGeneral[[#This Row],[Mercancía general desembarcada en cabotaje]]</f>
        <v>182407</v>
      </c>
      <c r="H2135" s="2">
        <v>0</v>
      </c>
      <c r="I2135" s="2">
        <v>0</v>
      </c>
      <c r="J2135" s="3">
        <f>+dataMercanciaGeneral[[#This Row],[Mercancía general embarcada en exterior]]+dataMercanciaGeneral[[#This Row],[Mercancía general desembarcada en exterior]]</f>
        <v>0</v>
      </c>
      <c r="K2135" s="3">
        <f>+dataMercanciaGeneral[[#This Row],[Mercancía general embarcada en cabotaje]]+dataMercanciaGeneral[[#This Row],[Mercancía general embarcada en exterior]]</f>
        <v>144699</v>
      </c>
      <c r="L2135" s="3">
        <f>+dataMercanciaGeneral[[#This Row],[Mercancía general desembarcada en cabotaje]]+dataMercanciaGeneral[[#This Row],[Mercancía general desembarcada en exterior]]</f>
        <v>37708</v>
      </c>
      <c r="M2135" s="3">
        <f>+dataMercanciaGeneral[[#This Row],[TOTAL mercancía general embarcada en cabotaje y exterior]]+dataMercanciaGeneral[[#This Row],[TOTAL mercancía general desembarcada en cabotaje y exterior]]</f>
        <v>182407</v>
      </c>
    </row>
    <row r="2136" spans="1:13" hidden="1" x14ac:dyDescent="0.25">
      <c r="A2136" s="1">
        <v>1998</v>
      </c>
      <c r="B2136" s="1" t="s">
        <v>22</v>
      </c>
      <c r="C2136" s="1" t="s">
        <v>32</v>
      </c>
      <c r="D2136" s="1" t="s">
        <v>33</v>
      </c>
      <c r="E2136" s="2">
        <v>115571</v>
      </c>
      <c r="F2136" s="2">
        <v>388847</v>
      </c>
      <c r="G2136" s="3">
        <f>+dataMercanciaGeneral[[#This Row],[Mercancía general embarcada en cabotaje]]+dataMercanciaGeneral[[#This Row],[Mercancía general desembarcada en cabotaje]]</f>
        <v>504418</v>
      </c>
      <c r="H2136" s="2">
        <v>235</v>
      </c>
      <c r="I2136" s="2">
        <v>16228</v>
      </c>
      <c r="J2136" s="3">
        <f>+dataMercanciaGeneral[[#This Row],[Mercancía general embarcada en exterior]]+dataMercanciaGeneral[[#This Row],[Mercancía general desembarcada en exterior]]</f>
        <v>16463</v>
      </c>
      <c r="K2136" s="3">
        <f>+dataMercanciaGeneral[[#This Row],[Mercancía general embarcada en cabotaje]]+dataMercanciaGeneral[[#This Row],[Mercancía general embarcada en exterior]]</f>
        <v>115806</v>
      </c>
      <c r="L2136" s="3">
        <f>+dataMercanciaGeneral[[#This Row],[Mercancía general desembarcada en cabotaje]]+dataMercanciaGeneral[[#This Row],[Mercancía general desembarcada en exterior]]</f>
        <v>405075</v>
      </c>
      <c r="M2136" s="3">
        <f>+dataMercanciaGeneral[[#This Row],[TOTAL mercancía general embarcada en cabotaje y exterior]]+dataMercanciaGeneral[[#This Row],[TOTAL mercancía general desembarcada en cabotaje y exterior]]</f>
        <v>520881</v>
      </c>
    </row>
    <row r="2137" spans="1:13" hidden="1" x14ac:dyDescent="0.25">
      <c r="A2137" s="1">
        <v>1998</v>
      </c>
      <c r="B2137" s="1" t="s">
        <v>22</v>
      </c>
      <c r="C2137" s="1" t="s">
        <v>32</v>
      </c>
      <c r="D2137" s="1" t="s">
        <v>42</v>
      </c>
      <c r="E2137" s="2">
        <v>19568</v>
      </c>
      <c r="F2137" s="2">
        <v>36292</v>
      </c>
      <c r="G2137" s="3">
        <f>+dataMercanciaGeneral[[#This Row],[Mercancía general embarcada en cabotaje]]+dataMercanciaGeneral[[#This Row],[Mercancía general desembarcada en cabotaje]]</f>
        <v>55860</v>
      </c>
      <c r="H2137" s="2">
        <v>13474</v>
      </c>
      <c r="I2137" s="2">
        <v>88835</v>
      </c>
      <c r="J2137" s="3">
        <f>+dataMercanciaGeneral[[#This Row],[Mercancía general embarcada en exterior]]+dataMercanciaGeneral[[#This Row],[Mercancía general desembarcada en exterior]]</f>
        <v>102309</v>
      </c>
      <c r="K2137" s="3">
        <f>+dataMercanciaGeneral[[#This Row],[Mercancía general embarcada en cabotaje]]+dataMercanciaGeneral[[#This Row],[Mercancía general embarcada en exterior]]</f>
        <v>33042</v>
      </c>
      <c r="L2137" s="3">
        <f>+dataMercanciaGeneral[[#This Row],[Mercancía general desembarcada en cabotaje]]+dataMercanciaGeneral[[#This Row],[Mercancía general desembarcada en exterior]]</f>
        <v>125127</v>
      </c>
      <c r="M2137" s="3">
        <f>+dataMercanciaGeneral[[#This Row],[TOTAL mercancía general embarcada en cabotaje y exterior]]+dataMercanciaGeneral[[#This Row],[TOTAL mercancía general desembarcada en cabotaje y exterior]]</f>
        <v>158169</v>
      </c>
    </row>
    <row r="2138" spans="1:13" hidden="1" x14ac:dyDescent="0.25">
      <c r="A2138" s="1">
        <v>1998</v>
      </c>
      <c r="B2138" s="1" t="s">
        <v>6</v>
      </c>
      <c r="C2138" s="1" t="s">
        <v>32</v>
      </c>
      <c r="D2138" s="1" t="s">
        <v>33</v>
      </c>
      <c r="E2138" s="2">
        <v>0</v>
      </c>
      <c r="F2138" s="2">
        <v>0</v>
      </c>
      <c r="G2138" s="3">
        <f>+dataMercanciaGeneral[[#This Row],[Mercancía general embarcada en cabotaje]]+dataMercanciaGeneral[[#This Row],[Mercancía general desembarcada en cabotaje]]</f>
        <v>0</v>
      </c>
      <c r="H2138" s="2">
        <v>32939</v>
      </c>
      <c r="I2138" s="2">
        <v>87677</v>
      </c>
      <c r="J2138" s="3">
        <f>+dataMercanciaGeneral[[#This Row],[Mercancía general embarcada en exterior]]+dataMercanciaGeneral[[#This Row],[Mercancía general desembarcada en exterior]]</f>
        <v>120616</v>
      </c>
      <c r="K2138" s="3">
        <f>+dataMercanciaGeneral[[#This Row],[Mercancía general embarcada en cabotaje]]+dataMercanciaGeneral[[#This Row],[Mercancía general embarcada en exterior]]</f>
        <v>32939</v>
      </c>
      <c r="L2138" s="3">
        <f>+dataMercanciaGeneral[[#This Row],[Mercancía general desembarcada en cabotaje]]+dataMercanciaGeneral[[#This Row],[Mercancía general desembarcada en exterior]]</f>
        <v>87677</v>
      </c>
      <c r="M2138" s="3">
        <f>+dataMercanciaGeneral[[#This Row],[TOTAL mercancía general embarcada en cabotaje y exterior]]+dataMercanciaGeneral[[#This Row],[TOTAL mercancía general desembarcada en cabotaje y exterior]]</f>
        <v>120616</v>
      </c>
    </row>
    <row r="2139" spans="1:13" hidden="1" x14ac:dyDescent="0.25">
      <c r="A2139" s="1">
        <v>1998</v>
      </c>
      <c r="B2139" s="1" t="s">
        <v>6</v>
      </c>
      <c r="C2139" s="1" t="s">
        <v>32</v>
      </c>
      <c r="D2139" s="1" t="s">
        <v>42</v>
      </c>
      <c r="E2139" s="2">
        <v>0</v>
      </c>
      <c r="F2139" s="2">
        <v>0</v>
      </c>
      <c r="G2139" s="3">
        <f>+dataMercanciaGeneral[[#This Row],[Mercancía general embarcada en cabotaje]]+dataMercanciaGeneral[[#This Row],[Mercancía general desembarcada en cabotaje]]</f>
        <v>0</v>
      </c>
      <c r="H2139" s="2">
        <v>0</v>
      </c>
      <c r="I2139" s="2">
        <v>0</v>
      </c>
      <c r="J2139" s="3">
        <f>+dataMercanciaGeneral[[#This Row],[Mercancía general embarcada en exterior]]+dataMercanciaGeneral[[#This Row],[Mercancía general desembarcada en exterior]]</f>
        <v>0</v>
      </c>
      <c r="K2139" s="3">
        <f>+dataMercanciaGeneral[[#This Row],[Mercancía general embarcada en cabotaje]]+dataMercanciaGeneral[[#This Row],[Mercancía general embarcada en exterior]]</f>
        <v>0</v>
      </c>
      <c r="L2139" s="3">
        <f>+dataMercanciaGeneral[[#This Row],[Mercancía general desembarcada en cabotaje]]+dataMercanciaGeneral[[#This Row],[Mercancía general desembarcada en exterior]]</f>
        <v>0</v>
      </c>
      <c r="M2139" s="3">
        <f>+dataMercanciaGeneral[[#This Row],[TOTAL mercancía general embarcada en cabotaje y exterior]]+dataMercanciaGeneral[[#This Row],[TOTAL mercancía general desembarcada en cabotaje y exterior]]</f>
        <v>0</v>
      </c>
    </row>
    <row r="2140" spans="1:13" hidden="1" x14ac:dyDescent="0.25">
      <c r="A2140" s="1">
        <v>1998</v>
      </c>
      <c r="B2140" s="1" t="s">
        <v>23</v>
      </c>
      <c r="C2140" s="1" t="s">
        <v>32</v>
      </c>
      <c r="D2140" s="1" t="s">
        <v>33</v>
      </c>
      <c r="E2140" s="2">
        <v>4787</v>
      </c>
      <c r="F2140" s="2">
        <v>80012</v>
      </c>
      <c r="G2140" s="3">
        <f>+dataMercanciaGeneral[[#This Row],[Mercancía general embarcada en cabotaje]]+dataMercanciaGeneral[[#This Row],[Mercancía general desembarcada en cabotaje]]</f>
        <v>84799</v>
      </c>
      <c r="H2140" s="2">
        <v>668221</v>
      </c>
      <c r="I2140" s="2">
        <v>734999</v>
      </c>
      <c r="J2140" s="3">
        <f>+dataMercanciaGeneral[[#This Row],[Mercancía general embarcada en exterior]]+dataMercanciaGeneral[[#This Row],[Mercancía general desembarcada en exterior]]</f>
        <v>1403220</v>
      </c>
      <c r="K2140" s="3">
        <f>+dataMercanciaGeneral[[#This Row],[Mercancía general embarcada en cabotaje]]+dataMercanciaGeneral[[#This Row],[Mercancía general embarcada en exterior]]</f>
        <v>673008</v>
      </c>
      <c r="L2140" s="3">
        <f>+dataMercanciaGeneral[[#This Row],[Mercancía general desembarcada en cabotaje]]+dataMercanciaGeneral[[#This Row],[Mercancía general desembarcada en exterior]]</f>
        <v>815011</v>
      </c>
      <c r="M2140" s="3">
        <f>+dataMercanciaGeneral[[#This Row],[TOTAL mercancía general embarcada en cabotaje y exterior]]+dataMercanciaGeneral[[#This Row],[TOTAL mercancía general desembarcada en cabotaje y exterior]]</f>
        <v>1488019</v>
      </c>
    </row>
    <row r="2141" spans="1:13" hidden="1" x14ac:dyDescent="0.25">
      <c r="A2141" s="1">
        <v>1998</v>
      </c>
      <c r="B2141" s="1" t="s">
        <v>23</v>
      </c>
      <c r="C2141" s="1" t="s">
        <v>32</v>
      </c>
      <c r="D2141" s="1" t="s">
        <v>42</v>
      </c>
      <c r="E2141" s="2">
        <v>0</v>
      </c>
      <c r="F2141" s="2">
        <v>0</v>
      </c>
      <c r="G2141" s="3">
        <f>+dataMercanciaGeneral[[#This Row],[Mercancía general embarcada en cabotaje]]+dataMercanciaGeneral[[#This Row],[Mercancía general desembarcada en cabotaje]]</f>
        <v>0</v>
      </c>
      <c r="H2141" s="2">
        <v>4438</v>
      </c>
      <c r="I2141" s="2">
        <v>182</v>
      </c>
      <c r="J2141" s="3">
        <f>+dataMercanciaGeneral[[#This Row],[Mercancía general embarcada en exterior]]+dataMercanciaGeneral[[#This Row],[Mercancía general desembarcada en exterior]]</f>
        <v>4620</v>
      </c>
      <c r="K2141" s="3">
        <f>+dataMercanciaGeneral[[#This Row],[Mercancía general embarcada en cabotaje]]+dataMercanciaGeneral[[#This Row],[Mercancía general embarcada en exterior]]</f>
        <v>4438</v>
      </c>
      <c r="L2141" s="3">
        <f>+dataMercanciaGeneral[[#This Row],[Mercancía general desembarcada en cabotaje]]+dataMercanciaGeneral[[#This Row],[Mercancía general desembarcada en exterior]]</f>
        <v>182</v>
      </c>
      <c r="M2141" s="3">
        <f>+dataMercanciaGeneral[[#This Row],[TOTAL mercancía general embarcada en cabotaje y exterior]]+dataMercanciaGeneral[[#This Row],[TOTAL mercancía general desembarcada en cabotaje y exterior]]</f>
        <v>4620</v>
      </c>
    </row>
    <row r="2142" spans="1:13" hidden="1" x14ac:dyDescent="0.25">
      <c r="A2142" s="1">
        <v>1998</v>
      </c>
      <c r="B2142" s="1" t="s">
        <v>7</v>
      </c>
      <c r="C2142" s="1" t="s">
        <v>32</v>
      </c>
      <c r="D2142" s="1" t="s">
        <v>33</v>
      </c>
      <c r="E2142" s="2">
        <v>1098024</v>
      </c>
      <c r="F2142" s="2">
        <v>1149931</v>
      </c>
      <c r="G2142" s="3">
        <f>+dataMercanciaGeneral[[#This Row],[Mercancía general embarcada en cabotaje]]+dataMercanciaGeneral[[#This Row],[Mercancía general desembarcada en cabotaje]]</f>
        <v>2247955</v>
      </c>
      <c r="H2142" s="2">
        <v>128010</v>
      </c>
      <c r="I2142" s="2">
        <v>124208</v>
      </c>
      <c r="J2142" s="3">
        <f>+dataMercanciaGeneral[[#This Row],[Mercancía general embarcada en exterior]]+dataMercanciaGeneral[[#This Row],[Mercancía general desembarcada en exterior]]</f>
        <v>252218</v>
      </c>
      <c r="K2142" s="3">
        <f>+dataMercanciaGeneral[[#This Row],[Mercancía general embarcada en cabotaje]]+dataMercanciaGeneral[[#This Row],[Mercancía general embarcada en exterior]]</f>
        <v>1226034</v>
      </c>
      <c r="L2142" s="3">
        <f>+dataMercanciaGeneral[[#This Row],[Mercancía general desembarcada en cabotaje]]+dataMercanciaGeneral[[#This Row],[Mercancía general desembarcada en exterior]]</f>
        <v>1274139</v>
      </c>
      <c r="M2142" s="3">
        <f>+dataMercanciaGeneral[[#This Row],[TOTAL mercancía general embarcada en cabotaje y exterior]]+dataMercanciaGeneral[[#This Row],[TOTAL mercancía general desembarcada en cabotaje y exterior]]</f>
        <v>2500173</v>
      </c>
    </row>
    <row r="2143" spans="1:13" hidden="1" x14ac:dyDescent="0.25">
      <c r="A2143" s="1">
        <v>1998</v>
      </c>
      <c r="B2143" s="1" t="s">
        <v>7</v>
      </c>
      <c r="C2143" s="1" t="s">
        <v>32</v>
      </c>
      <c r="D2143" s="1" t="s">
        <v>42</v>
      </c>
      <c r="E2143" s="2">
        <v>706155</v>
      </c>
      <c r="F2143" s="2">
        <v>1433345</v>
      </c>
      <c r="G2143" s="3">
        <f>+dataMercanciaGeneral[[#This Row],[Mercancía general embarcada en cabotaje]]+dataMercanciaGeneral[[#This Row],[Mercancía general desembarcada en cabotaje]]</f>
        <v>2139500</v>
      </c>
      <c r="H2143" s="2">
        <v>74249</v>
      </c>
      <c r="I2143" s="2">
        <v>403333</v>
      </c>
      <c r="J2143" s="3">
        <f>+dataMercanciaGeneral[[#This Row],[Mercancía general embarcada en exterior]]+dataMercanciaGeneral[[#This Row],[Mercancía general desembarcada en exterior]]</f>
        <v>477582</v>
      </c>
      <c r="K2143" s="3">
        <f>+dataMercanciaGeneral[[#This Row],[Mercancía general embarcada en cabotaje]]+dataMercanciaGeneral[[#This Row],[Mercancía general embarcada en exterior]]</f>
        <v>780404</v>
      </c>
      <c r="L2143" s="3">
        <f>+dataMercanciaGeneral[[#This Row],[Mercancía general desembarcada en cabotaje]]+dataMercanciaGeneral[[#This Row],[Mercancía general desembarcada en exterior]]</f>
        <v>1836678</v>
      </c>
      <c r="M2143" s="3">
        <f>+dataMercanciaGeneral[[#This Row],[TOTAL mercancía general embarcada en cabotaje y exterior]]+dataMercanciaGeneral[[#This Row],[TOTAL mercancía general desembarcada en cabotaje y exterior]]</f>
        <v>2617082</v>
      </c>
    </row>
    <row r="2144" spans="1:13" hidden="1" x14ac:dyDescent="0.25">
      <c r="A2144" s="1">
        <v>1998</v>
      </c>
      <c r="B2144" s="1" t="s">
        <v>24</v>
      </c>
      <c r="C2144" s="1" t="s">
        <v>32</v>
      </c>
      <c r="D2144" s="1" t="s">
        <v>33</v>
      </c>
      <c r="E2144" s="2">
        <v>1581</v>
      </c>
      <c r="F2144" s="2">
        <v>0</v>
      </c>
      <c r="G2144" s="3">
        <f>+dataMercanciaGeneral[[#This Row],[Mercancía general embarcada en cabotaje]]+dataMercanciaGeneral[[#This Row],[Mercancía general desembarcada en cabotaje]]</f>
        <v>1581</v>
      </c>
      <c r="H2144" s="2">
        <v>485608</v>
      </c>
      <c r="I2144" s="2">
        <v>617799</v>
      </c>
      <c r="J2144" s="3">
        <f>+dataMercanciaGeneral[[#This Row],[Mercancía general embarcada en exterior]]+dataMercanciaGeneral[[#This Row],[Mercancía general desembarcada en exterior]]</f>
        <v>1103407</v>
      </c>
      <c r="K2144" s="3">
        <f>+dataMercanciaGeneral[[#This Row],[Mercancía general embarcada en cabotaje]]+dataMercanciaGeneral[[#This Row],[Mercancía general embarcada en exterior]]</f>
        <v>487189</v>
      </c>
      <c r="L2144" s="3">
        <f>+dataMercanciaGeneral[[#This Row],[Mercancía general desembarcada en cabotaje]]+dataMercanciaGeneral[[#This Row],[Mercancía general desembarcada en exterior]]</f>
        <v>617799</v>
      </c>
      <c r="M2144" s="3">
        <f>+dataMercanciaGeneral[[#This Row],[TOTAL mercancía general embarcada en cabotaje y exterior]]+dataMercanciaGeneral[[#This Row],[TOTAL mercancía general desembarcada en cabotaje y exterior]]</f>
        <v>1104988</v>
      </c>
    </row>
    <row r="2145" spans="1:13" hidden="1" x14ac:dyDescent="0.25">
      <c r="A2145" s="1">
        <v>1998</v>
      </c>
      <c r="B2145" s="1" t="s">
        <v>24</v>
      </c>
      <c r="C2145" s="1" t="s">
        <v>32</v>
      </c>
      <c r="D2145" s="1" t="s">
        <v>42</v>
      </c>
      <c r="E2145" s="2">
        <v>144</v>
      </c>
      <c r="F2145" s="2">
        <v>0</v>
      </c>
      <c r="G2145" s="3">
        <f>+dataMercanciaGeneral[[#This Row],[Mercancía general embarcada en cabotaje]]+dataMercanciaGeneral[[#This Row],[Mercancía general desembarcada en cabotaje]]</f>
        <v>144</v>
      </c>
      <c r="H2145" s="2">
        <v>3096</v>
      </c>
      <c r="I2145" s="2">
        <v>3239</v>
      </c>
      <c r="J2145" s="3">
        <f>+dataMercanciaGeneral[[#This Row],[Mercancía general embarcada en exterior]]+dataMercanciaGeneral[[#This Row],[Mercancía general desembarcada en exterior]]</f>
        <v>6335</v>
      </c>
      <c r="K2145" s="3">
        <f>+dataMercanciaGeneral[[#This Row],[Mercancía general embarcada en cabotaje]]+dataMercanciaGeneral[[#This Row],[Mercancía general embarcada en exterior]]</f>
        <v>3240</v>
      </c>
      <c r="L2145" s="3">
        <f>+dataMercanciaGeneral[[#This Row],[Mercancía general desembarcada en cabotaje]]+dataMercanciaGeneral[[#This Row],[Mercancía general desembarcada en exterior]]</f>
        <v>3239</v>
      </c>
      <c r="M2145" s="3">
        <f>+dataMercanciaGeneral[[#This Row],[TOTAL mercancía general embarcada en cabotaje y exterior]]+dataMercanciaGeneral[[#This Row],[TOTAL mercancía general desembarcada en cabotaje y exterior]]</f>
        <v>6479</v>
      </c>
    </row>
    <row r="2146" spans="1:13" hidden="1" x14ac:dyDescent="0.25">
      <c r="A2146" s="1">
        <v>1998</v>
      </c>
      <c r="B2146" s="1" t="s">
        <v>25</v>
      </c>
      <c r="C2146" s="1" t="s">
        <v>32</v>
      </c>
      <c r="D2146" s="1" t="s">
        <v>33</v>
      </c>
      <c r="E2146" s="2">
        <v>142610</v>
      </c>
      <c r="F2146" s="2">
        <v>119909</v>
      </c>
      <c r="G2146" s="3">
        <f>+dataMercanciaGeneral[[#This Row],[Mercancía general embarcada en cabotaje]]+dataMercanciaGeneral[[#This Row],[Mercancía general desembarcada en cabotaje]]</f>
        <v>262519</v>
      </c>
      <c r="H2146" s="2">
        <v>173963</v>
      </c>
      <c r="I2146" s="2">
        <v>343481</v>
      </c>
      <c r="J2146" s="3">
        <f>+dataMercanciaGeneral[[#This Row],[Mercancía general embarcada en exterior]]+dataMercanciaGeneral[[#This Row],[Mercancía general desembarcada en exterior]]</f>
        <v>517444</v>
      </c>
      <c r="K2146" s="3">
        <f>+dataMercanciaGeneral[[#This Row],[Mercancía general embarcada en cabotaje]]+dataMercanciaGeneral[[#This Row],[Mercancía general embarcada en exterior]]</f>
        <v>316573</v>
      </c>
      <c r="L2146" s="3">
        <f>+dataMercanciaGeneral[[#This Row],[Mercancía general desembarcada en cabotaje]]+dataMercanciaGeneral[[#This Row],[Mercancía general desembarcada en exterior]]</f>
        <v>463390</v>
      </c>
      <c r="M2146" s="3">
        <f>+dataMercanciaGeneral[[#This Row],[TOTAL mercancía general embarcada en cabotaje y exterior]]+dataMercanciaGeneral[[#This Row],[TOTAL mercancía general desembarcada en cabotaje y exterior]]</f>
        <v>779963</v>
      </c>
    </row>
    <row r="2147" spans="1:13" hidden="1" x14ac:dyDescent="0.25">
      <c r="A2147" s="1">
        <v>1998</v>
      </c>
      <c r="B2147" s="1" t="s">
        <v>25</v>
      </c>
      <c r="C2147" s="1" t="s">
        <v>32</v>
      </c>
      <c r="D2147" s="1" t="s">
        <v>42</v>
      </c>
      <c r="E2147" s="2">
        <v>389798</v>
      </c>
      <c r="F2147" s="2">
        <v>132504</v>
      </c>
      <c r="G2147" s="3">
        <f>+dataMercanciaGeneral[[#This Row],[Mercancía general embarcada en cabotaje]]+dataMercanciaGeneral[[#This Row],[Mercancía general desembarcada en cabotaje]]</f>
        <v>522302</v>
      </c>
      <c r="H2147" s="2">
        <v>0</v>
      </c>
      <c r="I2147" s="2">
        <v>1502</v>
      </c>
      <c r="J2147" s="3">
        <f>+dataMercanciaGeneral[[#This Row],[Mercancía general embarcada en exterior]]+dataMercanciaGeneral[[#This Row],[Mercancía general desembarcada en exterior]]</f>
        <v>1502</v>
      </c>
      <c r="K2147" s="3">
        <f>+dataMercanciaGeneral[[#This Row],[Mercancía general embarcada en cabotaje]]+dataMercanciaGeneral[[#This Row],[Mercancía general embarcada en exterior]]</f>
        <v>389798</v>
      </c>
      <c r="L2147" s="3">
        <f>+dataMercanciaGeneral[[#This Row],[Mercancía general desembarcada en cabotaje]]+dataMercanciaGeneral[[#This Row],[Mercancía general desembarcada en exterior]]</f>
        <v>134006</v>
      </c>
      <c r="M2147" s="3">
        <f>+dataMercanciaGeneral[[#This Row],[TOTAL mercancía general embarcada en cabotaje y exterior]]+dataMercanciaGeneral[[#This Row],[TOTAL mercancía general desembarcada en cabotaje y exterior]]</f>
        <v>523804</v>
      </c>
    </row>
    <row r="2148" spans="1:13" hidden="1" x14ac:dyDescent="0.25">
      <c r="A2148" s="1">
        <v>1998</v>
      </c>
      <c r="B2148" s="1" t="s">
        <v>26</v>
      </c>
      <c r="C2148" s="1" t="s">
        <v>32</v>
      </c>
      <c r="D2148" s="1" t="s">
        <v>33</v>
      </c>
      <c r="E2148" s="2">
        <v>183726</v>
      </c>
      <c r="F2148" s="2">
        <v>132100</v>
      </c>
      <c r="G2148" s="3">
        <f>+dataMercanciaGeneral[[#This Row],[Mercancía general embarcada en cabotaje]]+dataMercanciaGeneral[[#This Row],[Mercancía general desembarcada en cabotaje]]</f>
        <v>315826</v>
      </c>
      <c r="H2148" s="2">
        <v>152205</v>
      </c>
      <c r="I2148" s="2">
        <v>113883</v>
      </c>
      <c r="J2148" s="3">
        <f>+dataMercanciaGeneral[[#This Row],[Mercancía general embarcada en exterior]]+dataMercanciaGeneral[[#This Row],[Mercancía general desembarcada en exterior]]</f>
        <v>266088</v>
      </c>
      <c r="K2148" s="3">
        <f>+dataMercanciaGeneral[[#This Row],[Mercancía general embarcada en cabotaje]]+dataMercanciaGeneral[[#This Row],[Mercancía general embarcada en exterior]]</f>
        <v>335931</v>
      </c>
      <c r="L2148" s="3">
        <f>+dataMercanciaGeneral[[#This Row],[Mercancía general desembarcada en cabotaje]]+dataMercanciaGeneral[[#This Row],[Mercancía general desembarcada en exterior]]</f>
        <v>245983</v>
      </c>
      <c r="M2148" s="3">
        <f>+dataMercanciaGeneral[[#This Row],[TOTAL mercancía general embarcada en cabotaje y exterior]]+dataMercanciaGeneral[[#This Row],[TOTAL mercancía general desembarcada en cabotaje y exterior]]</f>
        <v>581914</v>
      </c>
    </row>
    <row r="2149" spans="1:13" hidden="1" x14ac:dyDescent="0.25">
      <c r="A2149" s="1">
        <v>1998</v>
      </c>
      <c r="B2149" s="1" t="s">
        <v>26</v>
      </c>
      <c r="C2149" s="1" t="s">
        <v>32</v>
      </c>
      <c r="D2149" s="1" t="s">
        <v>42</v>
      </c>
      <c r="E2149" s="2">
        <v>199893</v>
      </c>
      <c r="F2149" s="2">
        <v>0</v>
      </c>
      <c r="G2149" s="3">
        <f>+dataMercanciaGeneral[[#This Row],[Mercancía general embarcada en cabotaje]]+dataMercanciaGeneral[[#This Row],[Mercancía general desembarcada en cabotaje]]</f>
        <v>199893</v>
      </c>
      <c r="H2149" s="2">
        <v>0</v>
      </c>
      <c r="I2149" s="2">
        <v>53262</v>
      </c>
      <c r="J2149" s="3">
        <f>+dataMercanciaGeneral[[#This Row],[Mercancía general embarcada en exterior]]+dataMercanciaGeneral[[#This Row],[Mercancía general desembarcada en exterior]]</f>
        <v>53262</v>
      </c>
      <c r="K2149" s="3">
        <f>+dataMercanciaGeneral[[#This Row],[Mercancía general embarcada en cabotaje]]+dataMercanciaGeneral[[#This Row],[Mercancía general embarcada en exterior]]</f>
        <v>199893</v>
      </c>
      <c r="L2149" s="3">
        <f>+dataMercanciaGeneral[[#This Row],[Mercancía general desembarcada en cabotaje]]+dataMercanciaGeneral[[#This Row],[Mercancía general desembarcada en exterior]]</f>
        <v>53262</v>
      </c>
      <c r="M2149" s="3">
        <f>+dataMercanciaGeneral[[#This Row],[TOTAL mercancía general embarcada en cabotaje y exterior]]+dataMercanciaGeneral[[#This Row],[TOTAL mercancía general desembarcada en cabotaje y exterior]]</f>
        <v>253155</v>
      </c>
    </row>
    <row r="2150" spans="1:13" hidden="1" x14ac:dyDescent="0.25">
      <c r="A2150" s="1">
        <v>1998</v>
      </c>
      <c r="B2150" s="1" t="s">
        <v>27</v>
      </c>
      <c r="C2150" s="1" t="s">
        <v>32</v>
      </c>
      <c r="D2150" s="1" t="s">
        <v>33</v>
      </c>
      <c r="E2150" s="2">
        <v>878291</v>
      </c>
      <c r="F2150" s="2">
        <v>419769</v>
      </c>
      <c r="G2150" s="3">
        <f>+dataMercanciaGeneral[[#This Row],[Mercancía general embarcada en cabotaje]]+dataMercanciaGeneral[[#This Row],[Mercancía general desembarcada en cabotaje]]</f>
        <v>1298060</v>
      </c>
      <c r="H2150" s="2">
        <v>499713</v>
      </c>
      <c r="I2150" s="2">
        <v>2237496</v>
      </c>
      <c r="J2150" s="3">
        <f>+dataMercanciaGeneral[[#This Row],[Mercancía general embarcada en exterior]]+dataMercanciaGeneral[[#This Row],[Mercancía general desembarcada en exterior]]</f>
        <v>2737209</v>
      </c>
      <c r="K2150" s="3">
        <f>+dataMercanciaGeneral[[#This Row],[Mercancía general embarcada en cabotaje]]+dataMercanciaGeneral[[#This Row],[Mercancía general embarcada en exterior]]</f>
        <v>1378004</v>
      </c>
      <c r="L2150" s="3">
        <f>+dataMercanciaGeneral[[#This Row],[Mercancía general desembarcada en cabotaje]]+dataMercanciaGeneral[[#This Row],[Mercancía general desembarcada en exterior]]</f>
        <v>2657265</v>
      </c>
      <c r="M2150" s="3">
        <f>+dataMercanciaGeneral[[#This Row],[TOTAL mercancía general embarcada en cabotaje y exterior]]+dataMercanciaGeneral[[#This Row],[TOTAL mercancía general desembarcada en cabotaje y exterior]]</f>
        <v>4035269</v>
      </c>
    </row>
    <row r="2151" spans="1:13" hidden="1" x14ac:dyDescent="0.25">
      <c r="A2151" s="1">
        <v>1998</v>
      </c>
      <c r="B2151" s="1" t="s">
        <v>27</v>
      </c>
      <c r="C2151" s="1" t="s">
        <v>32</v>
      </c>
      <c r="D2151" s="1" t="s">
        <v>42</v>
      </c>
      <c r="E2151" s="2">
        <v>1231390</v>
      </c>
      <c r="F2151" s="2">
        <v>418376</v>
      </c>
      <c r="G2151" s="3">
        <f>+dataMercanciaGeneral[[#This Row],[Mercancía general embarcada en cabotaje]]+dataMercanciaGeneral[[#This Row],[Mercancía general desembarcada en cabotaje]]</f>
        <v>1649766</v>
      </c>
      <c r="H2151" s="2">
        <v>6040900</v>
      </c>
      <c r="I2151" s="2">
        <v>3305356</v>
      </c>
      <c r="J2151" s="3">
        <f>+dataMercanciaGeneral[[#This Row],[Mercancía general embarcada en exterior]]+dataMercanciaGeneral[[#This Row],[Mercancía general desembarcada en exterior]]</f>
        <v>9346256</v>
      </c>
      <c r="K2151" s="3">
        <f>+dataMercanciaGeneral[[#This Row],[Mercancía general embarcada en cabotaje]]+dataMercanciaGeneral[[#This Row],[Mercancía general embarcada en exterior]]</f>
        <v>7272290</v>
      </c>
      <c r="L2151" s="3">
        <f>+dataMercanciaGeneral[[#This Row],[Mercancía general desembarcada en cabotaje]]+dataMercanciaGeneral[[#This Row],[Mercancía general desembarcada en exterior]]</f>
        <v>3723732</v>
      </c>
      <c r="M2151" s="3">
        <f>+dataMercanciaGeneral[[#This Row],[TOTAL mercancía general embarcada en cabotaje y exterior]]+dataMercanciaGeneral[[#This Row],[TOTAL mercancía general desembarcada en cabotaje y exterior]]</f>
        <v>10996022</v>
      </c>
    </row>
    <row r="2152" spans="1:13" hidden="1" x14ac:dyDescent="0.25">
      <c r="A2152" s="1">
        <v>1998</v>
      </c>
      <c r="B2152" s="1" t="s">
        <v>28</v>
      </c>
      <c r="C2152" s="1" t="s">
        <v>32</v>
      </c>
      <c r="D2152" s="1" t="s">
        <v>33</v>
      </c>
      <c r="E2152" s="2">
        <v>2522</v>
      </c>
      <c r="F2152" s="2">
        <v>757</v>
      </c>
      <c r="G2152" s="3">
        <f>+dataMercanciaGeneral[[#This Row],[Mercancía general embarcada en cabotaje]]+dataMercanciaGeneral[[#This Row],[Mercancía general desembarcada en cabotaje]]</f>
        <v>3279</v>
      </c>
      <c r="H2152" s="2">
        <v>595370</v>
      </c>
      <c r="I2152" s="2">
        <v>779229</v>
      </c>
      <c r="J2152" s="3">
        <f>+dataMercanciaGeneral[[#This Row],[Mercancía general embarcada en exterior]]+dataMercanciaGeneral[[#This Row],[Mercancía general desembarcada en exterior]]</f>
        <v>1374599</v>
      </c>
      <c r="K2152" s="3">
        <f>+dataMercanciaGeneral[[#This Row],[Mercancía general embarcada en cabotaje]]+dataMercanciaGeneral[[#This Row],[Mercancía general embarcada en exterior]]</f>
        <v>597892</v>
      </c>
      <c r="L2152" s="3">
        <f>+dataMercanciaGeneral[[#This Row],[Mercancía general desembarcada en cabotaje]]+dataMercanciaGeneral[[#This Row],[Mercancía general desembarcada en exterior]]</f>
        <v>779986</v>
      </c>
      <c r="M2152" s="3">
        <f>+dataMercanciaGeneral[[#This Row],[TOTAL mercancía general embarcada en cabotaje y exterior]]+dataMercanciaGeneral[[#This Row],[TOTAL mercancía general desembarcada en cabotaje y exterior]]</f>
        <v>1377878</v>
      </c>
    </row>
    <row r="2153" spans="1:13" hidden="1" x14ac:dyDescent="0.25">
      <c r="A2153" s="1">
        <v>1998</v>
      </c>
      <c r="B2153" s="1" t="s">
        <v>28</v>
      </c>
      <c r="C2153" s="1" t="s">
        <v>32</v>
      </c>
      <c r="D2153" s="1" t="s">
        <v>42</v>
      </c>
      <c r="E2153" s="2">
        <v>137169</v>
      </c>
      <c r="F2153" s="2">
        <v>28577</v>
      </c>
      <c r="G2153" s="3">
        <f>+dataMercanciaGeneral[[#This Row],[Mercancía general embarcada en cabotaje]]+dataMercanciaGeneral[[#This Row],[Mercancía general desembarcada en cabotaje]]</f>
        <v>165746</v>
      </c>
      <c r="H2153" s="2">
        <v>441244</v>
      </c>
      <c r="I2153" s="2">
        <v>481194</v>
      </c>
      <c r="J2153" s="3">
        <f>+dataMercanciaGeneral[[#This Row],[Mercancía general embarcada en exterior]]+dataMercanciaGeneral[[#This Row],[Mercancía general desembarcada en exterior]]</f>
        <v>922438</v>
      </c>
      <c r="K2153" s="3">
        <f>+dataMercanciaGeneral[[#This Row],[Mercancía general embarcada en cabotaje]]+dataMercanciaGeneral[[#This Row],[Mercancía general embarcada en exterior]]</f>
        <v>578413</v>
      </c>
      <c r="L2153" s="3">
        <f>+dataMercanciaGeneral[[#This Row],[Mercancía general desembarcada en cabotaje]]+dataMercanciaGeneral[[#This Row],[Mercancía general desembarcada en exterior]]</f>
        <v>509771</v>
      </c>
      <c r="M2153" s="3">
        <f>+dataMercanciaGeneral[[#This Row],[TOTAL mercancía general embarcada en cabotaje y exterior]]+dataMercanciaGeneral[[#This Row],[TOTAL mercancía general desembarcada en cabotaje y exterior]]</f>
        <v>1088184</v>
      </c>
    </row>
    <row r="2154" spans="1:13" hidden="1" x14ac:dyDescent="0.25">
      <c r="A2154" s="1">
        <v>1998</v>
      </c>
      <c r="B2154" s="1" t="s">
        <v>29</v>
      </c>
      <c r="C2154" s="1" t="s">
        <v>32</v>
      </c>
      <c r="D2154" s="1" t="s">
        <v>33</v>
      </c>
      <c r="E2154" s="2">
        <v>0</v>
      </c>
      <c r="F2154" s="2">
        <v>1012</v>
      </c>
      <c r="G2154" s="3">
        <f>+dataMercanciaGeneral[[#This Row],[Mercancía general embarcada en cabotaje]]+dataMercanciaGeneral[[#This Row],[Mercancía general desembarcada en cabotaje]]</f>
        <v>1012</v>
      </c>
      <c r="H2154" s="2">
        <v>36250</v>
      </c>
      <c r="I2154" s="2">
        <v>158295</v>
      </c>
      <c r="J2154" s="3">
        <f>+dataMercanciaGeneral[[#This Row],[Mercancía general embarcada en exterior]]+dataMercanciaGeneral[[#This Row],[Mercancía general desembarcada en exterior]]</f>
        <v>194545</v>
      </c>
      <c r="K2154" s="3">
        <f>+dataMercanciaGeneral[[#This Row],[Mercancía general embarcada en cabotaje]]+dataMercanciaGeneral[[#This Row],[Mercancía general embarcada en exterior]]</f>
        <v>36250</v>
      </c>
      <c r="L2154" s="3">
        <f>+dataMercanciaGeneral[[#This Row],[Mercancía general desembarcada en cabotaje]]+dataMercanciaGeneral[[#This Row],[Mercancía general desembarcada en exterior]]</f>
        <v>159307</v>
      </c>
      <c r="M2154" s="3">
        <f>+dataMercanciaGeneral[[#This Row],[TOTAL mercancía general embarcada en cabotaje y exterior]]+dataMercanciaGeneral[[#This Row],[TOTAL mercancía general desembarcada en cabotaje y exterior]]</f>
        <v>195557</v>
      </c>
    </row>
    <row r="2155" spans="1:13" hidden="1" x14ac:dyDescent="0.25">
      <c r="A2155" s="1">
        <v>1998</v>
      </c>
      <c r="B2155" s="1" t="s">
        <v>29</v>
      </c>
      <c r="C2155" s="1" t="s">
        <v>32</v>
      </c>
      <c r="D2155" s="1" t="s">
        <v>42</v>
      </c>
      <c r="E2155" s="2">
        <v>0</v>
      </c>
      <c r="F2155" s="2">
        <v>0</v>
      </c>
      <c r="G2155" s="3">
        <f>+dataMercanciaGeneral[[#This Row],[Mercancía general embarcada en cabotaje]]+dataMercanciaGeneral[[#This Row],[Mercancía general desembarcada en cabotaje]]</f>
        <v>0</v>
      </c>
      <c r="H2155" s="2">
        <v>0</v>
      </c>
      <c r="I2155" s="2">
        <v>0</v>
      </c>
      <c r="J2155" s="3">
        <f>+dataMercanciaGeneral[[#This Row],[Mercancía general embarcada en exterior]]+dataMercanciaGeneral[[#This Row],[Mercancía general desembarcada en exterior]]</f>
        <v>0</v>
      </c>
      <c r="K2155" s="3">
        <f>+dataMercanciaGeneral[[#This Row],[Mercancía general embarcada en cabotaje]]+dataMercanciaGeneral[[#This Row],[Mercancía general embarcada en exterior]]</f>
        <v>0</v>
      </c>
      <c r="L2155" s="3">
        <f>+dataMercanciaGeneral[[#This Row],[Mercancía general desembarcada en cabotaje]]+dataMercanciaGeneral[[#This Row],[Mercancía general desembarcada en exterior]]</f>
        <v>0</v>
      </c>
      <c r="M2155" s="3">
        <f>+dataMercanciaGeneral[[#This Row],[TOTAL mercancía general embarcada en cabotaje y exterior]]+dataMercanciaGeneral[[#This Row],[TOTAL mercancía general desembarcada en cabotaje y exterior]]</f>
        <v>0</v>
      </c>
    </row>
    <row r="2156" spans="1:13" hidden="1" x14ac:dyDescent="0.25">
      <c r="A2156" s="1">
        <v>1999</v>
      </c>
      <c r="B2156" s="1" t="s">
        <v>0</v>
      </c>
      <c r="C2156" s="1" t="s">
        <v>32</v>
      </c>
      <c r="D2156" s="1" t="s">
        <v>33</v>
      </c>
      <c r="E2156" s="2">
        <v>0</v>
      </c>
      <c r="F2156" s="2">
        <v>2976</v>
      </c>
      <c r="G2156" s="3">
        <f>+dataMercanciaGeneral[[#This Row],[Mercancía general embarcada en cabotaje]]+dataMercanciaGeneral[[#This Row],[Mercancía general desembarcada en cabotaje]]</f>
        <v>2976</v>
      </c>
      <c r="H2156" s="2">
        <v>131588</v>
      </c>
      <c r="I2156" s="2">
        <v>125091</v>
      </c>
      <c r="J2156" s="3">
        <f>+dataMercanciaGeneral[[#This Row],[Mercancía general embarcada en exterior]]+dataMercanciaGeneral[[#This Row],[Mercancía general desembarcada en exterior]]</f>
        <v>256679</v>
      </c>
      <c r="K2156" s="3">
        <f>+dataMercanciaGeneral[[#This Row],[Mercancía general embarcada en cabotaje]]+dataMercanciaGeneral[[#This Row],[Mercancía general embarcada en exterior]]</f>
        <v>131588</v>
      </c>
      <c r="L2156" s="3">
        <f>+dataMercanciaGeneral[[#This Row],[Mercancía general desembarcada en cabotaje]]+dataMercanciaGeneral[[#This Row],[Mercancía general desembarcada en exterior]]</f>
        <v>128067</v>
      </c>
      <c r="M2156" s="3">
        <f>+dataMercanciaGeneral[[#This Row],[TOTAL mercancía general embarcada en cabotaje y exterior]]+dataMercanciaGeneral[[#This Row],[TOTAL mercancía general desembarcada en cabotaje y exterior]]</f>
        <v>259655</v>
      </c>
    </row>
    <row r="2157" spans="1:13" hidden="1" x14ac:dyDescent="0.25">
      <c r="A2157" s="1">
        <v>1999</v>
      </c>
      <c r="B2157" s="1" t="s">
        <v>0</v>
      </c>
      <c r="C2157" s="1" t="s">
        <v>32</v>
      </c>
      <c r="D2157" s="1" t="s">
        <v>42</v>
      </c>
      <c r="E2157" s="2">
        <v>0</v>
      </c>
      <c r="F2157" s="2">
        <v>0</v>
      </c>
      <c r="G2157" s="3">
        <f>+dataMercanciaGeneral[[#This Row],[Mercancía general embarcada en cabotaje]]+dataMercanciaGeneral[[#This Row],[Mercancía general desembarcada en cabotaje]]</f>
        <v>0</v>
      </c>
      <c r="H2157" s="2">
        <v>7487</v>
      </c>
      <c r="I2157" s="2">
        <v>0</v>
      </c>
      <c r="J2157" s="3">
        <f>+dataMercanciaGeneral[[#This Row],[Mercancía general embarcada en exterior]]+dataMercanciaGeneral[[#This Row],[Mercancía general desembarcada en exterior]]</f>
        <v>7487</v>
      </c>
      <c r="K2157" s="3">
        <f>+dataMercanciaGeneral[[#This Row],[Mercancía general embarcada en cabotaje]]+dataMercanciaGeneral[[#This Row],[Mercancía general embarcada en exterior]]</f>
        <v>7487</v>
      </c>
      <c r="L2157" s="3">
        <f>+dataMercanciaGeneral[[#This Row],[Mercancía general desembarcada en cabotaje]]+dataMercanciaGeneral[[#This Row],[Mercancía general desembarcada en exterior]]</f>
        <v>0</v>
      </c>
      <c r="M2157" s="3">
        <f>+dataMercanciaGeneral[[#This Row],[TOTAL mercancía general embarcada en cabotaje y exterior]]+dataMercanciaGeneral[[#This Row],[TOTAL mercancía general desembarcada en cabotaje y exterior]]</f>
        <v>7487</v>
      </c>
    </row>
    <row r="2158" spans="1:13" hidden="1" x14ac:dyDescent="0.25">
      <c r="A2158" s="1">
        <v>1999</v>
      </c>
      <c r="B2158" s="1" t="s">
        <v>1</v>
      </c>
      <c r="C2158" s="1" t="s">
        <v>32</v>
      </c>
      <c r="D2158" s="1" t="s">
        <v>33</v>
      </c>
      <c r="E2158" s="2">
        <v>77372</v>
      </c>
      <c r="F2158" s="2">
        <v>16384</v>
      </c>
      <c r="G2158" s="3">
        <f>+dataMercanciaGeneral[[#This Row],[Mercancía general embarcada en cabotaje]]+dataMercanciaGeneral[[#This Row],[Mercancía general desembarcada en cabotaje]]</f>
        <v>93756</v>
      </c>
      <c r="H2158" s="2">
        <v>125809</v>
      </c>
      <c r="I2158" s="2">
        <v>166741</v>
      </c>
      <c r="J2158" s="3">
        <f>+dataMercanciaGeneral[[#This Row],[Mercancía general embarcada en exterior]]+dataMercanciaGeneral[[#This Row],[Mercancía general desembarcada en exterior]]</f>
        <v>292550</v>
      </c>
      <c r="K2158" s="3">
        <f>+dataMercanciaGeneral[[#This Row],[Mercancía general embarcada en cabotaje]]+dataMercanciaGeneral[[#This Row],[Mercancía general embarcada en exterior]]</f>
        <v>203181</v>
      </c>
      <c r="L2158" s="3">
        <f>+dataMercanciaGeneral[[#This Row],[Mercancía general desembarcada en cabotaje]]+dataMercanciaGeneral[[#This Row],[Mercancía general desembarcada en exterior]]</f>
        <v>183125</v>
      </c>
      <c r="M2158" s="3">
        <f>+dataMercanciaGeneral[[#This Row],[TOTAL mercancía general embarcada en cabotaje y exterior]]+dataMercanciaGeneral[[#This Row],[TOTAL mercancía general desembarcada en cabotaje y exterior]]</f>
        <v>386306</v>
      </c>
    </row>
    <row r="2159" spans="1:13" hidden="1" x14ac:dyDescent="0.25">
      <c r="A2159" s="1">
        <v>1999</v>
      </c>
      <c r="B2159" s="1" t="s">
        <v>1</v>
      </c>
      <c r="C2159" s="1" t="s">
        <v>32</v>
      </c>
      <c r="D2159" s="1" t="s">
        <v>42</v>
      </c>
      <c r="E2159" s="2">
        <v>472803</v>
      </c>
      <c r="F2159" s="2">
        <v>209620</v>
      </c>
      <c r="G2159" s="3">
        <f>+dataMercanciaGeneral[[#This Row],[Mercancía general embarcada en cabotaje]]+dataMercanciaGeneral[[#This Row],[Mercancía general desembarcada en cabotaje]]</f>
        <v>682423</v>
      </c>
      <c r="H2159" s="2">
        <v>41465</v>
      </c>
      <c r="I2159" s="2">
        <v>8345</v>
      </c>
      <c r="J2159" s="3">
        <f>+dataMercanciaGeneral[[#This Row],[Mercancía general embarcada en exterior]]+dataMercanciaGeneral[[#This Row],[Mercancía general desembarcada en exterior]]</f>
        <v>49810</v>
      </c>
      <c r="K2159" s="3">
        <f>+dataMercanciaGeneral[[#This Row],[Mercancía general embarcada en cabotaje]]+dataMercanciaGeneral[[#This Row],[Mercancía general embarcada en exterior]]</f>
        <v>514268</v>
      </c>
      <c r="L2159" s="3">
        <f>+dataMercanciaGeneral[[#This Row],[Mercancía general desembarcada en cabotaje]]+dataMercanciaGeneral[[#This Row],[Mercancía general desembarcada en exterior]]</f>
        <v>217965</v>
      </c>
      <c r="M2159" s="3">
        <f>+dataMercanciaGeneral[[#This Row],[TOTAL mercancía general embarcada en cabotaje y exterior]]+dataMercanciaGeneral[[#This Row],[TOTAL mercancía general desembarcada en cabotaje y exterior]]</f>
        <v>732233</v>
      </c>
    </row>
    <row r="2160" spans="1:13" hidden="1" x14ac:dyDescent="0.25">
      <c r="A2160" s="1">
        <v>1999</v>
      </c>
      <c r="B2160" s="1" t="s">
        <v>2</v>
      </c>
      <c r="C2160" s="1" t="s">
        <v>32</v>
      </c>
      <c r="D2160" s="1" t="s">
        <v>33</v>
      </c>
      <c r="E2160" s="2">
        <v>167556</v>
      </c>
      <c r="F2160" s="2">
        <v>52565</v>
      </c>
      <c r="G2160" s="3">
        <f>+dataMercanciaGeneral[[#This Row],[Mercancía general embarcada en cabotaje]]+dataMercanciaGeneral[[#This Row],[Mercancía general desembarcada en cabotaje]]</f>
        <v>220121</v>
      </c>
      <c r="H2160" s="2">
        <v>80812</v>
      </c>
      <c r="I2160" s="2">
        <v>132510</v>
      </c>
      <c r="J2160" s="3">
        <f>+dataMercanciaGeneral[[#This Row],[Mercancía general embarcada en exterior]]+dataMercanciaGeneral[[#This Row],[Mercancía general desembarcada en exterior]]</f>
        <v>213322</v>
      </c>
      <c r="K2160" s="3">
        <f>+dataMercanciaGeneral[[#This Row],[Mercancía general embarcada en cabotaje]]+dataMercanciaGeneral[[#This Row],[Mercancía general embarcada en exterior]]</f>
        <v>248368</v>
      </c>
      <c r="L2160" s="3">
        <f>+dataMercanciaGeneral[[#This Row],[Mercancía general desembarcada en cabotaje]]+dataMercanciaGeneral[[#This Row],[Mercancía general desembarcada en exterior]]</f>
        <v>185075</v>
      </c>
      <c r="M2160" s="3">
        <f>+dataMercanciaGeneral[[#This Row],[TOTAL mercancía general embarcada en cabotaje y exterior]]+dataMercanciaGeneral[[#This Row],[TOTAL mercancía general desembarcada en cabotaje y exterior]]</f>
        <v>433443</v>
      </c>
    </row>
    <row r="2161" spans="1:13" hidden="1" x14ac:dyDescent="0.25">
      <c r="A2161" s="1">
        <v>1999</v>
      </c>
      <c r="B2161" s="1" t="s">
        <v>2</v>
      </c>
      <c r="C2161" s="1" t="s">
        <v>32</v>
      </c>
      <c r="D2161" s="1" t="s">
        <v>42</v>
      </c>
      <c r="E2161" s="2">
        <v>0</v>
      </c>
      <c r="F2161" s="2">
        <v>243</v>
      </c>
      <c r="G2161" s="3">
        <f>+dataMercanciaGeneral[[#This Row],[Mercancía general embarcada en cabotaje]]+dataMercanciaGeneral[[#This Row],[Mercancía general desembarcada en cabotaje]]</f>
        <v>243</v>
      </c>
      <c r="H2161" s="2">
        <v>48</v>
      </c>
      <c r="I2161" s="2">
        <v>0</v>
      </c>
      <c r="J2161" s="3">
        <f>+dataMercanciaGeneral[[#This Row],[Mercancía general embarcada en exterior]]+dataMercanciaGeneral[[#This Row],[Mercancía general desembarcada en exterior]]</f>
        <v>48</v>
      </c>
      <c r="K2161" s="3">
        <f>+dataMercanciaGeneral[[#This Row],[Mercancía general embarcada en cabotaje]]+dataMercanciaGeneral[[#This Row],[Mercancía general embarcada en exterior]]</f>
        <v>48</v>
      </c>
      <c r="L2161" s="3">
        <f>+dataMercanciaGeneral[[#This Row],[Mercancía general desembarcada en cabotaje]]+dataMercanciaGeneral[[#This Row],[Mercancía general desembarcada en exterior]]</f>
        <v>243</v>
      </c>
      <c r="M2161" s="3">
        <f>+dataMercanciaGeneral[[#This Row],[TOTAL mercancía general embarcada en cabotaje y exterior]]+dataMercanciaGeneral[[#This Row],[TOTAL mercancía general desembarcada en cabotaje y exterior]]</f>
        <v>291</v>
      </c>
    </row>
    <row r="2162" spans="1:13" hidden="1" x14ac:dyDescent="0.25">
      <c r="A2162" s="1">
        <v>1999</v>
      </c>
      <c r="B2162" s="1" t="s">
        <v>3</v>
      </c>
      <c r="C2162" s="1" t="s">
        <v>32</v>
      </c>
      <c r="D2162" s="1" t="s">
        <v>33</v>
      </c>
      <c r="E2162" s="2">
        <v>229140</v>
      </c>
      <c r="F2162" s="2">
        <v>0</v>
      </c>
      <c r="G2162" s="3">
        <f>+dataMercanciaGeneral[[#This Row],[Mercancía general embarcada en cabotaje]]+dataMercanciaGeneral[[#This Row],[Mercancía general desembarcada en cabotaje]]</f>
        <v>229140</v>
      </c>
      <c r="H2162" s="2">
        <v>421873</v>
      </c>
      <c r="I2162" s="2">
        <v>236268</v>
      </c>
      <c r="J2162" s="3">
        <f>+dataMercanciaGeneral[[#This Row],[Mercancía general embarcada en exterior]]+dataMercanciaGeneral[[#This Row],[Mercancía general desembarcada en exterior]]</f>
        <v>658141</v>
      </c>
      <c r="K2162" s="3">
        <f>+dataMercanciaGeneral[[#This Row],[Mercancía general embarcada en cabotaje]]+dataMercanciaGeneral[[#This Row],[Mercancía general embarcada en exterior]]</f>
        <v>651013</v>
      </c>
      <c r="L2162" s="3">
        <f>+dataMercanciaGeneral[[#This Row],[Mercancía general desembarcada en cabotaje]]+dataMercanciaGeneral[[#This Row],[Mercancía general desembarcada en exterior]]</f>
        <v>236268</v>
      </c>
      <c r="M2162" s="3">
        <f>+dataMercanciaGeneral[[#This Row],[TOTAL mercancía general embarcada en cabotaje y exterior]]+dataMercanciaGeneral[[#This Row],[TOTAL mercancía general desembarcada en cabotaje y exterior]]</f>
        <v>887281</v>
      </c>
    </row>
    <row r="2163" spans="1:13" hidden="1" x14ac:dyDescent="0.25">
      <c r="A2163" s="1">
        <v>1999</v>
      </c>
      <c r="B2163" s="1" t="s">
        <v>3</v>
      </c>
      <c r="C2163" s="1" t="s">
        <v>32</v>
      </c>
      <c r="D2163" s="1" t="s">
        <v>42</v>
      </c>
      <c r="E2163" s="2">
        <v>0</v>
      </c>
      <c r="F2163" s="2">
        <v>0</v>
      </c>
      <c r="G2163" s="3">
        <f>+dataMercanciaGeneral[[#This Row],[Mercancía general embarcada en cabotaje]]+dataMercanciaGeneral[[#This Row],[Mercancía general desembarcada en cabotaje]]</f>
        <v>0</v>
      </c>
      <c r="H2163" s="2">
        <v>2326</v>
      </c>
      <c r="I2163" s="2">
        <v>39</v>
      </c>
      <c r="J2163" s="3">
        <f>+dataMercanciaGeneral[[#This Row],[Mercancía general embarcada en exterior]]+dataMercanciaGeneral[[#This Row],[Mercancía general desembarcada en exterior]]</f>
        <v>2365</v>
      </c>
      <c r="K2163" s="3">
        <f>+dataMercanciaGeneral[[#This Row],[Mercancía general embarcada en cabotaje]]+dataMercanciaGeneral[[#This Row],[Mercancía general embarcada en exterior]]</f>
        <v>2326</v>
      </c>
      <c r="L2163" s="3">
        <f>+dataMercanciaGeneral[[#This Row],[Mercancía general desembarcada en cabotaje]]+dataMercanciaGeneral[[#This Row],[Mercancía general desembarcada en exterior]]</f>
        <v>39</v>
      </c>
      <c r="M2163" s="3">
        <f>+dataMercanciaGeneral[[#This Row],[TOTAL mercancía general embarcada en cabotaje y exterior]]+dataMercanciaGeneral[[#This Row],[TOTAL mercancía general desembarcada en cabotaje y exterior]]</f>
        <v>2365</v>
      </c>
    </row>
    <row r="2164" spans="1:13" hidden="1" x14ac:dyDescent="0.25">
      <c r="A2164" s="1">
        <v>1999</v>
      </c>
      <c r="B2164" s="1" t="s">
        <v>4</v>
      </c>
      <c r="C2164" s="1" t="s">
        <v>32</v>
      </c>
      <c r="D2164" s="1" t="s">
        <v>33</v>
      </c>
      <c r="E2164" s="2">
        <v>569184</v>
      </c>
      <c r="F2164" s="2">
        <v>168690</v>
      </c>
      <c r="G2164" s="3">
        <f>+dataMercanciaGeneral[[#This Row],[Mercancía general embarcada en cabotaje]]+dataMercanciaGeneral[[#This Row],[Mercancía general desembarcada en cabotaje]]</f>
        <v>737874</v>
      </c>
      <c r="H2164" s="2">
        <v>1239654</v>
      </c>
      <c r="I2164" s="2">
        <v>1338749</v>
      </c>
      <c r="J2164" s="3">
        <f>+dataMercanciaGeneral[[#This Row],[Mercancía general embarcada en exterior]]+dataMercanciaGeneral[[#This Row],[Mercancía general desembarcada en exterior]]</f>
        <v>2578403</v>
      </c>
      <c r="K2164" s="3">
        <f>+dataMercanciaGeneral[[#This Row],[Mercancía general embarcada en cabotaje]]+dataMercanciaGeneral[[#This Row],[Mercancía general embarcada en exterior]]</f>
        <v>1808838</v>
      </c>
      <c r="L2164" s="3">
        <f>+dataMercanciaGeneral[[#This Row],[Mercancía general desembarcada en cabotaje]]+dataMercanciaGeneral[[#This Row],[Mercancía general desembarcada en exterior]]</f>
        <v>1507439</v>
      </c>
      <c r="M2164" s="3">
        <f>+dataMercanciaGeneral[[#This Row],[TOTAL mercancía general embarcada en cabotaje y exterior]]+dataMercanciaGeneral[[#This Row],[TOTAL mercancía general desembarcada en cabotaje y exterior]]</f>
        <v>3316277</v>
      </c>
    </row>
    <row r="2165" spans="1:13" hidden="1" x14ac:dyDescent="0.25">
      <c r="A2165" s="1">
        <v>1999</v>
      </c>
      <c r="B2165" s="1" t="s">
        <v>4</v>
      </c>
      <c r="C2165" s="1" t="s">
        <v>32</v>
      </c>
      <c r="D2165" s="1" t="s">
        <v>42</v>
      </c>
      <c r="E2165" s="2">
        <v>95404</v>
      </c>
      <c r="F2165" s="2">
        <v>48548</v>
      </c>
      <c r="G2165" s="3">
        <f>+dataMercanciaGeneral[[#This Row],[Mercancía general embarcada en cabotaje]]+dataMercanciaGeneral[[#This Row],[Mercancía general desembarcada en cabotaje]]</f>
        <v>143952</v>
      </c>
      <c r="H2165" s="2">
        <v>10159550</v>
      </c>
      <c r="I2165" s="2">
        <v>8481575</v>
      </c>
      <c r="J2165" s="3">
        <f>+dataMercanciaGeneral[[#This Row],[Mercancía general embarcada en exterior]]+dataMercanciaGeneral[[#This Row],[Mercancía general desembarcada en exterior]]</f>
        <v>18641125</v>
      </c>
      <c r="K2165" s="3">
        <f>+dataMercanciaGeneral[[#This Row],[Mercancía general embarcada en cabotaje]]+dataMercanciaGeneral[[#This Row],[Mercancía general embarcada en exterior]]</f>
        <v>10254954</v>
      </c>
      <c r="L2165" s="3">
        <f>+dataMercanciaGeneral[[#This Row],[Mercancía general desembarcada en cabotaje]]+dataMercanciaGeneral[[#This Row],[Mercancía general desembarcada en exterior]]</f>
        <v>8530123</v>
      </c>
      <c r="M2165" s="3">
        <f>+dataMercanciaGeneral[[#This Row],[TOTAL mercancía general embarcada en cabotaje y exterior]]+dataMercanciaGeneral[[#This Row],[TOTAL mercancía general desembarcada en cabotaje y exterior]]</f>
        <v>18785077</v>
      </c>
    </row>
    <row r="2166" spans="1:13" hidden="1" x14ac:dyDescent="0.25">
      <c r="A2166" s="1">
        <v>1999</v>
      </c>
      <c r="B2166" s="1" t="s">
        <v>5</v>
      </c>
      <c r="C2166" s="1" t="s">
        <v>32</v>
      </c>
      <c r="D2166" s="1" t="s">
        <v>33</v>
      </c>
      <c r="E2166" s="2">
        <v>501411</v>
      </c>
      <c r="F2166" s="2">
        <v>409046</v>
      </c>
      <c r="G2166" s="3">
        <f>+dataMercanciaGeneral[[#This Row],[Mercancía general embarcada en cabotaje]]+dataMercanciaGeneral[[#This Row],[Mercancía general desembarcada en cabotaje]]</f>
        <v>910457</v>
      </c>
      <c r="H2166" s="2">
        <v>607874</v>
      </c>
      <c r="I2166" s="2">
        <v>287754</v>
      </c>
      <c r="J2166" s="3">
        <f>+dataMercanciaGeneral[[#This Row],[Mercancía general embarcada en exterior]]+dataMercanciaGeneral[[#This Row],[Mercancía general desembarcada en exterior]]</f>
        <v>895628</v>
      </c>
      <c r="K2166" s="3">
        <f>+dataMercanciaGeneral[[#This Row],[Mercancía general embarcada en cabotaje]]+dataMercanciaGeneral[[#This Row],[Mercancía general embarcada en exterior]]</f>
        <v>1109285</v>
      </c>
      <c r="L2166" s="3">
        <f>+dataMercanciaGeneral[[#This Row],[Mercancía general desembarcada en cabotaje]]+dataMercanciaGeneral[[#This Row],[Mercancía general desembarcada en exterior]]</f>
        <v>696800</v>
      </c>
      <c r="M2166" s="3">
        <f>+dataMercanciaGeneral[[#This Row],[TOTAL mercancía general embarcada en cabotaje y exterior]]+dataMercanciaGeneral[[#This Row],[TOTAL mercancía general desembarcada en cabotaje y exterior]]</f>
        <v>1806085</v>
      </c>
    </row>
    <row r="2167" spans="1:13" hidden="1" x14ac:dyDescent="0.25">
      <c r="A2167" s="1">
        <v>1999</v>
      </c>
      <c r="B2167" s="1" t="s">
        <v>5</v>
      </c>
      <c r="C2167" s="1" t="s">
        <v>32</v>
      </c>
      <c r="D2167" s="1" t="s">
        <v>42</v>
      </c>
      <c r="E2167" s="2">
        <v>66716</v>
      </c>
      <c r="F2167" s="2">
        <v>66755</v>
      </c>
      <c r="G2167" s="3">
        <f>+dataMercanciaGeneral[[#This Row],[Mercancía general embarcada en cabotaje]]+dataMercanciaGeneral[[#This Row],[Mercancía general desembarcada en cabotaje]]</f>
        <v>133471</v>
      </c>
      <c r="H2167" s="2">
        <v>338181</v>
      </c>
      <c r="I2167" s="2">
        <v>92451</v>
      </c>
      <c r="J2167" s="3">
        <f>+dataMercanciaGeneral[[#This Row],[Mercancía general embarcada en exterior]]+dataMercanciaGeneral[[#This Row],[Mercancía general desembarcada en exterior]]</f>
        <v>430632</v>
      </c>
      <c r="K2167" s="3">
        <f>+dataMercanciaGeneral[[#This Row],[Mercancía general embarcada en cabotaje]]+dataMercanciaGeneral[[#This Row],[Mercancía general embarcada en exterior]]</f>
        <v>404897</v>
      </c>
      <c r="L2167" s="3">
        <f>+dataMercanciaGeneral[[#This Row],[Mercancía general desembarcada en cabotaje]]+dataMercanciaGeneral[[#This Row],[Mercancía general desembarcada en exterior]]</f>
        <v>159206</v>
      </c>
      <c r="M2167" s="3">
        <f>+dataMercanciaGeneral[[#This Row],[TOTAL mercancía general embarcada en cabotaje y exterior]]+dataMercanciaGeneral[[#This Row],[TOTAL mercancía general desembarcada en cabotaje y exterior]]</f>
        <v>564103</v>
      </c>
    </row>
    <row r="2168" spans="1:13" hidden="1" x14ac:dyDescent="0.25">
      <c r="A2168" s="1">
        <v>1999</v>
      </c>
      <c r="B2168" s="1" t="s">
        <v>10</v>
      </c>
      <c r="C2168" s="1" t="s">
        <v>32</v>
      </c>
      <c r="D2168" s="1" t="s">
        <v>33</v>
      </c>
      <c r="E2168" s="2">
        <v>1100391</v>
      </c>
      <c r="F2168" s="2">
        <v>2805993</v>
      </c>
      <c r="G2168" s="3">
        <f>+dataMercanciaGeneral[[#This Row],[Mercancía general embarcada en cabotaje]]+dataMercanciaGeneral[[#This Row],[Mercancía general desembarcada en cabotaje]]</f>
        <v>3906384</v>
      </c>
      <c r="H2168" s="2">
        <v>5515</v>
      </c>
      <c r="I2168" s="2">
        <v>74066</v>
      </c>
      <c r="J2168" s="3">
        <f>+dataMercanciaGeneral[[#This Row],[Mercancía general embarcada en exterior]]+dataMercanciaGeneral[[#This Row],[Mercancía general desembarcada en exterior]]</f>
        <v>79581</v>
      </c>
      <c r="K2168" s="3">
        <f>+dataMercanciaGeneral[[#This Row],[Mercancía general embarcada en cabotaje]]+dataMercanciaGeneral[[#This Row],[Mercancía general embarcada en exterior]]</f>
        <v>1105906</v>
      </c>
      <c r="L2168" s="3">
        <f>+dataMercanciaGeneral[[#This Row],[Mercancía general desembarcada en cabotaje]]+dataMercanciaGeneral[[#This Row],[Mercancía general desembarcada en exterior]]</f>
        <v>2880059</v>
      </c>
      <c r="M2168" s="3">
        <f>+dataMercanciaGeneral[[#This Row],[TOTAL mercancía general embarcada en cabotaje y exterior]]+dataMercanciaGeneral[[#This Row],[TOTAL mercancía general desembarcada en cabotaje y exterior]]</f>
        <v>3985965</v>
      </c>
    </row>
    <row r="2169" spans="1:13" hidden="1" x14ac:dyDescent="0.25">
      <c r="A2169" s="1">
        <v>1999</v>
      </c>
      <c r="B2169" s="1" t="s">
        <v>10</v>
      </c>
      <c r="C2169" s="1" t="s">
        <v>32</v>
      </c>
      <c r="D2169" s="1" t="s">
        <v>42</v>
      </c>
      <c r="E2169" s="2">
        <v>396561</v>
      </c>
      <c r="F2169" s="2">
        <v>1576119</v>
      </c>
      <c r="G2169" s="3">
        <f>+dataMercanciaGeneral[[#This Row],[Mercancía general embarcada en cabotaje]]+dataMercanciaGeneral[[#This Row],[Mercancía general desembarcada en cabotaje]]</f>
        <v>1972680</v>
      </c>
      <c r="H2169" s="2">
        <v>0</v>
      </c>
      <c r="I2169" s="2">
        <v>16</v>
      </c>
      <c r="J2169" s="3">
        <f>+dataMercanciaGeneral[[#This Row],[Mercancía general embarcada en exterior]]+dataMercanciaGeneral[[#This Row],[Mercancía general desembarcada en exterior]]</f>
        <v>16</v>
      </c>
      <c r="K2169" s="3">
        <f>+dataMercanciaGeneral[[#This Row],[Mercancía general embarcada en cabotaje]]+dataMercanciaGeneral[[#This Row],[Mercancía general embarcada en exterior]]</f>
        <v>396561</v>
      </c>
      <c r="L2169" s="3">
        <f>+dataMercanciaGeneral[[#This Row],[Mercancía general desembarcada en cabotaje]]+dataMercanciaGeneral[[#This Row],[Mercancía general desembarcada en exterior]]</f>
        <v>1576135</v>
      </c>
      <c r="M2169" s="3">
        <f>+dataMercanciaGeneral[[#This Row],[TOTAL mercancía general embarcada en cabotaje y exterior]]+dataMercanciaGeneral[[#This Row],[TOTAL mercancía general desembarcada en cabotaje y exterior]]</f>
        <v>1972696</v>
      </c>
    </row>
    <row r="2170" spans="1:13" hidden="1" x14ac:dyDescent="0.25">
      <c r="A2170" s="1">
        <v>1999</v>
      </c>
      <c r="B2170" s="1" t="s">
        <v>11</v>
      </c>
      <c r="C2170" s="1" t="s">
        <v>32</v>
      </c>
      <c r="D2170" s="1" t="s">
        <v>33</v>
      </c>
      <c r="E2170" s="2">
        <v>1205643</v>
      </c>
      <c r="F2170" s="2">
        <v>444355</v>
      </c>
      <c r="G2170" s="3">
        <f>+dataMercanciaGeneral[[#This Row],[Mercancía general embarcada en cabotaje]]+dataMercanciaGeneral[[#This Row],[Mercancía general desembarcada en cabotaje]]</f>
        <v>1649998</v>
      </c>
      <c r="H2170" s="2">
        <v>674292</v>
      </c>
      <c r="I2170" s="2">
        <v>1467513</v>
      </c>
      <c r="J2170" s="3">
        <f>+dataMercanciaGeneral[[#This Row],[Mercancía general embarcada en exterior]]+dataMercanciaGeneral[[#This Row],[Mercancía general desembarcada en exterior]]</f>
        <v>2141805</v>
      </c>
      <c r="K2170" s="3">
        <f>+dataMercanciaGeneral[[#This Row],[Mercancía general embarcada en cabotaje]]+dataMercanciaGeneral[[#This Row],[Mercancía general embarcada en exterior]]</f>
        <v>1879935</v>
      </c>
      <c r="L2170" s="3">
        <f>+dataMercanciaGeneral[[#This Row],[Mercancía general desembarcada en cabotaje]]+dataMercanciaGeneral[[#This Row],[Mercancía general desembarcada en exterior]]</f>
        <v>1911868</v>
      </c>
      <c r="M2170" s="3">
        <f>+dataMercanciaGeneral[[#This Row],[TOTAL mercancía general embarcada en cabotaje y exterior]]+dataMercanciaGeneral[[#This Row],[TOTAL mercancía general desembarcada en cabotaje y exterior]]</f>
        <v>3791803</v>
      </c>
    </row>
    <row r="2171" spans="1:13" hidden="1" x14ac:dyDescent="0.25">
      <c r="A2171" s="1">
        <v>1999</v>
      </c>
      <c r="B2171" s="1" t="s">
        <v>11</v>
      </c>
      <c r="C2171" s="1" t="s">
        <v>32</v>
      </c>
      <c r="D2171" s="1" t="s">
        <v>42</v>
      </c>
      <c r="E2171" s="2">
        <v>1533497</v>
      </c>
      <c r="F2171" s="2">
        <v>426127</v>
      </c>
      <c r="G2171" s="3">
        <f>+dataMercanciaGeneral[[#This Row],[Mercancía general embarcada en cabotaje]]+dataMercanciaGeneral[[#This Row],[Mercancía general desembarcada en cabotaje]]</f>
        <v>1959624</v>
      </c>
      <c r="H2171" s="2">
        <v>4844745</v>
      </c>
      <c r="I2171" s="2">
        <v>4727377</v>
      </c>
      <c r="J2171" s="3">
        <f>+dataMercanciaGeneral[[#This Row],[Mercancía general embarcada en exterior]]+dataMercanciaGeneral[[#This Row],[Mercancía general desembarcada en exterior]]</f>
        <v>9572122</v>
      </c>
      <c r="K2171" s="3">
        <f>+dataMercanciaGeneral[[#This Row],[Mercancía general embarcada en cabotaje]]+dataMercanciaGeneral[[#This Row],[Mercancía general embarcada en exterior]]</f>
        <v>6378242</v>
      </c>
      <c r="L2171" s="3">
        <f>+dataMercanciaGeneral[[#This Row],[Mercancía general desembarcada en cabotaje]]+dataMercanciaGeneral[[#This Row],[Mercancía general desembarcada en exterior]]</f>
        <v>5153504</v>
      </c>
      <c r="M2171" s="3">
        <f>+dataMercanciaGeneral[[#This Row],[TOTAL mercancía general embarcada en cabotaje y exterior]]+dataMercanciaGeneral[[#This Row],[TOTAL mercancía general desembarcada en cabotaje y exterior]]</f>
        <v>11531746</v>
      </c>
    </row>
    <row r="2172" spans="1:13" hidden="1" x14ac:dyDescent="0.25">
      <c r="A2172" s="1">
        <v>1999</v>
      </c>
      <c r="B2172" s="1" t="s">
        <v>12</v>
      </c>
      <c r="C2172" s="1" t="s">
        <v>32</v>
      </c>
      <c r="D2172" s="1" t="s">
        <v>33</v>
      </c>
      <c r="E2172" s="2">
        <v>76304</v>
      </c>
      <c r="F2172" s="2">
        <v>25618</v>
      </c>
      <c r="G2172" s="3">
        <f>+dataMercanciaGeneral[[#This Row],[Mercancía general embarcada en cabotaje]]+dataMercanciaGeneral[[#This Row],[Mercancía general desembarcada en cabotaje]]</f>
        <v>101922</v>
      </c>
      <c r="H2172" s="2">
        <v>1081419</v>
      </c>
      <c r="I2172" s="2">
        <v>2215009</v>
      </c>
      <c r="J2172" s="3">
        <f>+dataMercanciaGeneral[[#This Row],[Mercancía general embarcada en exterior]]+dataMercanciaGeneral[[#This Row],[Mercancía general desembarcada en exterior]]</f>
        <v>3296428</v>
      </c>
      <c r="K2172" s="3">
        <f>+dataMercanciaGeneral[[#This Row],[Mercancía general embarcada en cabotaje]]+dataMercanciaGeneral[[#This Row],[Mercancía general embarcada en exterior]]</f>
        <v>1157723</v>
      </c>
      <c r="L2172" s="3">
        <f>+dataMercanciaGeneral[[#This Row],[Mercancía general desembarcada en cabotaje]]+dataMercanciaGeneral[[#This Row],[Mercancía general desembarcada en exterior]]</f>
        <v>2240627</v>
      </c>
      <c r="M2172" s="3">
        <f>+dataMercanciaGeneral[[#This Row],[TOTAL mercancía general embarcada en cabotaje y exterior]]+dataMercanciaGeneral[[#This Row],[TOTAL mercancía general desembarcada en cabotaje y exterior]]</f>
        <v>3398350</v>
      </c>
    </row>
    <row r="2173" spans="1:13" hidden="1" x14ac:dyDescent="0.25">
      <c r="A2173" s="1">
        <v>1999</v>
      </c>
      <c r="B2173" s="1" t="s">
        <v>12</v>
      </c>
      <c r="C2173" s="1" t="s">
        <v>32</v>
      </c>
      <c r="D2173" s="1" t="s">
        <v>42</v>
      </c>
      <c r="E2173" s="2">
        <v>320981</v>
      </c>
      <c r="F2173" s="2">
        <v>69004</v>
      </c>
      <c r="G2173" s="3">
        <f>+dataMercanciaGeneral[[#This Row],[Mercancía general embarcada en cabotaje]]+dataMercanciaGeneral[[#This Row],[Mercancía general desembarcada en cabotaje]]</f>
        <v>389985</v>
      </c>
      <c r="H2173" s="2">
        <v>2077215</v>
      </c>
      <c r="I2173" s="2">
        <v>1451017</v>
      </c>
      <c r="J2173" s="3">
        <f>+dataMercanciaGeneral[[#This Row],[Mercancía general embarcada en exterior]]+dataMercanciaGeneral[[#This Row],[Mercancía general desembarcada en exterior]]</f>
        <v>3528232</v>
      </c>
      <c r="K2173" s="3">
        <f>+dataMercanciaGeneral[[#This Row],[Mercancía general embarcada en cabotaje]]+dataMercanciaGeneral[[#This Row],[Mercancía general embarcada en exterior]]</f>
        <v>2398196</v>
      </c>
      <c r="L2173" s="3">
        <f>+dataMercanciaGeneral[[#This Row],[Mercancía general desembarcada en cabotaje]]+dataMercanciaGeneral[[#This Row],[Mercancía general desembarcada en exterior]]</f>
        <v>1520021</v>
      </c>
      <c r="M2173" s="3">
        <f>+dataMercanciaGeneral[[#This Row],[TOTAL mercancía general embarcada en cabotaje y exterior]]+dataMercanciaGeneral[[#This Row],[TOTAL mercancía general desembarcada en cabotaje y exterior]]</f>
        <v>3918217</v>
      </c>
    </row>
    <row r="2174" spans="1:13" hidden="1" x14ac:dyDescent="0.25">
      <c r="A2174" s="1">
        <v>1999</v>
      </c>
      <c r="B2174" s="1" t="s">
        <v>13</v>
      </c>
      <c r="C2174" s="1" t="s">
        <v>32</v>
      </c>
      <c r="D2174" s="1" t="s">
        <v>33</v>
      </c>
      <c r="E2174" s="2">
        <v>1139</v>
      </c>
      <c r="F2174" s="2">
        <v>5786</v>
      </c>
      <c r="G2174" s="3">
        <f>+dataMercanciaGeneral[[#This Row],[Mercancía general embarcada en cabotaje]]+dataMercanciaGeneral[[#This Row],[Mercancía general desembarcada en cabotaje]]</f>
        <v>6925</v>
      </c>
      <c r="H2174" s="2">
        <v>56196</v>
      </c>
      <c r="I2174" s="2">
        <v>118156</v>
      </c>
      <c r="J2174" s="3">
        <f>+dataMercanciaGeneral[[#This Row],[Mercancía general embarcada en exterior]]+dataMercanciaGeneral[[#This Row],[Mercancía general desembarcada en exterior]]</f>
        <v>174352</v>
      </c>
      <c r="K2174" s="3">
        <f>+dataMercanciaGeneral[[#This Row],[Mercancía general embarcada en cabotaje]]+dataMercanciaGeneral[[#This Row],[Mercancía general embarcada en exterior]]</f>
        <v>57335</v>
      </c>
      <c r="L2174" s="3">
        <f>+dataMercanciaGeneral[[#This Row],[Mercancía general desembarcada en cabotaje]]+dataMercanciaGeneral[[#This Row],[Mercancía general desembarcada en exterior]]</f>
        <v>123942</v>
      </c>
      <c r="M2174" s="3">
        <f>+dataMercanciaGeneral[[#This Row],[TOTAL mercancía general embarcada en cabotaje y exterior]]+dataMercanciaGeneral[[#This Row],[TOTAL mercancía general desembarcada en cabotaje y exterior]]</f>
        <v>181277</v>
      </c>
    </row>
    <row r="2175" spans="1:13" hidden="1" x14ac:dyDescent="0.25">
      <c r="A2175" s="1">
        <v>1999</v>
      </c>
      <c r="B2175" s="1" t="s">
        <v>13</v>
      </c>
      <c r="C2175" s="1" t="s">
        <v>32</v>
      </c>
      <c r="D2175" s="1" t="s">
        <v>42</v>
      </c>
      <c r="E2175" s="2">
        <v>147257</v>
      </c>
      <c r="F2175" s="2">
        <v>62387</v>
      </c>
      <c r="G2175" s="3">
        <f>+dataMercanciaGeneral[[#This Row],[Mercancía general embarcada en cabotaje]]+dataMercanciaGeneral[[#This Row],[Mercancía general desembarcada en cabotaje]]</f>
        <v>209644</v>
      </c>
      <c r="H2175" s="2">
        <v>121160</v>
      </c>
      <c r="I2175" s="2">
        <v>70894</v>
      </c>
      <c r="J2175" s="3">
        <f>+dataMercanciaGeneral[[#This Row],[Mercancía general embarcada en exterior]]+dataMercanciaGeneral[[#This Row],[Mercancía general desembarcada en exterior]]</f>
        <v>192054</v>
      </c>
      <c r="K2175" s="3">
        <f>+dataMercanciaGeneral[[#This Row],[Mercancía general embarcada en cabotaje]]+dataMercanciaGeneral[[#This Row],[Mercancía general embarcada en exterior]]</f>
        <v>268417</v>
      </c>
      <c r="L2175" s="3">
        <f>+dataMercanciaGeneral[[#This Row],[Mercancía general desembarcada en cabotaje]]+dataMercanciaGeneral[[#This Row],[Mercancía general desembarcada en exterior]]</f>
        <v>133281</v>
      </c>
      <c r="M2175" s="3">
        <f>+dataMercanciaGeneral[[#This Row],[TOTAL mercancía general embarcada en cabotaje y exterior]]+dataMercanciaGeneral[[#This Row],[TOTAL mercancía general desembarcada en cabotaje y exterior]]</f>
        <v>401698</v>
      </c>
    </row>
    <row r="2176" spans="1:13" hidden="1" x14ac:dyDescent="0.25">
      <c r="A2176" s="1">
        <v>1999</v>
      </c>
      <c r="B2176" s="1" t="s">
        <v>14</v>
      </c>
      <c r="C2176" s="1" t="s">
        <v>32</v>
      </c>
      <c r="D2176" s="1" t="s">
        <v>33</v>
      </c>
      <c r="E2176" s="2">
        <v>2</v>
      </c>
      <c r="F2176" s="2">
        <v>38</v>
      </c>
      <c r="G2176" s="3">
        <f>+dataMercanciaGeneral[[#This Row],[Mercancía general embarcada en cabotaje]]+dataMercanciaGeneral[[#This Row],[Mercancía general desembarcada en cabotaje]]</f>
        <v>40</v>
      </c>
      <c r="H2176" s="2">
        <v>275502</v>
      </c>
      <c r="I2176" s="2">
        <v>69355</v>
      </c>
      <c r="J2176" s="3">
        <f>+dataMercanciaGeneral[[#This Row],[Mercancía general embarcada en exterior]]+dataMercanciaGeneral[[#This Row],[Mercancía general desembarcada en exterior]]</f>
        <v>344857</v>
      </c>
      <c r="K2176" s="3">
        <f>+dataMercanciaGeneral[[#This Row],[Mercancía general embarcada en cabotaje]]+dataMercanciaGeneral[[#This Row],[Mercancía general embarcada en exterior]]</f>
        <v>275504</v>
      </c>
      <c r="L2176" s="3">
        <f>+dataMercanciaGeneral[[#This Row],[Mercancía general desembarcada en cabotaje]]+dataMercanciaGeneral[[#This Row],[Mercancía general desembarcada en exterior]]</f>
        <v>69393</v>
      </c>
      <c r="M2176" s="3">
        <f>+dataMercanciaGeneral[[#This Row],[TOTAL mercancía general embarcada en cabotaje y exterior]]+dataMercanciaGeneral[[#This Row],[TOTAL mercancía general desembarcada en cabotaje y exterior]]</f>
        <v>344897</v>
      </c>
    </row>
    <row r="2177" spans="1:13" hidden="1" x14ac:dyDescent="0.25">
      <c r="A2177" s="1">
        <v>1999</v>
      </c>
      <c r="B2177" s="1" t="s">
        <v>14</v>
      </c>
      <c r="C2177" s="1" t="s">
        <v>32</v>
      </c>
      <c r="D2177" s="1" t="s">
        <v>42</v>
      </c>
      <c r="E2177" s="2">
        <v>164</v>
      </c>
      <c r="F2177" s="2">
        <v>0</v>
      </c>
      <c r="G2177" s="3">
        <f>+dataMercanciaGeneral[[#This Row],[Mercancía general embarcada en cabotaje]]+dataMercanciaGeneral[[#This Row],[Mercancía general desembarcada en cabotaje]]</f>
        <v>164</v>
      </c>
      <c r="H2177" s="2">
        <v>161126</v>
      </c>
      <c r="I2177" s="2">
        <v>15664</v>
      </c>
      <c r="J2177" s="3">
        <f>+dataMercanciaGeneral[[#This Row],[Mercancía general embarcada en exterior]]+dataMercanciaGeneral[[#This Row],[Mercancía general desembarcada en exterior]]</f>
        <v>176790</v>
      </c>
      <c r="K2177" s="3">
        <f>+dataMercanciaGeneral[[#This Row],[Mercancía general embarcada en cabotaje]]+dataMercanciaGeneral[[#This Row],[Mercancía general embarcada en exterior]]</f>
        <v>161290</v>
      </c>
      <c r="L2177" s="3">
        <f>+dataMercanciaGeneral[[#This Row],[Mercancía general desembarcada en cabotaje]]+dataMercanciaGeneral[[#This Row],[Mercancía general desembarcada en exterior]]</f>
        <v>15664</v>
      </c>
      <c r="M2177" s="3">
        <f>+dataMercanciaGeneral[[#This Row],[TOTAL mercancía general embarcada en cabotaje y exterior]]+dataMercanciaGeneral[[#This Row],[TOTAL mercancía general desembarcada en cabotaje y exterior]]</f>
        <v>176954</v>
      </c>
    </row>
    <row r="2178" spans="1:13" hidden="1" x14ac:dyDescent="0.25">
      <c r="A2178" s="1">
        <v>1999</v>
      </c>
      <c r="B2178" s="1" t="s">
        <v>15</v>
      </c>
      <c r="C2178" s="1" t="s">
        <v>32</v>
      </c>
      <c r="D2178" s="1" t="s">
        <v>33</v>
      </c>
      <c r="E2178" s="2">
        <v>178913</v>
      </c>
      <c r="F2178" s="2">
        <v>404930</v>
      </c>
      <c r="G2178" s="3">
        <f>+dataMercanciaGeneral[[#This Row],[Mercancía general embarcada en cabotaje]]+dataMercanciaGeneral[[#This Row],[Mercancía general desembarcada en cabotaje]]</f>
        <v>583843</v>
      </c>
      <c r="H2178" s="2">
        <v>16</v>
      </c>
      <c r="I2178" s="2">
        <v>195</v>
      </c>
      <c r="J2178" s="3">
        <f>+dataMercanciaGeneral[[#This Row],[Mercancía general embarcada en exterior]]+dataMercanciaGeneral[[#This Row],[Mercancía general desembarcada en exterior]]</f>
        <v>211</v>
      </c>
      <c r="K2178" s="3">
        <f>+dataMercanciaGeneral[[#This Row],[Mercancía general embarcada en cabotaje]]+dataMercanciaGeneral[[#This Row],[Mercancía general embarcada en exterior]]</f>
        <v>178929</v>
      </c>
      <c r="L2178" s="3">
        <f>+dataMercanciaGeneral[[#This Row],[Mercancía general desembarcada en cabotaje]]+dataMercanciaGeneral[[#This Row],[Mercancía general desembarcada en exterior]]</f>
        <v>405125</v>
      </c>
      <c r="M2178" s="3">
        <f>+dataMercanciaGeneral[[#This Row],[TOTAL mercancía general embarcada en cabotaje y exterior]]+dataMercanciaGeneral[[#This Row],[TOTAL mercancía general desembarcada en cabotaje y exterior]]</f>
        <v>584054</v>
      </c>
    </row>
    <row r="2179" spans="1:13" hidden="1" x14ac:dyDescent="0.25">
      <c r="A2179" s="1">
        <v>1999</v>
      </c>
      <c r="B2179" s="1" t="s">
        <v>15</v>
      </c>
      <c r="C2179" s="1" t="s">
        <v>32</v>
      </c>
      <c r="D2179" s="1" t="s">
        <v>42</v>
      </c>
      <c r="E2179" s="2">
        <v>8667</v>
      </c>
      <c r="F2179" s="2">
        <v>41072</v>
      </c>
      <c r="G2179" s="3">
        <f>+dataMercanciaGeneral[[#This Row],[Mercancía general embarcada en cabotaje]]+dataMercanciaGeneral[[#This Row],[Mercancía general desembarcada en cabotaje]]</f>
        <v>49739</v>
      </c>
      <c r="H2179" s="2">
        <v>330</v>
      </c>
      <c r="I2179" s="2">
        <v>14942</v>
      </c>
      <c r="J2179" s="3">
        <f>+dataMercanciaGeneral[[#This Row],[Mercancía general embarcada en exterior]]+dataMercanciaGeneral[[#This Row],[Mercancía general desembarcada en exterior]]</f>
        <v>15272</v>
      </c>
      <c r="K2179" s="3">
        <f>+dataMercanciaGeneral[[#This Row],[Mercancía general embarcada en cabotaje]]+dataMercanciaGeneral[[#This Row],[Mercancía general embarcada en exterior]]</f>
        <v>8997</v>
      </c>
      <c r="L2179" s="3">
        <f>+dataMercanciaGeneral[[#This Row],[Mercancía general desembarcada en cabotaje]]+dataMercanciaGeneral[[#This Row],[Mercancía general desembarcada en exterior]]</f>
        <v>56014</v>
      </c>
      <c r="M2179" s="3">
        <f>+dataMercanciaGeneral[[#This Row],[TOTAL mercancía general embarcada en cabotaje y exterior]]+dataMercanciaGeneral[[#This Row],[TOTAL mercancía general desembarcada en cabotaje y exterior]]</f>
        <v>65011</v>
      </c>
    </row>
    <row r="2180" spans="1:13" hidden="1" x14ac:dyDescent="0.25">
      <c r="A2180" s="1">
        <v>1999</v>
      </c>
      <c r="B2180" s="1" t="s">
        <v>16</v>
      </c>
      <c r="C2180" s="1" t="s">
        <v>32</v>
      </c>
      <c r="D2180" s="1" t="s">
        <v>33</v>
      </c>
      <c r="E2180" s="2">
        <v>10397</v>
      </c>
      <c r="F2180" s="2">
        <v>3146</v>
      </c>
      <c r="G2180" s="3">
        <f>+dataMercanciaGeneral[[#This Row],[Mercancía general embarcada en cabotaje]]+dataMercanciaGeneral[[#This Row],[Mercancía general desembarcada en cabotaje]]</f>
        <v>13543</v>
      </c>
      <c r="H2180" s="2">
        <v>83255</v>
      </c>
      <c r="I2180" s="2">
        <v>304865</v>
      </c>
      <c r="J2180" s="3">
        <f>+dataMercanciaGeneral[[#This Row],[Mercancía general embarcada en exterior]]+dataMercanciaGeneral[[#This Row],[Mercancía general desembarcada en exterior]]</f>
        <v>388120</v>
      </c>
      <c r="K2180" s="3">
        <f>+dataMercanciaGeneral[[#This Row],[Mercancía general embarcada en cabotaje]]+dataMercanciaGeneral[[#This Row],[Mercancía general embarcada en exterior]]</f>
        <v>93652</v>
      </c>
      <c r="L2180" s="3">
        <f>+dataMercanciaGeneral[[#This Row],[Mercancía general desembarcada en cabotaje]]+dataMercanciaGeneral[[#This Row],[Mercancía general desembarcada en exterior]]</f>
        <v>308011</v>
      </c>
      <c r="M2180" s="3">
        <f>+dataMercanciaGeneral[[#This Row],[TOTAL mercancía general embarcada en cabotaje y exterior]]+dataMercanciaGeneral[[#This Row],[TOTAL mercancía general desembarcada en cabotaje y exterior]]</f>
        <v>401663</v>
      </c>
    </row>
    <row r="2181" spans="1:13" hidden="1" x14ac:dyDescent="0.25">
      <c r="A2181" s="1">
        <v>1999</v>
      </c>
      <c r="B2181" s="1" t="s">
        <v>16</v>
      </c>
      <c r="C2181" s="1" t="s">
        <v>32</v>
      </c>
      <c r="D2181" s="1" t="s">
        <v>42</v>
      </c>
      <c r="E2181" s="2">
        <v>0</v>
      </c>
      <c r="F2181" s="2">
        <v>0</v>
      </c>
      <c r="G2181" s="3">
        <f>+dataMercanciaGeneral[[#This Row],[Mercancía general embarcada en cabotaje]]+dataMercanciaGeneral[[#This Row],[Mercancía general desembarcada en cabotaje]]</f>
        <v>0</v>
      </c>
      <c r="H2181" s="2">
        <v>105</v>
      </c>
      <c r="I2181" s="2">
        <v>1798</v>
      </c>
      <c r="J2181" s="3">
        <f>+dataMercanciaGeneral[[#This Row],[Mercancía general embarcada en exterior]]+dataMercanciaGeneral[[#This Row],[Mercancía general desembarcada en exterior]]</f>
        <v>1903</v>
      </c>
      <c r="K2181" s="3">
        <f>+dataMercanciaGeneral[[#This Row],[Mercancía general embarcada en cabotaje]]+dataMercanciaGeneral[[#This Row],[Mercancía general embarcada en exterior]]</f>
        <v>105</v>
      </c>
      <c r="L2181" s="3">
        <f>+dataMercanciaGeneral[[#This Row],[Mercancía general desembarcada en cabotaje]]+dataMercanciaGeneral[[#This Row],[Mercancía general desembarcada en exterior]]</f>
        <v>1798</v>
      </c>
      <c r="M2181" s="3">
        <f>+dataMercanciaGeneral[[#This Row],[TOTAL mercancía general embarcada en cabotaje y exterior]]+dataMercanciaGeneral[[#This Row],[TOTAL mercancía general desembarcada en cabotaje y exterior]]</f>
        <v>1903</v>
      </c>
    </row>
    <row r="2182" spans="1:13" hidden="1" x14ac:dyDescent="0.25">
      <c r="A2182" s="1">
        <v>1999</v>
      </c>
      <c r="B2182" s="1" t="s">
        <v>17</v>
      </c>
      <c r="C2182" s="1" t="s">
        <v>32</v>
      </c>
      <c r="D2182" s="1" t="s">
        <v>33</v>
      </c>
      <c r="E2182" s="2">
        <v>9340</v>
      </c>
      <c r="F2182" s="2">
        <v>1667</v>
      </c>
      <c r="G2182" s="3">
        <f>+dataMercanciaGeneral[[#This Row],[Mercancía general embarcada en cabotaje]]+dataMercanciaGeneral[[#This Row],[Mercancía general desembarcada en cabotaje]]</f>
        <v>11007</v>
      </c>
      <c r="H2182" s="2">
        <v>354915</v>
      </c>
      <c r="I2182" s="2">
        <v>86408</v>
      </c>
      <c r="J2182" s="3">
        <f>+dataMercanciaGeneral[[#This Row],[Mercancía general embarcada en exterior]]+dataMercanciaGeneral[[#This Row],[Mercancía general desembarcada en exterior]]</f>
        <v>441323</v>
      </c>
      <c r="K2182" s="3">
        <f>+dataMercanciaGeneral[[#This Row],[Mercancía general embarcada en cabotaje]]+dataMercanciaGeneral[[#This Row],[Mercancía general embarcada en exterior]]</f>
        <v>364255</v>
      </c>
      <c r="L2182" s="3">
        <f>+dataMercanciaGeneral[[#This Row],[Mercancía general desembarcada en cabotaje]]+dataMercanciaGeneral[[#This Row],[Mercancía general desembarcada en exterior]]</f>
        <v>88075</v>
      </c>
      <c r="M2182" s="3">
        <f>+dataMercanciaGeneral[[#This Row],[TOTAL mercancía general embarcada en cabotaje y exterior]]+dataMercanciaGeneral[[#This Row],[TOTAL mercancía general desembarcada en cabotaje y exterior]]</f>
        <v>452330</v>
      </c>
    </row>
    <row r="2183" spans="1:13" hidden="1" x14ac:dyDescent="0.25">
      <c r="A2183" s="1">
        <v>1999</v>
      </c>
      <c r="B2183" s="1" t="s">
        <v>17</v>
      </c>
      <c r="C2183" s="1" t="s">
        <v>32</v>
      </c>
      <c r="D2183" s="1" t="s">
        <v>42</v>
      </c>
      <c r="E2183" s="2">
        <v>82900</v>
      </c>
      <c r="F2183" s="2">
        <v>18273</v>
      </c>
      <c r="G2183" s="3">
        <f>+dataMercanciaGeneral[[#This Row],[Mercancía general embarcada en cabotaje]]+dataMercanciaGeneral[[#This Row],[Mercancía general desembarcada en cabotaje]]</f>
        <v>101173</v>
      </c>
      <c r="H2183" s="2">
        <v>15555</v>
      </c>
      <c r="I2183" s="2">
        <v>13583</v>
      </c>
      <c r="J2183" s="3">
        <f>+dataMercanciaGeneral[[#This Row],[Mercancía general embarcada en exterior]]+dataMercanciaGeneral[[#This Row],[Mercancía general desembarcada en exterior]]</f>
        <v>29138</v>
      </c>
      <c r="K2183" s="3">
        <f>+dataMercanciaGeneral[[#This Row],[Mercancía general embarcada en cabotaje]]+dataMercanciaGeneral[[#This Row],[Mercancía general embarcada en exterior]]</f>
        <v>98455</v>
      </c>
      <c r="L2183" s="3">
        <f>+dataMercanciaGeneral[[#This Row],[Mercancía general desembarcada en cabotaje]]+dataMercanciaGeneral[[#This Row],[Mercancía general desembarcada en exterior]]</f>
        <v>31856</v>
      </c>
      <c r="M2183" s="3">
        <f>+dataMercanciaGeneral[[#This Row],[TOTAL mercancía general embarcada en cabotaje y exterior]]+dataMercanciaGeneral[[#This Row],[TOTAL mercancía general desembarcada en cabotaje y exterior]]</f>
        <v>130311</v>
      </c>
    </row>
    <row r="2184" spans="1:13" hidden="1" x14ac:dyDescent="0.25">
      <c r="A2184" s="1">
        <v>1999</v>
      </c>
      <c r="B2184" s="1" t="s">
        <v>18</v>
      </c>
      <c r="C2184" s="1" t="s">
        <v>32</v>
      </c>
      <c r="D2184" s="1" t="s">
        <v>33</v>
      </c>
      <c r="E2184" s="2">
        <v>639</v>
      </c>
      <c r="F2184" s="2">
        <v>220</v>
      </c>
      <c r="G2184" s="3">
        <f>+dataMercanciaGeneral[[#This Row],[Mercancía general embarcada en cabotaje]]+dataMercanciaGeneral[[#This Row],[Mercancía general desembarcada en cabotaje]]</f>
        <v>859</v>
      </c>
      <c r="H2184" s="2">
        <v>423919</v>
      </c>
      <c r="I2184" s="2">
        <v>428777</v>
      </c>
      <c r="J2184" s="3">
        <f>+dataMercanciaGeneral[[#This Row],[Mercancía general embarcada en exterior]]+dataMercanciaGeneral[[#This Row],[Mercancía general desembarcada en exterior]]</f>
        <v>852696</v>
      </c>
      <c r="K2184" s="3">
        <f>+dataMercanciaGeneral[[#This Row],[Mercancía general embarcada en cabotaje]]+dataMercanciaGeneral[[#This Row],[Mercancía general embarcada en exterior]]</f>
        <v>424558</v>
      </c>
      <c r="L2184" s="3">
        <f>+dataMercanciaGeneral[[#This Row],[Mercancía general desembarcada en cabotaje]]+dataMercanciaGeneral[[#This Row],[Mercancía general desembarcada en exterior]]</f>
        <v>428997</v>
      </c>
      <c r="M2184" s="3">
        <f>+dataMercanciaGeneral[[#This Row],[TOTAL mercancía general embarcada en cabotaje y exterior]]+dataMercanciaGeneral[[#This Row],[TOTAL mercancía general desembarcada en cabotaje y exterior]]</f>
        <v>853555</v>
      </c>
    </row>
    <row r="2185" spans="1:13" hidden="1" x14ac:dyDescent="0.25">
      <c r="A2185" s="1">
        <v>1999</v>
      </c>
      <c r="B2185" s="1" t="s">
        <v>18</v>
      </c>
      <c r="C2185" s="1" t="s">
        <v>32</v>
      </c>
      <c r="D2185" s="1" t="s">
        <v>42</v>
      </c>
      <c r="E2185" s="2">
        <v>0</v>
      </c>
      <c r="F2185" s="2">
        <v>0</v>
      </c>
      <c r="G2185" s="3">
        <f>+dataMercanciaGeneral[[#This Row],[Mercancía general embarcada en cabotaje]]+dataMercanciaGeneral[[#This Row],[Mercancía general desembarcada en cabotaje]]</f>
        <v>0</v>
      </c>
      <c r="H2185" s="2">
        <v>0</v>
      </c>
      <c r="I2185" s="2">
        <v>0</v>
      </c>
      <c r="J2185" s="3">
        <f>+dataMercanciaGeneral[[#This Row],[Mercancía general embarcada en exterior]]+dataMercanciaGeneral[[#This Row],[Mercancía general desembarcada en exterior]]</f>
        <v>0</v>
      </c>
      <c r="K2185" s="3">
        <f>+dataMercanciaGeneral[[#This Row],[Mercancía general embarcada en cabotaje]]+dataMercanciaGeneral[[#This Row],[Mercancía general embarcada en exterior]]</f>
        <v>0</v>
      </c>
      <c r="L2185" s="3">
        <f>+dataMercanciaGeneral[[#This Row],[Mercancía general desembarcada en cabotaje]]+dataMercanciaGeneral[[#This Row],[Mercancía general desembarcada en exterior]]</f>
        <v>0</v>
      </c>
      <c r="M2185" s="3">
        <f>+dataMercanciaGeneral[[#This Row],[TOTAL mercancía general embarcada en cabotaje y exterior]]+dataMercanciaGeneral[[#This Row],[TOTAL mercancía general desembarcada en cabotaje y exterior]]</f>
        <v>0</v>
      </c>
    </row>
    <row r="2186" spans="1:13" hidden="1" x14ac:dyDescent="0.25">
      <c r="A2186" s="1">
        <v>1999</v>
      </c>
      <c r="B2186" s="1" t="s">
        <v>19</v>
      </c>
      <c r="C2186" s="1" t="s">
        <v>32</v>
      </c>
      <c r="D2186" s="1" t="s">
        <v>33</v>
      </c>
      <c r="E2186" s="2">
        <v>951721</v>
      </c>
      <c r="F2186" s="2">
        <v>1381322</v>
      </c>
      <c r="G2186" s="3">
        <f>+dataMercanciaGeneral[[#This Row],[Mercancía general embarcada en cabotaje]]+dataMercanciaGeneral[[#This Row],[Mercancía general desembarcada en cabotaje]]</f>
        <v>2333043</v>
      </c>
      <c r="H2186" s="2">
        <v>265344</v>
      </c>
      <c r="I2186" s="2">
        <v>1038473</v>
      </c>
      <c r="J2186" s="3">
        <f>+dataMercanciaGeneral[[#This Row],[Mercancía general embarcada en exterior]]+dataMercanciaGeneral[[#This Row],[Mercancía general desembarcada en exterior]]</f>
        <v>1303817</v>
      </c>
      <c r="K2186" s="3">
        <f>+dataMercanciaGeneral[[#This Row],[Mercancía general embarcada en cabotaje]]+dataMercanciaGeneral[[#This Row],[Mercancía general embarcada en exterior]]</f>
        <v>1217065</v>
      </c>
      <c r="L2186" s="3">
        <f>+dataMercanciaGeneral[[#This Row],[Mercancía general desembarcada en cabotaje]]+dataMercanciaGeneral[[#This Row],[Mercancía general desembarcada en exterior]]</f>
        <v>2419795</v>
      </c>
      <c r="M2186" s="3">
        <f>+dataMercanciaGeneral[[#This Row],[TOTAL mercancía general embarcada en cabotaje y exterior]]+dataMercanciaGeneral[[#This Row],[TOTAL mercancía general desembarcada en cabotaje y exterior]]</f>
        <v>3636860</v>
      </c>
    </row>
    <row r="2187" spans="1:13" hidden="1" x14ac:dyDescent="0.25">
      <c r="A2187" s="1">
        <v>1999</v>
      </c>
      <c r="B2187" s="1" t="s">
        <v>19</v>
      </c>
      <c r="C2187" s="1" t="s">
        <v>32</v>
      </c>
      <c r="D2187" s="1" t="s">
        <v>42</v>
      </c>
      <c r="E2187" s="2">
        <v>771395</v>
      </c>
      <c r="F2187" s="2">
        <v>1844445</v>
      </c>
      <c r="G2187" s="3">
        <f>+dataMercanciaGeneral[[#This Row],[Mercancía general embarcada en cabotaje]]+dataMercanciaGeneral[[#This Row],[Mercancía general desembarcada en cabotaje]]</f>
        <v>2615840</v>
      </c>
      <c r="H2187" s="2">
        <v>1532845</v>
      </c>
      <c r="I2187" s="2">
        <v>1200677</v>
      </c>
      <c r="J2187" s="3">
        <f>+dataMercanciaGeneral[[#This Row],[Mercancía general embarcada en exterior]]+dataMercanciaGeneral[[#This Row],[Mercancía general desembarcada en exterior]]</f>
        <v>2733522</v>
      </c>
      <c r="K2187" s="3">
        <f>+dataMercanciaGeneral[[#This Row],[Mercancía general embarcada en cabotaje]]+dataMercanciaGeneral[[#This Row],[Mercancía general embarcada en exterior]]</f>
        <v>2304240</v>
      </c>
      <c r="L2187" s="3">
        <f>+dataMercanciaGeneral[[#This Row],[Mercancía general desembarcada en cabotaje]]+dataMercanciaGeneral[[#This Row],[Mercancía general desembarcada en exterior]]</f>
        <v>3045122</v>
      </c>
      <c r="M2187" s="3">
        <f>+dataMercanciaGeneral[[#This Row],[TOTAL mercancía general embarcada en cabotaje y exterior]]+dataMercanciaGeneral[[#This Row],[TOTAL mercancía general desembarcada en cabotaje y exterior]]</f>
        <v>5349362</v>
      </c>
    </row>
    <row r="2188" spans="1:13" hidden="1" x14ac:dyDescent="0.25">
      <c r="A2188" s="1">
        <v>1999</v>
      </c>
      <c r="B2188" s="1" t="s">
        <v>20</v>
      </c>
      <c r="C2188" s="1" t="s">
        <v>32</v>
      </c>
      <c r="D2188" s="1" t="s">
        <v>33</v>
      </c>
      <c r="E2188" s="2">
        <v>215332</v>
      </c>
      <c r="F2188" s="2">
        <v>69687</v>
      </c>
      <c r="G2188" s="3">
        <f>+dataMercanciaGeneral[[#This Row],[Mercancía general embarcada en cabotaje]]+dataMercanciaGeneral[[#This Row],[Mercancía general desembarcada en cabotaje]]</f>
        <v>285019</v>
      </c>
      <c r="H2188" s="2">
        <v>26751</v>
      </c>
      <c r="I2188" s="2">
        <v>37546</v>
      </c>
      <c r="J2188" s="3">
        <f>+dataMercanciaGeneral[[#This Row],[Mercancía general embarcada en exterior]]+dataMercanciaGeneral[[#This Row],[Mercancía general desembarcada en exterior]]</f>
        <v>64297</v>
      </c>
      <c r="K2188" s="3">
        <f>+dataMercanciaGeneral[[#This Row],[Mercancía general embarcada en cabotaje]]+dataMercanciaGeneral[[#This Row],[Mercancía general embarcada en exterior]]</f>
        <v>242083</v>
      </c>
      <c r="L2188" s="3">
        <f>+dataMercanciaGeneral[[#This Row],[Mercancía general desembarcada en cabotaje]]+dataMercanciaGeneral[[#This Row],[Mercancía general desembarcada en exterior]]</f>
        <v>107233</v>
      </c>
      <c r="M2188" s="3">
        <f>+dataMercanciaGeneral[[#This Row],[TOTAL mercancía general embarcada en cabotaje y exterior]]+dataMercanciaGeneral[[#This Row],[TOTAL mercancía general desembarcada en cabotaje y exterior]]</f>
        <v>349316</v>
      </c>
    </row>
    <row r="2189" spans="1:13" hidden="1" x14ac:dyDescent="0.25">
      <c r="A2189" s="1">
        <v>1999</v>
      </c>
      <c r="B2189" s="1" t="s">
        <v>20</v>
      </c>
      <c r="C2189" s="1" t="s">
        <v>32</v>
      </c>
      <c r="D2189" s="1" t="s">
        <v>42</v>
      </c>
      <c r="E2189" s="2">
        <v>19571</v>
      </c>
      <c r="F2189" s="2">
        <v>4771</v>
      </c>
      <c r="G2189" s="3">
        <f>+dataMercanciaGeneral[[#This Row],[Mercancía general embarcada en cabotaje]]+dataMercanciaGeneral[[#This Row],[Mercancía general desembarcada en cabotaje]]</f>
        <v>24342</v>
      </c>
      <c r="H2189" s="2">
        <v>580</v>
      </c>
      <c r="I2189" s="2">
        <v>0</v>
      </c>
      <c r="J2189" s="3">
        <f>+dataMercanciaGeneral[[#This Row],[Mercancía general embarcada en exterior]]+dataMercanciaGeneral[[#This Row],[Mercancía general desembarcada en exterior]]</f>
        <v>580</v>
      </c>
      <c r="K2189" s="3">
        <f>+dataMercanciaGeneral[[#This Row],[Mercancía general embarcada en cabotaje]]+dataMercanciaGeneral[[#This Row],[Mercancía general embarcada en exterior]]</f>
        <v>20151</v>
      </c>
      <c r="L2189" s="3">
        <f>+dataMercanciaGeneral[[#This Row],[Mercancía general desembarcada en cabotaje]]+dataMercanciaGeneral[[#This Row],[Mercancía general desembarcada en exterior]]</f>
        <v>4771</v>
      </c>
      <c r="M2189" s="3">
        <f>+dataMercanciaGeneral[[#This Row],[TOTAL mercancía general embarcada en cabotaje y exterior]]+dataMercanciaGeneral[[#This Row],[TOTAL mercancía general desembarcada en cabotaje y exterior]]</f>
        <v>24922</v>
      </c>
    </row>
    <row r="2190" spans="1:13" hidden="1" x14ac:dyDescent="0.25">
      <c r="A2190" s="1">
        <v>1999</v>
      </c>
      <c r="B2190" s="1" t="s">
        <v>21</v>
      </c>
      <c r="C2190" s="1" t="s">
        <v>32</v>
      </c>
      <c r="D2190" s="1" t="s">
        <v>33</v>
      </c>
      <c r="E2190" s="2">
        <v>8</v>
      </c>
      <c r="F2190" s="2">
        <v>94</v>
      </c>
      <c r="G2190" s="3">
        <f>+dataMercanciaGeneral[[#This Row],[Mercancía general embarcada en cabotaje]]+dataMercanciaGeneral[[#This Row],[Mercancía general desembarcada en cabotaje]]</f>
        <v>102</v>
      </c>
      <c r="H2190" s="2">
        <v>309572</v>
      </c>
      <c r="I2190" s="2">
        <v>233322</v>
      </c>
      <c r="J2190" s="3">
        <f>+dataMercanciaGeneral[[#This Row],[Mercancía general embarcada en exterior]]+dataMercanciaGeneral[[#This Row],[Mercancía general desembarcada en exterior]]</f>
        <v>542894</v>
      </c>
      <c r="K2190" s="3">
        <f>+dataMercanciaGeneral[[#This Row],[Mercancía general embarcada en cabotaje]]+dataMercanciaGeneral[[#This Row],[Mercancía general embarcada en exterior]]</f>
        <v>309580</v>
      </c>
      <c r="L2190" s="3">
        <f>+dataMercanciaGeneral[[#This Row],[Mercancía general desembarcada en cabotaje]]+dataMercanciaGeneral[[#This Row],[Mercancía general desembarcada en exterior]]</f>
        <v>233416</v>
      </c>
      <c r="M2190" s="3">
        <f>+dataMercanciaGeneral[[#This Row],[TOTAL mercancía general embarcada en cabotaje y exterior]]+dataMercanciaGeneral[[#This Row],[TOTAL mercancía general desembarcada en cabotaje y exterior]]</f>
        <v>542996</v>
      </c>
    </row>
    <row r="2191" spans="1:13" hidden="1" x14ac:dyDescent="0.25">
      <c r="A2191" s="1">
        <v>1999</v>
      </c>
      <c r="B2191" s="1" t="s">
        <v>21</v>
      </c>
      <c r="C2191" s="1" t="s">
        <v>32</v>
      </c>
      <c r="D2191" s="1" t="s">
        <v>42</v>
      </c>
      <c r="E2191" s="2">
        <v>299085</v>
      </c>
      <c r="F2191" s="2">
        <v>85203</v>
      </c>
      <c r="G2191" s="3">
        <f>+dataMercanciaGeneral[[#This Row],[Mercancía general embarcada en cabotaje]]+dataMercanciaGeneral[[#This Row],[Mercancía general desembarcada en cabotaje]]</f>
        <v>384288</v>
      </c>
      <c r="H2191" s="2">
        <v>144</v>
      </c>
      <c r="I2191" s="2">
        <v>2540</v>
      </c>
      <c r="J2191" s="3">
        <f>+dataMercanciaGeneral[[#This Row],[Mercancía general embarcada en exterior]]+dataMercanciaGeneral[[#This Row],[Mercancía general desembarcada en exterior]]</f>
        <v>2684</v>
      </c>
      <c r="K2191" s="3">
        <f>+dataMercanciaGeneral[[#This Row],[Mercancía general embarcada en cabotaje]]+dataMercanciaGeneral[[#This Row],[Mercancía general embarcada en exterior]]</f>
        <v>299229</v>
      </c>
      <c r="L2191" s="3">
        <f>+dataMercanciaGeneral[[#This Row],[Mercancía general desembarcada en cabotaje]]+dataMercanciaGeneral[[#This Row],[Mercancía general desembarcada en exterior]]</f>
        <v>87743</v>
      </c>
      <c r="M2191" s="3">
        <f>+dataMercanciaGeneral[[#This Row],[TOTAL mercancía general embarcada en cabotaje y exterior]]+dataMercanciaGeneral[[#This Row],[TOTAL mercancía general desembarcada en cabotaje y exterior]]</f>
        <v>386972</v>
      </c>
    </row>
    <row r="2192" spans="1:13" hidden="1" x14ac:dyDescent="0.25">
      <c r="A2192" s="1">
        <v>1999</v>
      </c>
      <c r="B2192" s="1" t="s">
        <v>22</v>
      </c>
      <c r="C2192" s="1" t="s">
        <v>32</v>
      </c>
      <c r="D2192" s="1" t="s">
        <v>33</v>
      </c>
      <c r="E2192" s="2">
        <v>117186</v>
      </c>
      <c r="F2192" s="2">
        <v>375116</v>
      </c>
      <c r="G2192" s="3">
        <f>+dataMercanciaGeneral[[#This Row],[Mercancía general embarcada en cabotaje]]+dataMercanciaGeneral[[#This Row],[Mercancía general desembarcada en cabotaje]]</f>
        <v>492302</v>
      </c>
      <c r="H2192" s="2">
        <v>21</v>
      </c>
      <c r="I2192" s="2">
        <v>0</v>
      </c>
      <c r="J2192" s="3">
        <f>+dataMercanciaGeneral[[#This Row],[Mercancía general embarcada en exterior]]+dataMercanciaGeneral[[#This Row],[Mercancía general desembarcada en exterior]]</f>
        <v>21</v>
      </c>
      <c r="K2192" s="3">
        <f>+dataMercanciaGeneral[[#This Row],[Mercancía general embarcada en cabotaje]]+dataMercanciaGeneral[[#This Row],[Mercancía general embarcada en exterior]]</f>
        <v>117207</v>
      </c>
      <c r="L2192" s="3">
        <f>+dataMercanciaGeneral[[#This Row],[Mercancía general desembarcada en cabotaje]]+dataMercanciaGeneral[[#This Row],[Mercancía general desembarcada en exterior]]</f>
        <v>375116</v>
      </c>
      <c r="M2192" s="3">
        <f>+dataMercanciaGeneral[[#This Row],[TOTAL mercancía general embarcada en cabotaje y exterior]]+dataMercanciaGeneral[[#This Row],[TOTAL mercancía general desembarcada en cabotaje y exterior]]</f>
        <v>492323</v>
      </c>
    </row>
    <row r="2193" spans="1:13" hidden="1" x14ac:dyDescent="0.25">
      <c r="A2193" s="1">
        <v>1999</v>
      </c>
      <c r="B2193" s="1" t="s">
        <v>22</v>
      </c>
      <c r="C2193" s="1" t="s">
        <v>32</v>
      </c>
      <c r="D2193" s="1" t="s">
        <v>42</v>
      </c>
      <c r="E2193" s="2">
        <v>27380</v>
      </c>
      <c r="F2193" s="2">
        <v>82151</v>
      </c>
      <c r="G2193" s="3">
        <f>+dataMercanciaGeneral[[#This Row],[Mercancía general embarcada en cabotaje]]+dataMercanciaGeneral[[#This Row],[Mercancía general desembarcada en cabotaje]]</f>
        <v>109531</v>
      </c>
      <c r="H2193" s="2">
        <v>118</v>
      </c>
      <c r="I2193" s="2">
        <v>29443</v>
      </c>
      <c r="J2193" s="3">
        <f>+dataMercanciaGeneral[[#This Row],[Mercancía general embarcada en exterior]]+dataMercanciaGeneral[[#This Row],[Mercancía general desembarcada en exterior]]</f>
        <v>29561</v>
      </c>
      <c r="K2193" s="3">
        <f>+dataMercanciaGeneral[[#This Row],[Mercancía general embarcada en cabotaje]]+dataMercanciaGeneral[[#This Row],[Mercancía general embarcada en exterior]]</f>
        <v>27498</v>
      </c>
      <c r="L2193" s="3">
        <f>+dataMercanciaGeneral[[#This Row],[Mercancía general desembarcada en cabotaje]]+dataMercanciaGeneral[[#This Row],[Mercancía general desembarcada en exterior]]</f>
        <v>111594</v>
      </c>
      <c r="M2193" s="3">
        <f>+dataMercanciaGeneral[[#This Row],[TOTAL mercancía general embarcada en cabotaje y exterior]]+dataMercanciaGeneral[[#This Row],[TOTAL mercancía general desembarcada en cabotaje y exterior]]</f>
        <v>139092</v>
      </c>
    </row>
    <row r="2194" spans="1:13" hidden="1" x14ac:dyDescent="0.25">
      <c r="A2194" s="1">
        <v>1999</v>
      </c>
      <c r="B2194" s="1" t="s">
        <v>6</v>
      </c>
      <c r="C2194" s="1" t="s">
        <v>32</v>
      </c>
      <c r="D2194" s="1" t="s">
        <v>33</v>
      </c>
      <c r="E2194" s="2">
        <v>0</v>
      </c>
      <c r="F2194" s="2">
        <v>1</v>
      </c>
      <c r="G2194" s="3">
        <f>+dataMercanciaGeneral[[#This Row],[Mercancía general embarcada en cabotaje]]+dataMercanciaGeneral[[#This Row],[Mercancía general desembarcada en cabotaje]]</f>
        <v>1</v>
      </c>
      <c r="H2194" s="2">
        <v>12041</v>
      </c>
      <c r="I2194" s="2">
        <v>108864</v>
      </c>
      <c r="J2194" s="3">
        <f>+dataMercanciaGeneral[[#This Row],[Mercancía general embarcada en exterior]]+dataMercanciaGeneral[[#This Row],[Mercancía general desembarcada en exterior]]</f>
        <v>120905</v>
      </c>
      <c r="K2194" s="3">
        <f>+dataMercanciaGeneral[[#This Row],[Mercancía general embarcada en cabotaje]]+dataMercanciaGeneral[[#This Row],[Mercancía general embarcada en exterior]]</f>
        <v>12041</v>
      </c>
      <c r="L2194" s="3">
        <f>+dataMercanciaGeneral[[#This Row],[Mercancía general desembarcada en cabotaje]]+dataMercanciaGeneral[[#This Row],[Mercancía general desembarcada en exterior]]</f>
        <v>108865</v>
      </c>
      <c r="M2194" s="3">
        <f>+dataMercanciaGeneral[[#This Row],[TOTAL mercancía general embarcada en cabotaje y exterior]]+dataMercanciaGeneral[[#This Row],[TOTAL mercancía general desembarcada en cabotaje y exterior]]</f>
        <v>120906</v>
      </c>
    </row>
    <row r="2195" spans="1:13" hidden="1" x14ac:dyDescent="0.25">
      <c r="A2195" s="1">
        <v>1999</v>
      </c>
      <c r="B2195" s="1" t="s">
        <v>6</v>
      </c>
      <c r="C2195" s="1" t="s">
        <v>32</v>
      </c>
      <c r="D2195" s="1" t="s">
        <v>42</v>
      </c>
      <c r="E2195" s="2">
        <v>0</v>
      </c>
      <c r="F2195" s="2">
        <v>0</v>
      </c>
      <c r="G2195" s="3">
        <f>+dataMercanciaGeneral[[#This Row],[Mercancía general embarcada en cabotaje]]+dataMercanciaGeneral[[#This Row],[Mercancía general desembarcada en cabotaje]]</f>
        <v>0</v>
      </c>
      <c r="H2195" s="2">
        <v>48</v>
      </c>
      <c r="I2195" s="2">
        <v>0</v>
      </c>
      <c r="J2195" s="3">
        <f>+dataMercanciaGeneral[[#This Row],[Mercancía general embarcada en exterior]]+dataMercanciaGeneral[[#This Row],[Mercancía general desembarcada en exterior]]</f>
        <v>48</v>
      </c>
      <c r="K2195" s="3">
        <f>+dataMercanciaGeneral[[#This Row],[Mercancía general embarcada en cabotaje]]+dataMercanciaGeneral[[#This Row],[Mercancía general embarcada en exterior]]</f>
        <v>48</v>
      </c>
      <c r="L2195" s="3">
        <f>+dataMercanciaGeneral[[#This Row],[Mercancía general desembarcada en cabotaje]]+dataMercanciaGeneral[[#This Row],[Mercancía general desembarcada en exterior]]</f>
        <v>0</v>
      </c>
      <c r="M2195" s="3">
        <f>+dataMercanciaGeneral[[#This Row],[TOTAL mercancía general embarcada en cabotaje y exterior]]+dataMercanciaGeneral[[#This Row],[TOTAL mercancía general desembarcada en cabotaje y exterior]]</f>
        <v>48</v>
      </c>
    </row>
    <row r="2196" spans="1:13" hidden="1" x14ac:dyDescent="0.25">
      <c r="A2196" s="1">
        <v>1999</v>
      </c>
      <c r="B2196" s="1" t="s">
        <v>23</v>
      </c>
      <c r="C2196" s="1" t="s">
        <v>32</v>
      </c>
      <c r="D2196" s="1" t="s">
        <v>33</v>
      </c>
      <c r="E2196" s="2">
        <v>11341</v>
      </c>
      <c r="F2196" s="2">
        <v>23597</v>
      </c>
      <c r="G2196" s="3">
        <f>+dataMercanciaGeneral[[#This Row],[Mercancía general embarcada en cabotaje]]+dataMercanciaGeneral[[#This Row],[Mercancía general desembarcada en cabotaje]]</f>
        <v>34938</v>
      </c>
      <c r="H2196" s="2">
        <v>636339</v>
      </c>
      <c r="I2196" s="2">
        <v>992765</v>
      </c>
      <c r="J2196" s="3">
        <f>+dataMercanciaGeneral[[#This Row],[Mercancía general embarcada en exterior]]+dataMercanciaGeneral[[#This Row],[Mercancía general desembarcada en exterior]]</f>
        <v>1629104</v>
      </c>
      <c r="K2196" s="3">
        <f>+dataMercanciaGeneral[[#This Row],[Mercancía general embarcada en cabotaje]]+dataMercanciaGeneral[[#This Row],[Mercancía general embarcada en exterior]]</f>
        <v>647680</v>
      </c>
      <c r="L2196" s="3">
        <f>+dataMercanciaGeneral[[#This Row],[Mercancía general desembarcada en cabotaje]]+dataMercanciaGeneral[[#This Row],[Mercancía general desembarcada en exterior]]</f>
        <v>1016362</v>
      </c>
      <c r="M2196" s="3">
        <f>+dataMercanciaGeneral[[#This Row],[TOTAL mercancía general embarcada en cabotaje y exterior]]+dataMercanciaGeneral[[#This Row],[TOTAL mercancía general desembarcada en cabotaje y exterior]]</f>
        <v>1664042</v>
      </c>
    </row>
    <row r="2197" spans="1:13" hidden="1" x14ac:dyDescent="0.25">
      <c r="A2197" s="1">
        <v>1999</v>
      </c>
      <c r="B2197" s="1" t="s">
        <v>23</v>
      </c>
      <c r="C2197" s="1" t="s">
        <v>32</v>
      </c>
      <c r="D2197" s="1" t="s">
        <v>42</v>
      </c>
      <c r="E2197" s="2">
        <v>0</v>
      </c>
      <c r="F2197" s="2">
        <v>0</v>
      </c>
      <c r="G2197" s="3">
        <f>+dataMercanciaGeneral[[#This Row],[Mercancía general embarcada en cabotaje]]+dataMercanciaGeneral[[#This Row],[Mercancía general desembarcada en cabotaje]]</f>
        <v>0</v>
      </c>
      <c r="H2197" s="2">
        <v>0</v>
      </c>
      <c r="I2197" s="2">
        <v>0</v>
      </c>
      <c r="J2197" s="3">
        <f>+dataMercanciaGeneral[[#This Row],[Mercancía general embarcada en exterior]]+dataMercanciaGeneral[[#This Row],[Mercancía general desembarcada en exterior]]</f>
        <v>0</v>
      </c>
      <c r="K2197" s="3">
        <f>+dataMercanciaGeneral[[#This Row],[Mercancía general embarcada en cabotaje]]+dataMercanciaGeneral[[#This Row],[Mercancía general embarcada en exterior]]</f>
        <v>0</v>
      </c>
      <c r="L2197" s="3">
        <f>+dataMercanciaGeneral[[#This Row],[Mercancía general desembarcada en cabotaje]]+dataMercanciaGeneral[[#This Row],[Mercancía general desembarcada en exterior]]</f>
        <v>0</v>
      </c>
      <c r="M2197" s="3">
        <f>+dataMercanciaGeneral[[#This Row],[TOTAL mercancía general embarcada en cabotaje y exterior]]+dataMercanciaGeneral[[#This Row],[TOTAL mercancía general desembarcada en cabotaje y exterior]]</f>
        <v>0</v>
      </c>
    </row>
    <row r="2198" spans="1:13" hidden="1" x14ac:dyDescent="0.25">
      <c r="A2198" s="1">
        <v>1999</v>
      </c>
      <c r="B2198" s="1" t="s">
        <v>7</v>
      </c>
      <c r="C2198" s="1" t="s">
        <v>32</v>
      </c>
      <c r="D2198" s="1" t="s">
        <v>33</v>
      </c>
      <c r="E2198" s="2">
        <v>1108717</v>
      </c>
      <c r="F2198" s="2">
        <v>1204220</v>
      </c>
      <c r="G2198" s="3">
        <f>+dataMercanciaGeneral[[#This Row],[Mercancía general embarcada en cabotaje]]+dataMercanciaGeneral[[#This Row],[Mercancía general desembarcada en cabotaje]]</f>
        <v>2312937</v>
      </c>
      <c r="H2198" s="2">
        <v>104884</v>
      </c>
      <c r="I2198" s="2">
        <v>134974</v>
      </c>
      <c r="J2198" s="3">
        <f>+dataMercanciaGeneral[[#This Row],[Mercancía general embarcada en exterior]]+dataMercanciaGeneral[[#This Row],[Mercancía general desembarcada en exterior]]</f>
        <v>239858</v>
      </c>
      <c r="K2198" s="3">
        <f>+dataMercanciaGeneral[[#This Row],[Mercancía general embarcada en cabotaje]]+dataMercanciaGeneral[[#This Row],[Mercancía general embarcada en exterior]]</f>
        <v>1213601</v>
      </c>
      <c r="L2198" s="3">
        <f>+dataMercanciaGeneral[[#This Row],[Mercancía general desembarcada en cabotaje]]+dataMercanciaGeneral[[#This Row],[Mercancía general desembarcada en exterior]]</f>
        <v>1339194</v>
      </c>
      <c r="M2198" s="3">
        <f>+dataMercanciaGeneral[[#This Row],[TOTAL mercancía general embarcada en cabotaje y exterior]]+dataMercanciaGeneral[[#This Row],[TOTAL mercancía general desembarcada en cabotaje y exterior]]</f>
        <v>2552795</v>
      </c>
    </row>
    <row r="2199" spans="1:13" hidden="1" x14ac:dyDescent="0.25">
      <c r="A2199" s="1">
        <v>1999</v>
      </c>
      <c r="B2199" s="1" t="s">
        <v>7</v>
      </c>
      <c r="C2199" s="1" t="s">
        <v>32</v>
      </c>
      <c r="D2199" s="1" t="s">
        <v>42</v>
      </c>
      <c r="E2199" s="2">
        <v>738722</v>
      </c>
      <c r="F2199" s="2">
        <v>1645216</v>
      </c>
      <c r="G2199" s="3">
        <f>+dataMercanciaGeneral[[#This Row],[Mercancía general embarcada en cabotaje]]+dataMercanciaGeneral[[#This Row],[Mercancía general desembarcada en cabotaje]]</f>
        <v>2383938</v>
      </c>
      <c r="H2199" s="2">
        <v>101198</v>
      </c>
      <c r="I2199" s="2">
        <v>437905</v>
      </c>
      <c r="J2199" s="3">
        <f>+dataMercanciaGeneral[[#This Row],[Mercancía general embarcada en exterior]]+dataMercanciaGeneral[[#This Row],[Mercancía general desembarcada en exterior]]</f>
        <v>539103</v>
      </c>
      <c r="K2199" s="3">
        <f>+dataMercanciaGeneral[[#This Row],[Mercancía general embarcada en cabotaje]]+dataMercanciaGeneral[[#This Row],[Mercancía general embarcada en exterior]]</f>
        <v>839920</v>
      </c>
      <c r="L2199" s="3">
        <f>+dataMercanciaGeneral[[#This Row],[Mercancía general desembarcada en cabotaje]]+dataMercanciaGeneral[[#This Row],[Mercancía general desembarcada en exterior]]</f>
        <v>2083121</v>
      </c>
      <c r="M2199" s="3">
        <f>+dataMercanciaGeneral[[#This Row],[TOTAL mercancía general embarcada en cabotaje y exterior]]+dataMercanciaGeneral[[#This Row],[TOTAL mercancía general desembarcada en cabotaje y exterior]]</f>
        <v>2923041</v>
      </c>
    </row>
    <row r="2200" spans="1:13" hidden="1" x14ac:dyDescent="0.25">
      <c r="A2200" s="1">
        <v>1999</v>
      </c>
      <c r="B2200" s="1" t="s">
        <v>24</v>
      </c>
      <c r="C2200" s="1" t="s">
        <v>32</v>
      </c>
      <c r="D2200" s="1" t="s">
        <v>33</v>
      </c>
      <c r="E2200" s="2">
        <v>1950</v>
      </c>
      <c r="F2200" s="2">
        <v>0</v>
      </c>
      <c r="G2200" s="3">
        <f>+dataMercanciaGeneral[[#This Row],[Mercancía general embarcada en cabotaje]]+dataMercanciaGeneral[[#This Row],[Mercancía general desembarcada en cabotaje]]</f>
        <v>1950</v>
      </c>
      <c r="H2200" s="2">
        <v>443927</v>
      </c>
      <c r="I2200" s="2">
        <v>664548</v>
      </c>
      <c r="J2200" s="3">
        <f>+dataMercanciaGeneral[[#This Row],[Mercancía general embarcada en exterior]]+dataMercanciaGeneral[[#This Row],[Mercancía general desembarcada en exterior]]</f>
        <v>1108475</v>
      </c>
      <c r="K2200" s="3">
        <f>+dataMercanciaGeneral[[#This Row],[Mercancía general embarcada en cabotaje]]+dataMercanciaGeneral[[#This Row],[Mercancía general embarcada en exterior]]</f>
        <v>445877</v>
      </c>
      <c r="L2200" s="3">
        <f>+dataMercanciaGeneral[[#This Row],[Mercancía general desembarcada en cabotaje]]+dataMercanciaGeneral[[#This Row],[Mercancía general desembarcada en exterior]]</f>
        <v>664548</v>
      </c>
      <c r="M2200" s="3">
        <f>+dataMercanciaGeneral[[#This Row],[TOTAL mercancía general embarcada en cabotaje y exterior]]+dataMercanciaGeneral[[#This Row],[TOTAL mercancía general desembarcada en cabotaje y exterior]]</f>
        <v>1110425</v>
      </c>
    </row>
    <row r="2201" spans="1:13" hidden="1" x14ac:dyDescent="0.25">
      <c r="A2201" s="1">
        <v>1999</v>
      </c>
      <c r="B2201" s="1" t="s">
        <v>24</v>
      </c>
      <c r="C2201" s="1" t="s">
        <v>32</v>
      </c>
      <c r="D2201" s="1" t="s">
        <v>42</v>
      </c>
      <c r="E2201" s="2">
        <v>181</v>
      </c>
      <c r="F2201" s="2">
        <v>0</v>
      </c>
      <c r="G2201" s="3">
        <f>+dataMercanciaGeneral[[#This Row],[Mercancía general embarcada en cabotaje]]+dataMercanciaGeneral[[#This Row],[Mercancía general desembarcada en cabotaje]]</f>
        <v>181</v>
      </c>
      <c r="H2201" s="2">
        <v>12775</v>
      </c>
      <c r="I2201" s="2">
        <v>2762</v>
      </c>
      <c r="J2201" s="3">
        <f>+dataMercanciaGeneral[[#This Row],[Mercancía general embarcada en exterior]]+dataMercanciaGeneral[[#This Row],[Mercancía general desembarcada en exterior]]</f>
        <v>15537</v>
      </c>
      <c r="K2201" s="3">
        <f>+dataMercanciaGeneral[[#This Row],[Mercancía general embarcada en cabotaje]]+dataMercanciaGeneral[[#This Row],[Mercancía general embarcada en exterior]]</f>
        <v>12956</v>
      </c>
      <c r="L2201" s="3">
        <f>+dataMercanciaGeneral[[#This Row],[Mercancía general desembarcada en cabotaje]]+dataMercanciaGeneral[[#This Row],[Mercancía general desembarcada en exterior]]</f>
        <v>2762</v>
      </c>
      <c r="M2201" s="3">
        <f>+dataMercanciaGeneral[[#This Row],[TOTAL mercancía general embarcada en cabotaje y exterior]]+dataMercanciaGeneral[[#This Row],[TOTAL mercancía general desembarcada en cabotaje y exterior]]</f>
        <v>15718</v>
      </c>
    </row>
    <row r="2202" spans="1:13" hidden="1" x14ac:dyDescent="0.25">
      <c r="A2202" s="1">
        <v>1999</v>
      </c>
      <c r="B2202" s="1" t="s">
        <v>25</v>
      </c>
      <c r="C2202" s="1" t="s">
        <v>32</v>
      </c>
      <c r="D2202" s="1" t="s">
        <v>33</v>
      </c>
      <c r="E2202" s="2">
        <v>123881</v>
      </c>
      <c r="F2202" s="2">
        <v>88547</v>
      </c>
      <c r="G2202" s="3">
        <f>+dataMercanciaGeneral[[#This Row],[Mercancía general embarcada en cabotaje]]+dataMercanciaGeneral[[#This Row],[Mercancía general desembarcada en cabotaje]]</f>
        <v>212428</v>
      </c>
      <c r="H2202" s="2">
        <v>104678</v>
      </c>
      <c r="I2202" s="2">
        <v>600861</v>
      </c>
      <c r="J2202" s="3">
        <f>+dataMercanciaGeneral[[#This Row],[Mercancía general embarcada en exterior]]+dataMercanciaGeneral[[#This Row],[Mercancía general desembarcada en exterior]]</f>
        <v>705539</v>
      </c>
      <c r="K2202" s="3">
        <f>+dataMercanciaGeneral[[#This Row],[Mercancía general embarcada en cabotaje]]+dataMercanciaGeneral[[#This Row],[Mercancía general embarcada en exterior]]</f>
        <v>228559</v>
      </c>
      <c r="L2202" s="3">
        <f>+dataMercanciaGeneral[[#This Row],[Mercancía general desembarcada en cabotaje]]+dataMercanciaGeneral[[#This Row],[Mercancía general desembarcada en exterior]]</f>
        <v>689408</v>
      </c>
      <c r="M2202" s="3">
        <f>+dataMercanciaGeneral[[#This Row],[TOTAL mercancía general embarcada en cabotaje y exterior]]+dataMercanciaGeneral[[#This Row],[TOTAL mercancía general desembarcada en cabotaje y exterior]]</f>
        <v>917967</v>
      </c>
    </row>
    <row r="2203" spans="1:13" hidden="1" x14ac:dyDescent="0.25">
      <c r="A2203" s="1">
        <v>1999</v>
      </c>
      <c r="B2203" s="1" t="s">
        <v>25</v>
      </c>
      <c r="C2203" s="1" t="s">
        <v>32</v>
      </c>
      <c r="D2203" s="1" t="s">
        <v>42</v>
      </c>
      <c r="E2203" s="2">
        <v>409649</v>
      </c>
      <c r="F2203" s="2">
        <v>130011</v>
      </c>
      <c r="G2203" s="3">
        <f>+dataMercanciaGeneral[[#This Row],[Mercancía general embarcada en cabotaje]]+dataMercanciaGeneral[[#This Row],[Mercancía general desembarcada en cabotaje]]</f>
        <v>539660</v>
      </c>
      <c r="H2203" s="2">
        <v>1570</v>
      </c>
      <c r="I2203" s="2">
        <v>316</v>
      </c>
      <c r="J2203" s="3">
        <f>+dataMercanciaGeneral[[#This Row],[Mercancía general embarcada en exterior]]+dataMercanciaGeneral[[#This Row],[Mercancía general desembarcada en exterior]]</f>
        <v>1886</v>
      </c>
      <c r="K2203" s="3">
        <f>+dataMercanciaGeneral[[#This Row],[Mercancía general embarcada en cabotaje]]+dataMercanciaGeneral[[#This Row],[Mercancía general embarcada en exterior]]</f>
        <v>411219</v>
      </c>
      <c r="L2203" s="3">
        <f>+dataMercanciaGeneral[[#This Row],[Mercancía general desembarcada en cabotaje]]+dataMercanciaGeneral[[#This Row],[Mercancía general desembarcada en exterior]]</f>
        <v>130327</v>
      </c>
      <c r="M2203" s="3">
        <f>+dataMercanciaGeneral[[#This Row],[TOTAL mercancía general embarcada en cabotaje y exterior]]+dataMercanciaGeneral[[#This Row],[TOTAL mercancía general desembarcada en cabotaje y exterior]]</f>
        <v>541546</v>
      </c>
    </row>
    <row r="2204" spans="1:13" hidden="1" x14ac:dyDescent="0.25">
      <c r="A2204" s="1">
        <v>1999</v>
      </c>
      <c r="B2204" s="1" t="s">
        <v>26</v>
      </c>
      <c r="C2204" s="1" t="s">
        <v>32</v>
      </c>
      <c r="D2204" s="1" t="s">
        <v>33</v>
      </c>
      <c r="E2204" s="2">
        <v>205644</v>
      </c>
      <c r="F2204" s="2">
        <v>76868</v>
      </c>
      <c r="G2204" s="3">
        <f>+dataMercanciaGeneral[[#This Row],[Mercancía general embarcada en cabotaje]]+dataMercanciaGeneral[[#This Row],[Mercancía general desembarcada en cabotaje]]</f>
        <v>282512</v>
      </c>
      <c r="H2204" s="2">
        <v>127386</v>
      </c>
      <c r="I2204" s="2">
        <v>185148</v>
      </c>
      <c r="J2204" s="3">
        <f>+dataMercanciaGeneral[[#This Row],[Mercancía general embarcada en exterior]]+dataMercanciaGeneral[[#This Row],[Mercancía general desembarcada en exterior]]</f>
        <v>312534</v>
      </c>
      <c r="K2204" s="3">
        <f>+dataMercanciaGeneral[[#This Row],[Mercancía general embarcada en cabotaje]]+dataMercanciaGeneral[[#This Row],[Mercancía general embarcada en exterior]]</f>
        <v>333030</v>
      </c>
      <c r="L2204" s="3">
        <f>+dataMercanciaGeneral[[#This Row],[Mercancía general desembarcada en cabotaje]]+dataMercanciaGeneral[[#This Row],[Mercancía general desembarcada en exterior]]</f>
        <v>262016</v>
      </c>
      <c r="M2204" s="3">
        <f>+dataMercanciaGeneral[[#This Row],[TOTAL mercancía general embarcada en cabotaje y exterior]]+dataMercanciaGeneral[[#This Row],[TOTAL mercancía general desembarcada en cabotaje y exterior]]</f>
        <v>595046</v>
      </c>
    </row>
    <row r="2205" spans="1:13" hidden="1" x14ac:dyDescent="0.25">
      <c r="A2205" s="1">
        <v>1999</v>
      </c>
      <c r="B2205" s="1" t="s">
        <v>26</v>
      </c>
      <c r="C2205" s="1" t="s">
        <v>32</v>
      </c>
      <c r="D2205" s="1" t="s">
        <v>42</v>
      </c>
      <c r="E2205" s="2">
        <v>249137</v>
      </c>
      <c r="F2205" s="2">
        <v>65740</v>
      </c>
      <c r="G2205" s="3">
        <f>+dataMercanciaGeneral[[#This Row],[Mercancía general embarcada en cabotaje]]+dataMercanciaGeneral[[#This Row],[Mercancía general desembarcada en cabotaje]]</f>
        <v>314877</v>
      </c>
      <c r="H2205" s="2">
        <v>11470</v>
      </c>
      <c r="I2205" s="2">
        <v>3284</v>
      </c>
      <c r="J2205" s="3">
        <f>+dataMercanciaGeneral[[#This Row],[Mercancía general embarcada en exterior]]+dataMercanciaGeneral[[#This Row],[Mercancía general desembarcada en exterior]]</f>
        <v>14754</v>
      </c>
      <c r="K2205" s="3">
        <f>+dataMercanciaGeneral[[#This Row],[Mercancía general embarcada en cabotaje]]+dataMercanciaGeneral[[#This Row],[Mercancía general embarcada en exterior]]</f>
        <v>260607</v>
      </c>
      <c r="L2205" s="3">
        <f>+dataMercanciaGeneral[[#This Row],[Mercancía general desembarcada en cabotaje]]+dataMercanciaGeneral[[#This Row],[Mercancía general desembarcada en exterior]]</f>
        <v>69024</v>
      </c>
      <c r="M2205" s="3">
        <f>+dataMercanciaGeneral[[#This Row],[TOTAL mercancía general embarcada en cabotaje y exterior]]+dataMercanciaGeneral[[#This Row],[TOTAL mercancía general desembarcada en cabotaje y exterior]]</f>
        <v>329631</v>
      </c>
    </row>
    <row r="2206" spans="1:13" hidden="1" x14ac:dyDescent="0.25">
      <c r="A2206" s="1">
        <v>1999</v>
      </c>
      <c r="B2206" s="1" t="s">
        <v>27</v>
      </c>
      <c r="C2206" s="1" t="s">
        <v>32</v>
      </c>
      <c r="D2206" s="1" t="s">
        <v>33</v>
      </c>
      <c r="E2206" s="2">
        <v>917181</v>
      </c>
      <c r="F2206" s="2">
        <v>385971</v>
      </c>
      <c r="G2206" s="3">
        <f>+dataMercanciaGeneral[[#This Row],[Mercancía general embarcada en cabotaje]]+dataMercanciaGeneral[[#This Row],[Mercancía general desembarcada en cabotaje]]</f>
        <v>1303152</v>
      </c>
      <c r="H2206" s="2">
        <v>445210</v>
      </c>
      <c r="I2206" s="2">
        <v>2478892</v>
      </c>
      <c r="J2206" s="3">
        <f>+dataMercanciaGeneral[[#This Row],[Mercancía general embarcada en exterior]]+dataMercanciaGeneral[[#This Row],[Mercancía general desembarcada en exterior]]</f>
        <v>2924102</v>
      </c>
      <c r="K2206" s="3">
        <f>+dataMercanciaGeneral[[#This Row],[Mercancía general embarcada en cabotaje]]+dataMercanciaGeneral[[#This Row],[Mercancía general embarcada en exterior]]</f>
        <v>1362391</v>
      </c>
      <c r="L2206" s="3">
        <f>+dataMercanciaGeneral[[#This Row],[Mercancía general desembarcada en cabotaje]]+dataMercanciaGeneral[[#This Row],[Mercancía general desembarcada en exterior]]</f>
        <v>2864863</v>
      </c>
      <c r="M2206" s="3">
        <f>+dataMercanciaGeneral[[#This Row],[TOTAL mercancía general embarcada en cabotaje y exterior]]+dataMercanciaGeneral[[#This Row],[TOTAL mercancía general desembarcada en cabotaje y exterior]]</f>
        <v>4227254</v>
      </c>
    </row>
    <row r="2207" spans="1:13" hidden="1" x14ac:dyDescent="0.25">
      <c r="A2207" s="1">
        <v>1999</v>
      </c>
      <c r="B2207" s="1" t="s">
        <v>27</v>
      </c>
      <c r="C2207" s="1" t="s">
        <v>32</v>
      </c>
      <c r="D2207" s="1" t="s">
        <v>42</v>
      </c>
      <c r="E2207" s="2">
        <v>1132864</v>
      </c>
      <c r="F2207" s="2">
        <v>351501</v>
      </c>
      <c r="G2207" s="3">
        <f>+dataMercanciaGeneral[[#This Row],[Mercancía general embarcada en cabotaje]]+dataMercanciaGeneral[[#This Row],[Mercancía general desembarcada en cabotaje]]</f>
        <v>1484365</v>
      </c>
      <c r="H2207" s="2">
        <v>7206043</v>
      </c>
      <c r="I2207" s="2">
        <v>4268682</v>
      </c>
      <c r="J2207" s="3">
        <f>+dataMercanciaGeneral[[#This Row],[Mercancía general embarcada en exterior]]+dataMercanciaGeneral[[#This Row],[Mercancía general desembarcada en exterior]]</f>
        <v>11474725</v>
      </c>
      <c r="K2207" s="3">
        <f>+dataMercanciaGeneral[[#This Row],[Mercancía general embarcada en cabotaje]]+dataMercanciaGeneral[[#This Row],[Mercancía general embarcada en exterior]]</f>
        <v>8338907</v>
      </c>
      <c r="L2207" s="3">
        <f>+dataMercanciaGeneral[[#This Row],[Mercancía general desembarcada en cabotaje]]+dataMercanciaGeneral[[#This Row],[Mercancía general desembarcada en exterior]]</f>
        <v>4620183</v>
      </c>
      <c r="M2207" s="3">
        <f>+dataMercanciaGeneral[[#This Row],[TOTAL mercancía general embarcada en cabotaje y exterior]]+dataMercanciaGeneral[[#This Row],[TOTAL mercancía general desembarcada en cabotaje y exterior]]</f>
        <v>12959090</v>
      </c>
    </row>
    <row r="2208" spans="1:13" hidden="1" x14ac:dyDescent="0.25">
      <c r="A2208" s="1">
        <v>1999</v>
      </c>
      <c r="B2208" s="1" t="s">
        <v>28</v>
      </c>
      <c r="C2208" s="1" t="s">
        <v>32</v>
      </c>
      <c r="D2208" s="1" t="s">
        <v>33</v>
      </c>
      <c r="E2208" s="2">
        <v>9407</v>
      </c>
      <c r="F2208" s="2">
        <v>7027</v>
      </c>
      <c r="G2208" s="3">
        <f>+dataMercanciaGeneral[[#This Row],[Mercancía general embarcada en cabotaje]]+dataMercanciaGeneral[[#This Row],[Mercancía general desembarcada en cabotaje]]</f>
        <v>16434</v>
      </c>
      <c r="H2208" s="2">
        <v>654525</v>
      </c>
      <c r="I2208" s="2">
        <v>767784</v>
      </c>
      <c r="J2208" s="3">
        <f>+dataMercanciaGeneral[[#This Row],[Mercancía general embarcada en exterior]]+dataMercanciaGeneral[[#This Row],[Mercancía general desembarcada en exterior]]</f>
        <v>1422309</v>
      </c>
      <c r="K2208" s="3">
        <f>+dataMercanciaGeneral[[#This Row],[Mercancía general embarcada en cabotaje]]+dataMercanciaGeneral[[#This Row],[Mercancía general embarcada en exterior]]</f>
        <v>663932</v>
      </c>
      <c r="L2208" s="3">
        <f>+dataMercanciaGeneral[[#This Row],[Mercancía general desembarcada en cabotaje]]+dataMercanciaGeneral[[#This Row],[Mercancía general desembarcada en exterior]]</f>
        <v>774811</v>
      </c>
      <c r="M2208" s="3">
        <f>+dataMercanciaGeneral[[#This Row],[TOTAL mercancía general embarcada en cabotaje y exterior]]+dataMercanciaGeneral[[#This Row],[TOTAL mercancía general desembarcada en cabotaje y exterior]]</f>
        <v>1438743</v>
      </c>
    </row>
    <row r="2209" spans="1:13" hidden="1" x14ac:dyDescent="0.25">
      <c r="A2209" s="1">
        <v>1999</v>
      </c>
      <c r="B2209" s="1" t="s">
        <v>28</v>
      </c>
      <c r="C2209" s="1" t="s">
        <v>32</v>
      </c>
      <c r="D2209" s="1" t="s">
        <v>42</v>
      </c>
      <c r="E2209" s="2">
        <v>138696</v>
      </c>
      <c r="F2209" s="2">
        <v>30173</v>
      </c>
      <c r="G2209" s="3">
        <f>+dataMercanciaGeneral[[#This Row],[Mercancía general embarcada en cabotaje]]+dataMercanciaGeneral[[#This Row],[Mercancía general desembarcada en cabotaje]]</f>
        <v>168869</v>
      </c>
      <c r="H2209" s="2">
        <v>492899</v>
      </c>
      <c r="I2209" s="2">
        <v>555516</v>
      </c>
      <c r="J2209" s="3">
        <f>+dataMercanciaGeneral[[#This Row],[Mercancía general embarcada en exterior]]+dataMercanciaGeneral[[#This Row],[Mercancía general desembarcada en exterior]]</f>
        <v>1048415</v>
      </c>
      <c r="K2209" s="3">
        <f>+dataMercanciaGeneral[[#This Row],[Mercancía general embarcada en cabotaje]]+dataMercanciaGeneral[[#This Row],[Mercancía general embarcada en exterior]]</f>
        <v>631595</v>
      </c>
      <c r="L2209" s="3">
        <f>+dataMercanciaGeneral[[#This Row],[Mercancía general desembarcada en cabotaje]]+dataMercanciaGeneral[[#This Row],[Mercancía general desembarcada en exterior]]</f>
        <v>585689</v>
      </c>
      <c r="M2209" s="3">
        <f>+dataMercanciaGeneral[[#This Row],[TOTAL mercancía general embarcada en cabotaje y exterior]]+dataMercanciaGeneral[[#This Row],[TOTAL mercancía general desembarcada en cabotaje y exterior]]</f>
        <v>1217284</v>
      </c>
    </row>
    <row r="2210" spans="1:13" hidden="1" x14ac:dyDescent="0.25">
      <c r="A2210" s="1">
        <v>1999</v>
      </c>
      <c r="B2210" s="1" t="s">
        <v>29</v>
      </c>
      <c r="C2210" s="1" t="s">
        <v>32</v>
      </c>
      <c r="D2210" s="1" t="s">
        <v>33</v>
      </c>
      <c r="E2210" s="2">
        <v>237</v>
      </c>
      <c r="F2210" s="2">
        <v>0</v>
      </c>
      <c r="G2210" s="3">
        <f>+dataMercanciaGeneral[[#This Row],[Mercancía general embarcada en cabotaje]]+dataMercanciaGeneral[[#This Row],[Mercancía general desembarcada en cabotaje]]</f>
        <v>237</v>
      </c>
      <c r="H2210" s="2">
        <v>63103</v>
      </c>
      <c r="I2210" s="2">
        <v>176301</v>
      </c>
      <c r="J2210" s="3">
        <f>+dataMercanciaGeneral[[#This Row],[Mercancía general embarcada en exterior]]+dataMercanciaGeneral[[#This Row],[Mercancía general desembarcada en exterior]]</f>
        <v>239404</v>
      </c>
      <c r="K2210" s="3">
        <f>+dataMercanciaGeneral[[#This Row],[Mercancía general embarcada en cabotaje]]+dataMercanciaGeneral[[#This Row],[Mercancía general embarcada en exterior]]</f>
        <v>63340</v>
      </c>
      <c r="L2210" s="3">
        <f>+dataMercanciaGeneral[[#This Row],[Mercancía general desembarcada en cabotaje]]+dataMercanciaGeneral[[#This Row],[Mercancía general desembarcada en exterior]]</f>
        <v>176301</v>
      </c>
      <c r="M2210" s="3">
        <f>+dataMercanciaGeneral[[#This Row],[TOTAL mercancía general embarcada en cabotaje y exterior]]+dataMercanciaGeneral[[#This Row],[TOTAL mercancía general desembarcada en cabotaje y exterior]]</f>
        <v>239641</v>
      </c>
    </row>
    <row r="2211" spans="1:13" hidden="1" x14ac:dyDescent="0.25">
      <c r="A2211" s="1">
        <v>1999</v>
      </c>
      <c r="B2211" s="1" t="s">
        <v>29</v>
      </c>
      <c r="C2211" s="1" t="s">
        <v>32</v>
      </c>
      <c r="D2211" s="1" t="s">
        <v>42</v>
      </c>
      <c r="E2211" s="2">
        <v>0</v>
      </c>
      <c r="F2211" s="2">
        <v>0</v>
      </c>
      <c r="G2211" s="3">
        <f>+dataMercanciaGeneral[[#This Row],[Mercancía general embarcada en cabotaje]]+dataMercanciaGeneral[[#This Row],[Mercancía general desembarcada en cabotaje]]</f>
        <v>0</v>
      </c>
      <c r="H2211" s="2">
        <v>0</v>
      </c>
      <c r="I2211" s="2">
        <v>0</v>
      </c>
      <c r="J2211" s="3">
        <f>+dataMercanciaGeneral[[#This Row],[Mercancía general embarcada en exterior]]+dataMercanciaGeneral[[#This Row],[Mercancía general desembarcada en exterior]]</f>
        <v>0</v>
      </c>
      <c r="K2211" s="3">
        <f>+dataMercanciaGeneral[[#This Row],[Mercancía general embarcada en cabotaje]]+dataMercanciaGeneral[[#This Row],[Mercancía general embarcada en exterior]]</f>
        <v>0</v>
      </c>
      <c r="L2211" s="3">
        <f>+dataMercanciaGeneral[[#This Row],[Mercancía general desembarcada en cabotaje]]+dataMercanciaGeneral[[#This Row],[Mercancía general desembarcada en exterior]]</f>
        <v>0</v>
      </c>
      <c r="M2211" s="3">
        <f>+dataMercanciaGeneral[[#This Row],[TOTAL mercancía general embarcada en cabotaje y exterior]]+dataMercanciaGeneral[[#This Row],[TOTAL mercancía general desembarcada en cabotaje y exterior]]</f>
        <v>0</v>
      </c>
    </row>
    <row r="2212" spans="1:13" hidden="1" x14ac:dyDescent="0.25">
      <c r="A2212" s="1">
        <v>2000</v>
      </c>
      <c r="B2212" s="1" t="s">
        <v>0</v>
      </c>
      <c r="C2212" s="1" t="s">
        <v>32</v>
      </c>
      <c r="D2212" s="1" t="s">
        <v>33</v>
      </c>
      <c r="E2212" s="2">
        <v>6487</v>
      </c>
      <c r="F2212" s="2">
        <v>90</v>
      </c>
      <c r="G2212" s="3">
        <f>+dataMercanciaGeneral[[#This Row],[Mercancía general embarcada en cabotaje]]+dataMercanciaGeneral[[#This Row],[Mercancía general desembarcada en cabotaje]]</f>
        <v>6577</v>
      </c>
      <c r="H2212" s="2">
        <v>162790</v>
      </c>
      <c r="I2212" s="2">
        <v>126276</v>
      </c>
      <c r="J2212" s="3">
        <f>+dataMercanciaGeneral[[#This Row],[Mercancía general embarcada en exterior]]+dataMercanciaGeneral[[#This Row],[Mercancía general desembarcada en exterior]]</f>
        <v>289066</v>
      </c>
      <c r="K2212" s="3">
        <f>+dataMercanciaGeneral[[#This Row],[Mercancía general embarcada en cabotaje]]+dataMercanciaGeneral[[#This Row],[Mercancía general embarcada en exterior]]</f>
        <v>169277</v>
      </c>
      <c r="L2212" s="3">
        <f>+dataMercanciaGeneral[[#This Row],[Mercancía general desembarcada en cabotaje]]+dataMercanciaGeneral[[#This Row],[Mercancía general desembarcada en exterior]]</f>
        <v>126366</v>
      </c>
      <c r="M2212" s="3">
        <f>+dataMercanciaGeneral[[#This Row],[TOTAL mercancía general embarcada en cabotaje y exterior]]+dataMercanciaGeneral[[#This Row],[TOTAL mercancía general desembarcada en cabotaje y exterior]]</f>
        <v>295643</v>
      </c>
    </row>
    <row r="2213" spans="1:13" hidden="1" x14ac:dyDescent="0.25">
      <c r="A2213" s="1">
        <v>2000</v>
      </c>
      <c r="B2213" s="1" t="s">
        <v>0</v>
      </c>
      <c r="C2213" s="1" t="s">
        <v>32</v>
      </c>
      <c r="D2213" s="1" t="s">
        <v>42</v>
      </c>
      <c r="E2213" s="2">
        <v>0</v>
      </c>
      <c r="F2213" s="2">
        <v>0</v>
      </c>
      <c r="G2213" s="3">
        <f>+dataMercanciaGeneral[[#This Row],[Mercancía general embarcada en cabotaje]]+dataMercanciaGeneral[[#This Row],[Mercancía general desembarcada en cabotaje]]</f>
        <v>0</v>
      </c>
      <c r="H2213" s="2">
        <v>4</v>
      </c>
      <c r="I2213" s="2">
        <v>0</v>
      </c>
      <c r="J2213" s="3">
        <f>+dataMercanciaGeneral[[#This Row],[Mercancía general embarcada en exterior]]+dataMercanciaGeneral[[#This Row],[Mercancía general desembarcada en exterior]]</f>
        <v>4</v>
      </c>
      <c r="K2213" s="3">
        <f>+dataMercanciaGeneral[[#This Row],[Mercancía general embarcada en cabotaje]]+dataMercanciaGeneral[[#This Row],[Mercancía general embarcada en exterior]]</f>
        <v>4</v>
      </c>
      <c r="L2213" s="3">
        <f>+dataMercanciaGeneral[[#This Row],[Mercancía general desembarcada en cabotaje]]+dataMercanciaGeneral[[#This Row],[Mercancía general desembarcada en exterior]]</f>
        <v>0</v>
      </c>
      <c r="M2213" s="3">
        <f>+dataMercanciaGeneral[[#This Row],[TOTAL mercancía general embarcada en cabotaje y exterior]]+dataMercanciaGeneral[[#This Row],[TOTAL mercancía general desembarcada en cabotaje y exterior]]</f>
        <v>4</v>
      </c>
    </row>
    <row r="2214" spans="1:13" hidden="1" x14ac:dyDescent="0.25">
      <c r="A2214" s="1">
        <v>2000</v>
      </c>
      <c r="B2214" s="1" t="s">
        <v>1</v>
      </c>
      <c r="C2214" s="1" t="s">
        <v>32</v>
      </c>
      <c r="D2214" s="1" t="s">
        <v>33</v>
      </c>
      <c r="E2214" s="2">
        <v>90858</v>
      </c>
      <c r="F2214" s="2">
        <v>19275</v>
      </c>
      <c r="G2214" s="3">
        <f>+dataMercanciaGeneral[[#This Row],[Mercancía general embarcada en cabotaje]]+dataMercanciaGeneral[[#This Row],[Mercancía general desembarcada en cabotaje]]</f>
        <v>110133</v>
      </c>
      <c r="H2214" s="2">
        <v>136716</v>
      </c>
      <c r="I2214" s="2">
        <v>203674</v>
      </c>
      <c r="J2214" s="3">
        <f>+dataMercanciaGeneral[[#This Row],[Mercancía general embarcada en exterior]]+dataMercanciaGeneral[[#This Row],[Mercancía general desembarcada en exterior]]</f>
        <v>340390</v>
      </c>
      <c r="K2214" s="3">
        <f>+dataMercanciaGeneral[[#This Row],[Mercancía general embarcada en cabotaje]]+dataMercanciaGeneral[[#This Row],[Mercancía general embarcada en exterior]]</f>
        <v>227574</v>
      </c>
      <c r="L2214" s="3">
        <f>+dataMercanciaGeneral[[#This Row],[Mercancía general desembarcada en cabotaje]]+dataMercanciaGeneral[[#This Row],[Mercancía general desembarcada en exterior]]</f>
        <v>222949</v>
      </c>
      <c r="M2214" s="3">
        <f>+dataMercanciaGeneral[[#This Row],[TOTAL mercancía general embarcada en cabotaje y exterior]]+dataMercanciaGeneral[[#This Row],[TOTAL mercancía general desembarcada en cabotaje y exterior]]</f>
        <v>450523</v>
      </c>
    </row>
    <row r="2215" spans="1:13" hidden="1" x14ac:dyDescent="0.25">
      <c r="A2215" s="1">
        <v>2000</v>
      </c>
      <c r="B2215" s="1" t="s">
        <v>1</v>
      </c>
      <c r="C2215" s="1" t="s">
        <v>32</v>
      </c>
      <c r="D2215" s="1" t="s">
        <v>42</v>
      </c>
      <c r="E2215" s="2">
        <v>557751</v>
      </c>
      <c r="F2215" s="2">
        <v>220636</v>
      </c>
      <c r="G2215" s="3">
        <f>+dataMercanciaGeneral[[#This Row],[Mercancía general embarcada en cabotaje]]+dataMercanciaGeneral[[#This Row],[Mercancía general desembarcada en cabotaje]]</f>
        <v>778387</v>
      </c>
      <c r="H2215" s="2">
        <v>51190</v>
      </c>
      <c r="I2215" s="2">
        <v>25308</v>
      </c>
      <c r="J2215" s="3">
        <f>+dataMercanciaGeneral[[#This Row],[Mercancía general embarcada en exterior]]+dataMercanciaGeneral[[#This Row],[Mercancía general desembarcada en exterior]]</f>
        <v>76498</v>
      </c>
      <c r="K2215" s="3">
        <f>+dataMercanciaGeneral[[#This Row],[Mercancía general embarcada en cabotaje]]+dataMercanciaGeneral[[#This Row],[Mercancía general embarcada en exterior]]</f>
        <v>608941</v>
      </c>
      <c r="L2215" s="3">
        <f>+dataMercanciaGeneral[[#This Row],[Mercancía general desembarcada en cabotaje]]+dataMercanciaGeneral[[#This Row],[Mercancía general desembarcada en exterior]]</f>
        <v>245944</v>
      </c>
      <c r="M2215" s="3">
        <f>+dataMercanciaGeneral[[#This Row],[TOTAL mercancía general embarcada en cabotaje y exterior]]+dataMercanciaGeneral[[#This Row],[TOTAL mercancía general desembarcada en cabotaje y exterior]]</f>
        <v>854885</v>
      </c>
    </row>
    <row r="2216" spans="1:13" hidden="1" x14ac:dyDescent="0.25">
      <c r="A2216" s="1">
        <v>2000</v>
      </c>
      <c r="B2216" s="1" t="s">
        <v>2</v>
      </c>
      <c r="C2216" s="1" t="s">
        <v>32</v>
      </c>
      <c r="D2216" s="1" t="s">
        <v>33</v>
      </c>
      <c r="E2216" s="2">
        <v>152691</v>
      </c>
      <c r="F2216" s="2">
        <v>47381</v>
      </c>
      <c r="G2216" s="3">
        <f>+dataMercanciaGeneral[[#This Row],[Mercancía general embarcada en cabotaje]]+dataMercanciaGeneral[[#This Row],[Mercancía general desembarcada en cabotaje]]</f>
        <v>200072</v>
      </c>
      <c r="H2216" s="2">
        <v>66280</v>
      </c>
      <c r="I2216" s="2">
        <v>279673</v>
      </c>
      <c r="J2216" s="3">
        <f>+dataMercanciaGeneral[[#This Row],[Mercancía general embarcada en exterior]]+dataMercanciaGeneral[[#This Row],[Mercancía general desembarcada en exterior]]</f>
        <v>345953</v>
      </c>
      <c r="K2216" s="3">
        <f>+dataMercanciaGeneral[[#This Row],[Mercancía general embarcada en cabotaje]]+dataMercanciaGeneral[[#This Row],[Mercancía general embarcada en exterior]]</f>
        <v>218971</v>
      </c>
      <c r="L2216" s="3">
        <f>+dataMercanciaGeneral[[#This Row],[Mercancía general desembarcada en cabotaje]]+dataMercanciaGeneral[[#This Row],[Mercancía general desembarcada en exterior]]</f>
        <v>327054</v>
      </c>
      <c r="M2216" s="3">
        <f>+dataMercanciaGeneral[[#This Row],[TOTAL mercancía general embarcada en cabotaje y exterior]]+dataMercanciaGeneral[[#This Row],[TOTAL mercancía general desembarcada en cabotaje y exterior]]</f>
        <v>546025</v>
      </c>
    </row>
    <row r="2217" spans="1:13" hidden="1" x14ac:dyDescent="0.25">
      <c r="A2217" s="1">
        <v>2000</v>
      </c>
      <c r="B2217" s="1" t="s">
        <v>2</v>
      </c>
      <c r="C2217" s="1" t="s">
        <v>32</v>
      </c>
      <c r="D2217" s="1" t="s">
        <v>42</v>
      </c>
      <c r="E2217" s="2">
        <v>16</v>
      </c>
      <c r="F2217" s="2">
        <v>319</v>
      </c>
      <c r="G2217" s="3">
        <f>+dataMercanciaGeneral[[#This Row],[Mercancía general embarcada en cabotaje]]+dataMercanciaGeneral[[#This Row],[Mercancía general desembarcada en cabotaje]]</f>
        <v>335</v>
      </c>
      <c r="H2217" s="2">
        <v>98</v>
      </c>
      <c r="I2217" s="2">
        <v>103</v>
      </c>
      <c r="J2217" s="3">
        <f>+dataMercanciaGeneral[[#This Row],[Mercancía general embarcada en exterior]]+dataMercanciaGeneral[[#This Row],[Mercancía general desembarcada en exterior]]</f>
        <v>201</v>
      </c>
      <c r="K2217" s="3">
        <f>+dataMercanciaGeneral[[#This Row],[Mercancía general embarcada en cabotaje]]+dataMercanciaGeneral[[#This Row],[Mercancía general embarcada en exterior]]</f>
        <v>114</v>
      </c>
      <c r="L2217" s="3">
        <f>+dataMercanciaGeneral[[#This Row],[Mercancía general desembarcada en cabotaje]]+dataMercanciaGeneral[[#This Row],[Mercancía general desembarcada en exterior]]</f>
        <v>422</v>
      </c>
      <c r="M2217" s="3">
        <f>+dataMercanciaGeneral[[#This Row],[TOTAL mercancía general embarcada en cabotaje y exterior]]+dataMercanciaGeneral[[#This Row],[TOTAL mercancía general desembarcada en cabotaje y exterior]]</f>
        <v>536</v>
      </c>
    </row>
    <row r="2218" spans="1:13" hidden="1" x14ac:dyDescent="0.25">
      <c r="A2218" s="1">
        <v>2000</v>
      </c>
      <c r="B2218" s="1" t="s">
        <v>3</v>
      </c>
      <c r="C2218" s="1" t="s">
        <v>32</v>
      </c>
      <c r="D2218" s="1" t="s">
        <v>33</v>
      </c>
      <c r="E2218" s="2">
        <v>190203</v>
      </c>
      <c r="F2218" s="2">
        <v>140</v>
      </c>
      <c r="G2218" s="3">
        <f>+dataMercanciaGeneral[[#This Row],[Mercancía general embarcada en cabotaje]]+dataMercanciaGeneral[[#This Row],[Mercancía general desembarcada en cabotaje]]</f>
        <v>190343</v>
      </c>
      <c r="H2218" s="2">
        <v>539229</v>
      </c>
      <c r="I2218" s="2">
        <v>364997</v>
      </c>
      <c r="J2218" s="3">
        <f>+dataMercanciaGeneral[[#This Row],[Mercancía general embarcada en exterior]]+dataMercanciaGeneral[[#This Row],[Mercancía general desembarcada en exterior]]</f>
        <v>904226</v>
      </c>
      <c r="K2218" s="3">
        <f>+dataMercanciaGeneral[[#This Row],[Mercancía general embarcada en cabotaje]]+dataMercanciaGeneral[[#This Row],[Mercancía general embarcada en exterior]]</f>
        <v>729432</v>
      </c>
      <c r="L2218" s="3">
        <f>+dataMercanciaGeneral[[#This Row],[Mercancía general desembarcada en cabotaje]]+dataMercanciaGeneral[[#This Row],[Mercancía general desembarcada en exterior]]</f>
        <v>365137</v>
      </c>
      <c r="M2218" s="3">
        <f>+dataMercanciaGeneral[[#This Row],[TOTAL mercancía general embarcada en cabotaje y exterior]]+dataMercanciaGeneral[[#This Row],[TOTAL mercancía general desembarcada en cabotaje y exterior]]</f>
        <v>1094569</v>
      </c>
    </row>
    <row r="2219" spans="1:13" hidden="1" x14ac:dyDescent="0.25">
      <c r="A2219" s="1">
        <v>2000</v>
      </c>
      <c r="B2219" s="1" t="s">
        <v>3</v>
      </c>
      <c r="C2219" s="1" t="s">
        <v>32</v>
      </c>
      <c r="D2219" s="1" t="s">
        <v>42</v>
      </c>
      <c r="E2219" s="2">
        <v>0</v>
      </c>
      <c r="F2219" s="2">
        <v>27</v>
      </c>
      <c r="G2219" s="3">
        <f>+dataMercanciaGeneral[[#This Row],[Mercancía general embarcada en cabotaje]]+dataMercanciaGeneral[[#This Row],[Mercancía general desembarcada en cabotaje]]</f>
        <v>27</v>
      </c>
      <c r="H2219" s="2">
        <v>61</v>
      </c>
      <c r="I2219" s="2">
        <v>6</v>
      </c>
      <c r="J2219" s="3">
        <f>+dataMercanciaGeneral[[#This Row],[Mercancía general embarcada en exterior]]+dataMercanciaGeneral[[#This Row],[Mercancía general desembarcada en exterior]]</f>
        <v>67</v>
      </c>
      <c r="K2219" s="3">
        <f>+dataMercanciaGeneral[[#This Row],[Mercancía general embarcada en cabotaje]]+dataMercanciaGeneral[[#This Row],[Mercancía general embarcada en exterior]]</f>
        <v>61</v>
      </c>
      <c r="L2219" s="3">
        <f>+dataMercanciaGeneral[[#This Row],[Mercancía general desembarcada en cabotaje]]+dataMercanciaGeneral[[#This Row],[Mercancía general desembarcada en exterior]]</f>
        <v>33</v>
      </c>
      <c r="M2219" s="3">
        <f>+dataMercanciaGeneral[[#This Row],[TOTAL mercancía general embarcada en cabotaje y exterior]]+dataMercanciaGeneral[[#This Row],[TOTAL mercancía general desembarcada en cabotaje y exterior]]</f>
        <v>94</v>
      </c>
    </row>
    <row r="2220" spans="1:13" hidden="1" x14ac:dyDescent="0.25">
      <c r="A2220" s="1">
        <v>2000</v>
      </c>
      <c r="B2220" s="1" t="s">
        <v>4</v>
      </c>
      <c r="C2220" s="1" t="s">
        <v>32</v>
      </c>
      <c r="D2220" s="1" t="s">
        <v>33</v>
      </c>
      <c r="E2220" s="2">
        <v>57970</v>
      </c>
      <c r="F2220" s="2">
        <f>-455342+455342</f>
        <v>0</v>
      </c>
      <c r="G2220" s="3">
        <f>+dataMercanciaGeneral[[#This Row],[Mercancía general embarcada en cabotaje]]+dataMercanciaGeneral[[#This Row],[Mercancía general desembarcada en cabotaje]]</f>
        <v>57970</v>
      </c>
      <c r="H2220" s="2">
        <v>1732046</v>
      </c>
      <c r="I2220" s="2">
        <f>1315285-455342</f>
        <v>859943</v>
      </c>
      <c r="J2220" s="3">
        <f>+dataMercanciaGeneral[[#This Row],[Mercancía general embarcada en exterior]]+dataMercanciaGeneral[[#This Row],[Mercancía general desembarcada en exterior]]</f>
        <v>2591989</v>
      </c>
      <c r="K2220" s="3">
        <f>+dataMercanciaGeneral[[#This Row],[Mercancía general embarcada en cabotaje]]+dataMercanciaGeneral[[#This Row],[Mercancía general embarcada en exterior]]</f>
        <v>1790016</v>
      </c>
      <c r="L2220" s="3">
        <f>+dataMercanciaGeneral[[#This Row],[Mercancía general desembarcada en cabotaje]]+dataMercanciaGeneral[[#This Row],[Mercancía general desembarcada en exterior]]</f>
        <v>859943</v>
      </c>
      <c r="M2220" s="3">
        <f>+dataMercanciaGeneral[[#This Row],[TOTAL mercancía general embarcada en cabotaje y exterior]]+dataMercanciaGeneral[[#This Row],[TOTAL mercancía general desembarcada en cabotaje y exterior]]</f>
        <v>2649959</v>
      </c>
    </row>
    <row r="2221" spans="1:13" hidden="1" x14ac:dyDescent="0.25">
      <c r="A2221" s="1">
        <v>2000</v>
      </c>
      <c r="B2221" s="1" t="s">
        <v>4</v>
      </c>
      <c r="C2221" s="1" t="s">
        <v>32</v>
      </c>
      <c r="D2221" s="1" t="s">
        <v>42</v>
      </c>
      <c r="E2221" s="2">
        <v>485323</v>
      </c>
      <c r="F2221" s="2">
        <v>1095098</v>
      </c>
      <c r="G2221" s="3">
        <f>+dataMercanciaGeneral[[#This Row],[Mercancía general embarcada en cabotaje]]+dataMercanciaGeneral[[#This Row],[Mercancía general desembarcada en cabotaje]]</f>
        <v>1580421</v>
      </c>
      <c r="H2221" s="2">
        <v>9351133</v>
      </c>
      <c r="I2221" s="2">
        <v>9402513</v>
      </c>
      <c r="J2221" s="3">
        <f>+dataMercanciaGeneral[[#This Row],[Mercancía general embarcada en exterior]]+dataMercanciaGeneral[[#This Row],[Mercancía general desembarcada en exterior]]</f>
        <v>18753646</v>
      </c>
      <c r="K2221" s="3">
        <f>+dataMercanciaGeneral[[#This Row],[Mercancía general embarcada en cabotaje]]+dataMercanciaGeneral[[#This Row],[Mercancía general embarcada en exterior]]</f>
        <v>9836456</v>
      </c>
      <c r="L2221" s="3">
        <f>+dataMercanciaGeneral[[#This Row],[Mercancía general desembarcada en cabotaje]]+dataMercanciaGeneral[[#This Row],[Mercancía general desembarcada en exterior]]</f>
        <v>10497611</v>
      </c>
      <c r="M2221" s="3">
        <f>+dataMercanciaGeneral[[#This Row],[TOTAL mercancía general embarcada en cabotaje y exterior]]+dataMercanciaGeneral[[#This Row],[TOTAL mercancía general desembarcada en cabotaje y exterior]]</f>
        <v>20334067</v>
      </c>
    </row>
    <row r="2222" spans="1:13" hidden="1" x14ac:dyDescent="0.25">
      <c r="A2222" s="1">
        <v>2000</v>
      </c>
      <c r="B2222" s="1" t="s">
        <v>5</v>
      </c>
      <c r="C2222" s="1" t="s">
        <v>32</v>
      </c>
      <c r="D2222" s="1" t="s">
        <v>33</v>
      </c>
      <c r="E2222" s="2">
        <v>533719</v>
      </c>
      <c r="F2222" s="2">
        <v>457382</v>
      </c>
      <c r="G2222" s="3">
        <f>+dataMercanciaGeneral[[#This Row],[Mercancía general embarcada en cabotaje]]+dataMercanciaGeneral[[#This Row],[Mercancía general desembarcada en cabotaje]]</f>
        <v>991101</v>
      </c>
      <c r="H2222" s="2">
        <v>525513</v>
      </c>
      <c r="I2222" s="2">
        <v>294697</v>
      </c>
      <c r="J2222" s="3">
        <f>+dataMercanciaGeneral[[#This Row],[Mercancía general embarcada en exterior]]+dataMercanciaGeneral[[#This Row],[Mercancía general desembarcada en exterior]]</f>
        <v>820210</v>
      </c>
      <c r="K2222" s="3">
        <f>+dataMercanciaGeneral[[#This Row],[Mercancía general embarcada en cabotaje]]+dataMercanciaGeneral[[#This Row],[Mercancía general embarcada en exterior]]</f>
        <v>1059232</v>
      </c>
      <c r="L2222" s="3">
        <f>+dataMercanciaGeneral[[#This Row],[Mercancía general desembarcada en cabotaje]]+dataMercanciaGeneral[[#This Row],[Mercancía general desembarcada en exterior]]</f>
        <v>752079</v>
      </c>
      <c r="M2222" s="3">
        <f>+dataMercanciaGeneral[[#This Row],[TOTAL mercancía general embarcada en cabotaje y exterior]]+dataMercanciaGeneral[[#This Row],[TOTAL mercancía general desembarcada en cabotaje y exterior]]</f>
        <v>1811311</v>
      </c>
    </row>
    <row r="2223" spans="1:13" hidden="1" x14ac:dyDescent="0.25">
      <c r="A2223" s="1">
        <v>2000</v>
      </c>
      <c r="B2223" s="1" t="s">
        <v>5</v>
      </c>
      <c r="C2223" s="1" t="s">
        <v>32</v>
      </c>
      <c r="D2223" s="1" t="s">
        <v>42</v>
      </c>
      <c r="E2223" s="2">
        <v>94842</v>
      </c>
      <c r="F2223" s="2">
        <v>87194</v>
      </c>
      <c r="G2223" s="3">
        <f>+dataMercanciaGeneral[[#This Row],[Mercancía general embarcada en cabotaje]]+dataMercanciaGeneral[[#This Row],[Mercancía general desembarcada en cabotaje]]</f>
        <v>182036</v>
      </c>
      <c r="H2223" s="2">
        <v>389867</v>
      </c>
      <c r="I2223" s="2">
        <v>115315</v>
      </c>
      <c r="J2223" s="3">
        <f>+dataMercanciaGeneral[[#This Row],[Mercancía general embarcada en exterior]]+dataMercanciaGeneral[[#This Row],[Mercancía general desembarcada en exterior]]</f>
        <v>505182</v>
      </c>
      <c r="K2223" s="3">
        <f>+dataMercanciaGeneral[[#This Row],[Mercancía general embarcada en cabotaje]]+dataMercanciaGeneral[[#This Row],[Mercancía general embarcada en exterior]]</f>
        <v>484709</v>
      </c>
      <c r="L2223" s="3">
        <f>+dataMercanciaGeneral[[#This Row],[Mercancía general desembarcada en cabotaje]]+dataMercanciaGeneral[[#This Row],[Mercancía general desembarcada en exterior]]</f>
        <v>202509</v>
      </c>
      <c r="M2223" s="3">
        <f>+dataMercanciaGeneral[[#This Row],[TOTAL mercancía general embarcada en cabotaje y exterior]]+dataMercanciaGeneral[[#This Row],[TOTAL mercancía general desembarcada en cabotaje y exterior]]</f>
        <v>687218</v>
      </c>
    </row>
    <row r="2224" spans="1:13" hidden="1" x14ac:dyDescent="0.25">
      <c r="A2224" s="1">
        <v>2000</v>
      </c>
      <c r="B2224" s="1" t="s">
        <v>10</v>
      </c>
      <c r="C2224" s="1" t="s">
        <v>32</v>
      </c>
      <c r="D2224" s="1" t="s">
        <v>33</v>
      </c>
      <c r="E2224" s="2">
        <v>1276979</v>
      </c>
      <c r="F2224" s="2">
        <v>3187225</v>
      </c>
      <c r="G2224" s="3">
        <f>+dataMercanciaGeneral[[#This Row],[Mercancía general embarcada en cabotaje]]+dataMercanciaGeneral[[#This Row],[Mercancía general desembarcada en cabotaje]]</f>
        <v>4464204</v>
      </c>
      <c r="H2224" s="2">
        <v>2170</v>
      </c>
      <c r="I2224" s="2">
        <v>116420</v>
      </c>
      <c r="J2224" s="3">
        <f>+dataMercanciaGeneral[[#This Row],[Mercancía general embarcada en exterior]]+dataMercanciaGeneral[[#This Row],[Mercancía general desembarcada en exterior]]</f>
        <v>118590</v>
      </c>
      <c r="K2224" s="3">
        <f>+dataMercanciaGeneral[[#This Row],[Mercancía general embarcada en cabotaje]]+dataMercanciaGeneral[[#This Row],[Mercancía general embarcada en exterior]]</f>
        <v>1279149</v>
      </c>
      <c r="L2224" s="3">
        <f>+dataMercanciaGeneral[[#This Row],[Mercancía general desembarcada en cabotaje]]+dataMercanciaGeneral[[#This Row],[Mercancía general desembarcada en exterior]]</f>
        <v>3303645</v>
      </c>
      <c r="M2224" s="3">
        <f>+dataMercanciaGeneral[[#This Row],[TOTAL mercancía general embarcada en cabotaje y exterior]]+dataMercanciaGeneral[[#This Row],[TOTAL mercancía general desembarcada en cabotaje y exterior]]</f>
        <v>4582794</v>
      </c>
    </row>
    <row r="2225" spans="1:13" hidden="1" x14ac:dyDescent="0.25">
      <c r="A2225" s="1">
        <v>2000</v>
      </c>
      <c r="B2225" s="1" t="s">
        <v>10</v>
      </c>
      <c r="C2225" s="1" t="s">
        <v>32</v>
      </c>
      <c r="D2225" s="1" t="s">
        <v>42</v>
      </c>
      <c r="E2225" s="2">
        <v>417092</v>
      </c>
      <c r="F2225" s="2">
        <v>1725896</v>
      </c>
      <c r="G2225" s="3">
        <f>+dataMercanciaGeneral[[#This Row],[Mercancía general embarcada en cabotaje]]+dataMercanciaGeneral[[#This Row],[Mercancía general desembarcada en cabotaje]]</f>
        <v>2142988</v>
      </c>
      <c r="H2225" s="2">
        <v>0</v>
      </c>
      <c r="I2225" s="2">
        <v>0</v>
      </c>
      <c r="J2225" s="3">
        <f>+dataMercanciaGeneral[[#This Row],[Mercancía general embarcada en exterior]]+dataMercanciaGeneral[[#This Row],[Mercancía general desembarcada en exterior]]</f>
        <v>0</v>
      </c>
      <c r="K2225" s="3">
        <f>+dataMercanciaGeneral[[#This Row],[Mercancía general embarcada en cabotaje]]+dataMercanciaGeneral[[#This Row],[Mercancía general embarcada en exterior]]</f>
        <v>417092</v>
      </c>
      <c r="L2225" s="3">
        <f>+dataMercanciaGeneral[[#This Row],[Mercancía general desembarcada en cabotaje]]+dataMercanciaGeneral[[#This Row],[Mercancía general desembarcada en exterior]]</f>
        <v>1725896</v>
      </c>
      <c r="M2225" s="3">
        <f>+dataMercanciaGeneral[[#This Row],[TOTAL mercancía general embarcada en cabotaje y exterior]]+dataMercanciaGeneral[[#This Row],[TOTAL mercancía general desembarcada en cabotaje y exterior]]</f>
        <v>2142988</v>
      </c>
    </row>
    <row r="2226" spans="1:13" hidden="1" x14ac:dyDescent="0.25">
      <c r="A2226" s="1">
        <v>2000</v>
      </c>
      <c r="B2226" s="1" t="s">
        <v>11</v>
      </c>
      <c r="C2226" s="1" t="s">
        <v>32</v>
      </c>
      <c r="D2226" s="1" t="s">
        <v>33</v>
      </c>
      <c r="E2226" s="2">
        <v>1533498</v>
      </c>
      <c r="F2226" s="2">
        <v>566396</v>
      </c>
      <c r="G2226" s="3">
        <f>+dataMercanciaGeneral[[#This Row],[Mercancía general embarcada en cabotaje]]+dataMercanciaGeneral[[#This Row],[Mercancía general desembarcada en cabotaje]]</f>
        <v>2099894</v>
      </c>
      <c r="H2226" s="2">
        <v>898903</v>
      </c>
      <c r="I2226" s="2">
        <v>1597545</v>
      </c>
      <c r="J2226" s="3">
        <f>+dataMercanciaGeneral[[#This Row],[Mercancía general embarcada en exterior]]+dataMercanciaGeneral[[#This Row],[Mercancía general desembarcada en exterior]]</f>
        <v>2496448</v>
      </c>
      <c r="K2226" s="3">
        <f>+dataMercanciaGeneral[[#This Row],[Mercancía general embarcada en cabotaje]]+dataMercanciaGeneral[[#This Row],[Mercancía general embarcada en exterior]]</f>
        <v>2432401</v>
      </c>
      <c r="L2226" s="3">
        <f>+dataMercanciaGeneral[[#This Row],[Mercancía general desembarcada en cabotaje]]+dataMercanciaGeneral[[#This Row],[Mercancía general desembarcada en exterior]]</f>
        <v>2163941</v>
      </c>
      <c r="M2226" s="3">
        <f>+dataMercanciaGeneral[[#This Row],[TOTAL mercancía general embarcada en cabotaje y exterior]]+dataMercanciaGeneral[[#This Row],[TOTAL mercancía general desembarcada en cabotaje y exterior]]</f>
        <v>4596342</v>
      </c>
    </row>
    <row r="2227" spans="1:13" hidden="1" x14ac:dyDescent="0.25">
      <c r="A2227" s="1">
        <v>2000</v>
      </c>
      <c r="B2227" s="1" t="s">
        <v>11</v>
      </c>
      <c r="C2227" s="1" t="s">
        <v>32</v>
      </c>
      <c r="D2227" s="1" t="s">
        <v>42</v>
      </c>
      <c r="E2227" s="2">
        <v>1592502</v>
      </c>
      <c r="F2227" s="2">
        <v>479097</v>
      </c>
      <c r="G2227" s="3">
        <f>+dataMercanciaGeneral[[#This Row],[Mercancía general embarcada en cabotaje]]+dataMercanciaGeneral[[#This Row],[Mercancía general desembarcada en cabotaje]]</f>
        <v>2071599</v>
      </c>
      <c r="H2227" s="2">
        <v>5585655</v>
      </c>
      <c r="I2227" s="2">
        <v>5331384</v>
      </c>
      <c r="J2227" s="3">
        <f>+dataMercanciaGeneral[[#This Row],[Mercancía general embarcada en exterior]]+dataMercanciaGeneral[[#This Row],[Mercancía general desembarcada en exterior]]</f>
        <v>10917039</v>
      </c>
      <c r="K2227" s="3">
        <f>+dataMercanciaGeneral[[#This Row],[Mercancía general embarcada en cabotaje]]+dataMercanciaGeneral[[#This Row],[Mercancía general embarcada en exterior]]</f>
        <v>7178157</v>
      </c>
      <c r="L2227" s="3">
        <f>+dataMercanciaGeneral[[#This Row],[Mercancía general desembarcada en cabotaje]]+dataMercanciaGeneral[[#This Row],[Mercancía general desembarcada en exterior]]</f>
        <v>5810481</v>
      </c>
      <c r="M2227" s="3">
        <f>+dataMercanciaGeneral[[#This Row],[TOTAL mercancía general embarcada en cabotaje y exterior]]+dataMercanciaGeneral[[#This Row],[TOTAL mercancía general desembarcada en cabotaje y exterior]]</f>
        <v>12988638</v>
      </c>
    </row>
    <row r="2228" spans="1:13" hidden="1" x14ac:dyDescent="0.25">
      <c r="A2228" s="1">
        <v>2000</v>
      </c>
      <c r="B2228" s="1" t="s">
        <v>12</v>
      </c>
      <c r="C2228" s="1" t="s">
        <v>32</v>
      </c>
      <c r="D2228" s="1" t="s">
        <v>33</v>
      </c>
      <c r="E2228" s="2">
        <v>99689</v>
      </c>
      <c r="F2228" s="2">
        <v>52742</v>
      </c>
      <c r="G2228" s="3">
        <f>+dataMercanciaGeneral[[#This Row],[Mercancía general embarcada en cabotaje]]+dataMercanciaGeneral[[#This Row],[Mercancía general desembarcada en cabotaje]]</f>
        <v>152431</v>
      </c>
      <c r="H2228" s="2">
        <v>1243123</v>
      </c>
      <c r="I2228" s="2">
        <v>2538695</v>
      </c>
      <c r="J2228" s="3">
        <f>+dataMercanciaGeneral[[#This Row],[Mercancía general embarcada en exterior]]+dataMercanciaGeneral[[#This Row],[Mercancía general desembarcada en exterior]]</f>
        <v>3781818</v>
      </c>
      <c r="K2228" s="3">
        <f>+dataMercanciaGeneral[[#This Row],[Mercancía general embarcada en cabotaje]]+dataMercanciaGeneral[[#This Row],[Mercancía general embarcada en exterior]]</f>
        <v>1342812</v>
      </c>
      <c r="L2228" s="3">
        <f>+dataMercanciaGeneral[[#This Row],[Mercancía general desembarcada en cabotaje]]+dataMercanciaGeneral[[#This Row],[Mercancía general desembarcada en exterior]]</f>
        <v>2591437</v>
      </c>
      <c r="M2228" s="3">
        <f>+dataMercanciaGeneral[[#This Row],[TOTAL mercancía general embarcada en cabotaje y exterior]]+dataMercanciaGeneral[[#This Row],[TOTAL mercancía general desembarcada en cabotaje y exterior]]</f>
        <v>3934249</v>
      </c>
    </row>
    <row r="2229" spans="1:13" hidden="1" x14ac:dyDescent="0.25">
      <c r="A2229" s="1">
        <v>2000</v>
      </c>
      <c r="B2229" s="1" t="s">
        <v>12</v>
      </c>
      <c r="C2229" s="1" t="s">
        <v>32</v>
      </c>
      <c r="D2229" s="1" t="s">
        <v>42</v>
      </c>
      <c r="E2229" s="2">
        <v>435454</v>
      </c>
      <c r="F2229" s="2">
        <v>122891</v>
      </c>
      <c r="G2229" s="3">
        <f>+dataMercanciaGeneral[[#This Row],[Mercancía general embarcada en cabotaje]]+dataMercanciaGeneral[[#This Row],[Mercancía general desembarcada en cabotaje]]</f>
        <v>558345</v>
      </c>
      <c r="H2229" s="2">
        <v>2228055</v>
      </c>
      <c r="I2229" s="2">
        <v>1581476</v>
      </c>
      <c r="J2229" s="3">
        <f>+dataMercanciaGeneral[[#This Row],[Mercancía general embarcada en exterior]]+dataMercanciaGeneral[[#This Row],[Mercancía general desembarcada en exterior]]</f>
        <v>3809531</v>
      </c>
      <c r="K2229" s="3">
        <f>+dataMercanciaGeneral[[#This Row],[Mercancía general embarcada en cabotaje]]+dataMercanciaGeneral[[#This Row],[Mercancía general embarcada en exterior]]</f>
        <v>2663509</v>
      </c>
      <c r="L2229" s="3">
        <f>+dataMercanciaGeneral[[#This Row],[Mercancía general desembarcada en cabotaje]]+dataMercanciaGeneral[[#This Row],[Mercancía general desembarcada en exterior]]</f>
        <v>1704367</v>
      </c>
      <c r="M2229" s="3">
        <f>+dataMercanciaGeneral[[#This Row],[TOTAL mercancía general embarcada en cabotaje y exterior]]+dataMercanciaGeneral[[#This Row],[TOTAL mercancía general desembarcada en cabotaje y exterior]]</f>
        <v>4367876</v>
      </c>
    </row>
    <row r="2230" spans="1:13" hidden="1" x14ac:dyDescent="0.25">
      <c r="A2230" s="1">
        <v>2000</v>
      </c>
      <c r="B2230" s="1" t="s">
        <v>13</v>
      </c>
      <c r="C2230" s="1" t="s">
        <v>32</v>
      </c>
      <c r="D2230" s="1" t="s">
        <v>33</v>
      </c>
      <c r="E2230" s="2">
        <v>125</v>
      </c>
      <c r="F2230" s="2">
        <v>375</v>
      </c>
      <c r="G2230" s="3">
        <f>+dataMercanciaGeneral[[#This Row],[Mercancía general embarcada en cabotaje]]+dataMercanciaGeneral[[#This Row],[Mercancía general desembarcada en cabotaje]]</f>
        <v>500</v>
      </c>
      <c r="H2230" s="2">
        <v>20519</v>
      </c>
      <c r="I2230" s="2">
        <v>105503</v>
      </c>
      <c r="J2230" s="3">
        <f>+dataMercanciaGeneral[[#This Row],[Mercancía general embarcada en exterior]]+dataMercanciaGeneral[[#This Row],[Mercancía general desembarcada en exterior]]</f>
        <v>126022</v>
      </c>
      <c r="K2230" s="3">
        <f>+dataMercanciaGeneral[[#This Row],[Mercancía general embarcada en cabotaje]]+dataMercanciaGeneral[[#This Row],[Mercancía general embarcada en exterior]]</f>
        <v>20644</v>
      </c>
      <c r="L2230" s="3">
        <f>+dataMercanciaGeneral[[#This Row],[Mercancía general desembarcada en cabotaje]]+dataMercanciaGeneral[[#This Row],[Mercancía general desembarcada en exterior]]</f>
        <v>105878</v>
      </c>
      <c r="M2230" s="3">
        <f>+dataMercanciaGeneral[[#This Row],[TOTAL mercancía general embarcada en cabotaje y exterior]]+dataMercanciaGeneral[[#This Row],[TOTAL mercancía general desembarcada en cabotaje y exterior]]</f>
        <v>126522</v>
      </c>
    </row>
    <row r="2231" spans="1:13" hidden="1" x14ac:dyDescent="0.25">
      <c r="A2231" s="1">
        <v>2000</v>
      </c>
      <c r="B2231" s="1" t="s">
        <v>13</v>
      </c>
      <c r="C2231" s="1" t="s">
        <v>32</v>
      </c>
      <c r="D2231" s="1" t="s">
        <v>42</v>
      </c>
      <c r="E2231" s="2">
        <v>133262</v>
      </c>
      <c r="F2231" s="2">
        <v>37811</v>
      </c>
      <c r="G2231" s="3">
        <f>+dataMercanciaGeneral[[#This Row],[Mercancía general embarcada en cabotaje]]+dataMercanciaGeneral[[#This Row],[Mercancía general desembarcada en cabotaje]]</f>
        <v>171073</v>
      </c>
      <c r="H2231" s="2">
        <v>152584</v>
      </c>
      <c r="I2231" s="2">
        <v>30938</v>
      </c>
      <c r="J2231" s="3">
        <f>+dataMercanciaGeneral[[#This Row],[Mercancía general embarcada en exterior]]+dataMercanciaGeneral[[#This Row],[Mercancía general desembarcada en exterior]]</f>
        <v>183522</v>
      </c>
      <c r="K2231" s="3">
        <f>+dataMercanciaGeneral[[#This Row],[Mercancía general embarcada en cabotaje]]+dataMercanciaGeneral[[#This Row],[Mercancía general embarcada en exterior]]</f>
        <v>285846</v>
      </c>
      <c r="L2231" s="3">
        <f>+dataMercanciaGeneral[[#This Row],[Mercancía general desembarcada en cabotaje]]+dataMercanciaGeneral[[#This Row],[Mercancía general desembarcada en exterior]]</f>
        <v>68749</v>
      </c>
      <c r="M2231" s="3">
        <f>+dataMercanciaGeneral[[#This Row],[TOTAL mercancía general embarcada en cabotaje y exterior]]+dataMercanciaGeneral[[#This Row],[TOTAL mercancía general desembarcada en cabotaje y exterior]]</f>
        <v>354595</v>
      </c>
    </row>
    <row r="2232" spans="1:13" hidden="1" x14ac:dyDescent="0.25">
      <c r="A2232" s="1">
        <v>2000</v>
      </c>
      <c r="B2232" s="1" t="s">
        <v>14</v>
      </c>
      <c r="C2232" s="1" t="s">
        <v>32</v>
      </c>
      <c r="D2232" s="1" t="s">
        <v>33</v>
      </c>
      <c r="E2232" s="2">
        <v>257</v>
      </c>
      <c r="F2232" s="2">
        <v>1756</v>
      </c>
      <c r="G2232" s="3">
        <f>+dataMercanciaGeneral[[#This Row],[Mercancía general embarcada en cabotaje]]+dataMercanciaGeneral[[#This Row],[Mercancía general desembarcada en cabotaje]]</f>
        <v>2013</v>
      </c>
      <c r="H2232" s="2">
        <v>301522</v>
      </c>
      <c r="I2232" s="2">
        <v>68603</v>
      </c>
      <c r="J2232" s="3">
        <f>+dataMercanciaGeneral[[#This Row],[Mercancía general embarcada en exterior]]+dataMercanciaGeneral[[#This Row],[Mercancía general desembarcada en exterior]]</f>
        <v>370125</v>
      </c>
      <c r="K2232" s="3">
        <f>+dataMercanciaGeneral[[#This Row],[Mercancía general embarcada en cabotaje]]+dataMercanciaGeneral[[#This Row],[Mercancía general embarcada en exterior]]</f>
        <v>301779</v>
      </c>
      <c r="L2232" s="3">
        <f>+dataMercanciaGeneral[[#This Row],[Mercancía general desembarcada en cabotaje]]+dataMercanciaGeneral[[#This Row],[Mercancía general desembarcada en exterior]]</f>
        <v>70359</v>
      </c>
      <c r="M2232" s="3">
        <f>+dataMercanciaGeneral[[#This Row],[TOTAL mercancía general embarcada en cabotaje y exterior]]+dataMercanciaGeneral[[#This Row],[TOTAL mercancía general desembarcada en cabotaje y exterior]]</f>
        <v>372138</v>
      </c>
    </row>
    <row r="2233" spans="1:13" hidden="1" x14ac:dyDescent="0.25">
      <c r="A2233" s="1">
        <v>2000</v>
      </c>
      <c r="B2233" s="1" t="s">
        <v>14</v>
      </c>
      <c r="C2233" s="1" t="s">
        <v>32</v>
      </c>
      <c r="D2233" s="1" t="s">
        <v>42</v>
      </c>
      <c r="E2233" s="2">
        <v>333</v>
      </c>
      <c r="F2233" s="2">
        <v>93</v>
      </c>
      <c r="G2233" s="3">
        <f>+dataMercanciaGeneral[[#This Row],[Mercancía general embarcada en cabotaje]]+dataMercanciaGeneral[[#This Row],[Mercancía general desembarcada en cabotaje]]</f>
        <v>426</v>
      </c>
      <c r="H2233" s="2">
        <v>217736</v>
      </c>
      <c r="I2233" s="2">
        <v>21745</v>
      </c>
      <c r="J2233" s="3">
        <f>+dataMercanciaGeneral[[#This Row],[Mercancía general embarcada en exterior]]+dataMercanciaGeneral[[#This Row],[Mercancía general desembarcada en exterior]]</f>
        <v>239481</v>
      </c>
      <c r="K2233" s="3">
        <f>+dataMercanciaGeneral[[#This Row],[Mercancía general embarcada en cabotaje]]+dataMercanciaGeneral[[#This Row],[Mercancía general embarcada en exterior]]</f>
        <v>218069</v>
      </c>
      <c r="L2233" s="3">
        <f>+dataMercanciaGeneral[[#This Row],[Mercancía general desembarcada en cabotaje]]+dataMercanciaGeneral[[#This Row],[Mercancía general desembarcada en exterior]]</f>
        <v>21838</v>
      </c>
      <c r="M2233" s="3">
        <f>+dataMercanciaGeneral[[#This Row],[TOTAL mercancía general embarcada en cabotaje y exterior]]+dataMercanciaGeneral[[#This Row],[TOTAL mercancía general desembarcada en cabotaje y exterior]]</f>
        <v>239907</v>
      </c>
    </row>
    <row r="2234" spans="1:13" hidden="1" x14ac:dyDescent="0.25">
      <c r="A2234" s="1">
        <v>2000</v>
      </c>
      <c r="B2234" s="1" t="s">
        <v>15</v>
      </c>
      <c r="C2234" s="1" t="s">
        <v>32</v>
      </c>
      <c r="D2234" s="1" t="s">
        <v>33</v>
      </c>
      <c r="E2234" s="2">
        <v>210097</v>
      </c>
      <c r="F2234" s="2">
        <v>437142</v>
      </c>
      <c r="G2234" s="3">
        <f>+dataMercanciaGeneral[[#This Row],[Mercancía general embarcada en cabotaje]]+dataMercanciaGeneral[[#This Row],[Mercancía general desembarcada en cabotaje]]</f>
        <v>647239</v>
      </c>
      <c r="H2234" s="2">
        <v>155</v>
      </c>
      <c r="I2234" s="2">
        <v>0</v>
      </c>
      <c r="J2234" s="3">
        <f>+dataMercanciaGeneral[[#This Row],[Mercancía general embarcada en exterior]]+dataMercanciaGeneral[[#This Row],[Mercancía general desembarcada en exterior]]</f>
        <v>155</v>
      </c>
      <c r="K2234" s="3">
        <f>+dataMercanciaGeneral[[#This Row],[Mercancía general embarcada en cabotaje]]+dataMercanciaGeneral[[#This Row],[Mercancía general embarcada en exterior]]</f>
        <v>210252</v>
      </c>
      <c r="L2234" s="3">
        <f>+dataMercanciaGeneral[[#This Row],[Mercancía general desembarcada en cabotaje]]+dataMercanciaGeneral[[#This Row],[Mercancía general desembarcada en exterior]]</f>
        <v>437142</v>
      </c>
      <c r="M2234" s="3">
        <f>+dataMercanciaGeneral[[#This Row],[TOTAL mercancía general embarcada en cabotaje y exterior]]+dataMercanciaGeneral[[#This Row],[TOTAL mercancía general desembarcada en cabotaje y exterior]]</f>
        <v>647394</v>
      </c>
    </row>
    <row r="2235" spans="1:13" hidden="1" x14ac:dyDescent="0.25">
      <c r="A2235" s="1">
        <v>2000</v>
      </c>
      <c r="B2235" s="1" t="s">
        <v>15</v>
      </c>
      <c r="C2235" s="1" t="s">
        <v>32</v>
      </c>
      <c r="D2235" s="1" t="s">
        <v>42</v>
      </c>
      <c r="E2235" s="2">
        <v>10248</v>
      </c>
      <c r="F2235" s="2">
        <v>46175</v>
      </c>
      <c r="G2235" s="3">
        <f>+dataMercanciaGeneral[[#This Row],[Mercancía general embarcada en cabotaje]]+dataMercanciaGeneral[[#This Row],[Mercancía general desembarcada en cabotaje]]</f>
        <v>56423</v>
      </c>
      <c r="H2235" s="2">
        <v>1172</v>
      </c>
      <c r="I2235" s="2">
        <v>17747</v>
      </c>
      <c r="J2235" s="3">
        <f>+dataMercanciaGeneral[[#This Row],[Mercancía general embarcada en exterior]]+dataMercanciaGeneral[[#This Row],[Mercancía general desembarcada en exterior]]</f>
        <v>18919</v>
      </c>
      <c r="K2235" s="3">
        <f>+dataMercanciaGeneral[[#This Row],[Mercancía general embarcada en cabotaje]]+dataMercanciaGeneral[[#This Row],[Mercancía general embarcada en exterior]]</f>
        <v>11420</v>
      </c>
      <c r="L2235" s="3">
        <f>+dataMercanciaGeneral[[#This Row],[Mercancía general desembarcada en cabotaje]]+dataMercanciaGeneral[[#This Row],[Mercancía general desembarcada en exterior]]</f>
        <v>63922</v>
      </c>
      <c r="M2235" s="3">
        <f>+dataMercanciaGeneral[[#This Row],[TOTAL mercancía general embarcada en cabotaje y exterior]]+dataMercanciaGeneral[[#This Row],[TOTAL mercancía general desembarcada en cabotaje y exterior]]</f>
        <v>75342</v>
      </c>
    </row>
    <row r="2236" spans="1:13" hidden="1" x14ac:dyDescent="0.25">
      <c r="A2236" s="1">
        <v>2000</v>
      </c>
      <c r="B2236" s="1" t="s">
        <v>16</v>
      </c>
      <c r="C2236" s="1" t="s">
        <v>32</v>
      </c>
      <c r="D2236" s="1" t="s">
        <v>33</v>
      </c>
      <c r="E2236" s="2">
        <v>11103</v>
      </c>
      <c r="F2236" s="2">
        <v>14395</v>
      </c>
      <c r="G2236" s="3">
        <f>+dataMercanciaGeneral[[#This Row],[Mercancía general embarcada en cabotaje]]+dataMercanciaGeneral[[#This Row],[Mercancía general desembarcada en cabotaje]]</f>
        <v>25498</v>
      </c>
      <c r="H2236" s="2">
        <v>167342</v>
      </c>
      <c r="I2236" s="2">
        <v>394263</v>
      </c>
      <c r="J2236" s="3">
        <f>+dataMercanciaGeneral[[#This Row],[Mercancía general embarcada en exterior]]+dataMercanciaGeneral[[#This Row],[Mercancía general desembarcada en exterior]]</f>
        <v>561605</v>
      </c>
      <c r="K2236" s="3">
        <f>+dataMercanciaGeneral[[#This Row],[Mercancía general embarcada en cabotaje]]+dataMercanciaGeneral[[#This Row],[Mercancía general embarcada en exterior]]</f>
        <v>178445</v>
      </c>
      <c r="L2236" s="3">
        <f>+dataMercanciaGeneral[[#This Row],[Mercancía general desembarcada en cabotaje]]+dataMercanciaGeneral[[#This Row],[Mercancía general desembarcada en exterior]]</f>
        <v>408658</v>
      </c>
      <c r="M2236" s="3">
        <f>+dataMercanciaGeneral[[#This Row],[TOTAL mercancía general embarcada en cabotaje y exterior]]+dataMercanciaGeneral[[#This Row],[TOTAL mercancía general desembarcada en cabotaje y exterior]]</f>
        <v>587103</v>
      </c>
    </row>
    <row r="2237" spans="1:13" hidden="1" x14ac:dyDescent="0.25">
      <c r="A2237" s="1">
        <v>2000</v>
      </c>
      <c r="B2237" s="1" t="s">
        <v>16</v>
      </c>
      <c r="C2237" s="1" t="s">
        <v>32</v>
      </c>
      <c r="D2237" s="1" t="s">
        <v>42</v>
      </c>
      <c r="E2237" s="2">
        <v>0</v>
      </c>
      <c r="F2237" s="2">
        <v>0</v>
      </c>
      <c r="G2237" s="3">
        <f>+dataMercanciaGeneral[[#This Row],[Mercancía general embarcada en cabotaje]]+dataMercanciaGeneral[[#This Row],[Mercancía general desembarcada en cabotaje]]</f>
        <v>0</v>
      </c>
      <c r="H2237" s="2">
        <v>932</v>
      </c>
      <c r="I2237" s="2">
        <v>278</v>
      </c>
      <c r="J2237" s="3">
        <f>+dataMercanciaGeneral[[#This Row],[Mercancía general embarcada en exterior]]+dataMercanciaGeneral[[#This Row],[Mercancía general desembarcada en exterior]]</f>
        <v>1210</v>
      </c>
      <c r="K2237" s="3">
        <f>+dataMercanciaGeneral[[#This Row],[Mercancía general embarcada en cabotaje]]+dataMercanciaGeneral[[#This Row],[Mercancía general embarcada en exterior]]</f>
        <v>932</v>
      </c>
      <c r="L2237" s="3">
        <f>+dataMercanciaGeneral[[#This Row],[Mercancía general desembarcada en cabotaje]]+dataMercanciaGeneral[[#This Row],[Mercancía general desembarcada en exterior]]</f>
        <v>278</v>
      </c>
      <c r="M2237" s="3">
        <f>+dataMercanciaGeneral[[#This Row],[TOTAL mercancía general embarcada en cabotaje y exterior]]+dataMercanciaGeneral[[#This Row],[TOTAL mercancía general desembarcada en cabotaje y exterior]]</f>
        <v>1210</v>
      </c>
    </row>
    <row r="2238" spans="1:13" hidden="1" x14ac:dyDescent="0.25">
      <c r="A2238" s="1">
        <v>2000</v>
      </c>
      <c r="B2238" s="1" t="s">
        <v>17</v>
      </c>
      <c r="C2238" s="1" t="s">
        <v>32</v>
      </c>
      <c r="D2238" s="1" t="s">
        <v>33</v>
      </c>
      <c r="E2238" s="2">
        <v>11253</v>
      </c>
      <c r="F2238" s="2">
        <v>1885</v>
      </c>
      <c r="G2238" s="3">
        <f>+dataMercanciaGeneral[[#This Row],[Mercancía general embarcada en cabotaje]]+dataMercanciaGeneral[[#This Row],[Mercancía general desembarcada en cabotaje]]</f>
        <v>13138</v>
      </c>
      <c r="H2238" s="2">
        <v>295657</v>
      </c>
      <c r="I2238" s="2">
        <v>119373</v>
      </c>
      <c r="J2238" s="3">
        <f>+dataMercanciaGeneral[[#This Row],[Mercancía general embarcada en exterior]]+dataMercanciaGeneral[[#This Row],[Mercancía general desembarcada en exterior]]</f>
        <v>415030</v>
      </c>
      <c r="K2238" s="3">
        <f>+dataMercanciaGeneral[[#This Row],[Mercancía general embarcada en cabotaje]]+dataMercanciaGeneral[[#This Row],[Mercancía general embarcada en exterior]]</f>
        <v>306910</v>
      </c>
      <c r="L2238" s="3">
        <f>+dataMercanciaGeneral[[#This Row],[Mercancía general desembarcada en cabotaje]]+dataMercanciaGeneral[[#This Row],[Mercancía general desembarcada en exterior]]</f>
        <v>121258</v>
      </c>
      <c r="M2238" s="3">
        <f>+dataMercanciaGeneral[[#This Row],[TOTAL mercancía general embarcada en cabotaje y exterior]]+dataMercanciaGeneral[[#This Row],[TOTAL mercancía general desembarcada en cabotaje y exterior]]</f>
        <v>428168</v>
      </c>
    </row>
    <row r="2239" spans="1:13" hidden="1" x14ac:dyDescent="0.25">
      <c r="A2239" s="1">
        <v>2000</v>
      </c>
      <c r="B2239" s="1" t="s">
        <v>17</v>
      </c>
      <c r="C2239" s="1" t="s">
        <v>32</v>
      </c>
      <c r="D2239" s="1" t="s">
        <v>42</v>
      </c>
      <c r="E2239" s="2">
        <v>94661</v>
      </c>
      <c r="F2239" s="2">
        <v>31216</v>
      </c>
      <c r="G2239" s="3">
        <f>+dataMercanciaGeneral[[#This Row],[Mercancía general embarcada en cabotaje]]+dataMercanciaGeneral[[#This Row],[Mercancía general desembarcada en cabotaje]]</f>
        <v>125877</v>
      </c>
      <c r="H2239" s="2">
        <v>34795</v>
      </c>
      <c r="I2239" s="2">
        <v>23851</v>
      </c>
      <c r="J2239" s="3">
        <f>+dataMercanciaGeneral[[#This Row],[Mercancía general embarcada en exterior]]+dataMercanciaGeneral[[#This Row],[Mercancía general desembarcada en exterior]]</f>
        <v>58646</v>
      </c>
      <c r="K2239" s="3">
        <f>+dataMercanciaGeneral[[#This Row],[Mercancía general embarcada en cabotaje]]+dataMercanciaGeneral[[#This Row],[Mercancía general embarcada en exterior]]</f>
        <v>129456</v>
      </c>
      <c r="L2239" s="3">
        <f>+dataMercanciaGeneral[[#This Row],[Mercancía general desembarcada en cabotaje]]+dataMercanciaGeneral[[#This Row],[Mercancía general desembarcada en exterior]]</f>
        <v>55067</v>
      </c>
      <c r="M2239" s="3">
        <f>+dataMercanciaGeneral[[#This Row],[TOTAL mercancía general embarcada en cabotaje y exterior]]+dataMercanciaGeneral[[#This Row],[TOTAL mercancía general desembarcada en cabotaje y exterior]]</f>
        <v>184523</v>
      </c>
    </row>
    <row r="2240" spans="1:13" hidden="1" x14ac:dyDescent="0.25">
      <c r="A2240" s="1">
        <v>2000</v>
      </c>
      <c r="B2240" s="1" t="s">
        <v>18</v>
      </c>
      <c r="C2240" s="1" t="s">
        <v>32</v>
      </c>
      <c r="D2240" s="1" t="s">
        <v>33</v>
      </c>
      <c r="E2240" s="2">
        <v>45</v>
      </c>
      <c r="F2240" s="2">
        <v>367</v>
      </c>
      <c r="G2240" s="3">
        <f>+dataMercanciaGeneral[[#This Row],[Mercancía general embarcada en cabotaje]]+dataMercanciaGeneral[[#This Row],[Mercancía general desembarcada en cabotaje]]</f>
        <v>412</v>
      </c>
      <c r="H2240" s="2">
        <v>379446</v>
      </c>
      <c r="I2240" s="2">
        <v>553916</v>
      </c>
      <c r="J2240" s="3">
        <f>+dataMercanciaGeneral[[#This Row],[Mercancía general embarcada en exterior]]+dataMercanciaGeneral[[#This Row],[Mercancía general desembarcada en exterior]]</f>
        <v>933362</v>
      </c>
      <c r="K2240" s="3">
        <f>+dataMercanciaGeneral[[#This Row],[Mercancía general embarcada en cabotaje]]+dataMercanciaGeneral[[#This Row],[Mercancía general embarcada en exterior]]</f>
        <v>379491</v>
      </c>
      <c r="L2240" s="3">
        <f>+dataMercanciaGeneral[[#This Row],[Mercancía general desembarcada en cabotaje]]+dataMercanciaGeneral[[#This Row],[Mercancía general desembarcada en exterior]]</f>
        <v>554283</v>
      </c>
      <c r="M2240" s="3">
        <f>+dataMercanciaGeneral[[#This Row],[TOTAL mercancía general embarcada en cabotaje y exterior]]+dataMercanciaGeneral[[#This Row],[TOTAL mercancía general desembarcada en cabotaje y exterior]]</f>
        <v>933774</v>
      </c>
    </row>
    <row r="2241" spans="1:13" hidden="1" x14ac:dyDescent="0.25">
      <c r="A2241" s="1">
        <v>2000</v>
      </c>
      <c r="B2241" s="1" t="s">
        <v>18</v>
      </c>
      <c r="C2241" s="1" t="s">
        <v>32</v>
      </c>
      <c r="D2241" s="1" t="s">
        <v>42</v>
      </c>
      <c r="E2241" s="2">
        <v>0</v>
      </c>
      <c r="F2241" s="2">
        <v>0</v>
      </c>
      <c r="G2241" s="3">
        <f>+dataMercanciaGeneral[[#This Row],[Mercancía general embarcada en cabotaje]]+dataMercanciaGeneral[[#This Row],[Mercancía general desembarcada en cabotaje]]</f>
        <v>0</v>
      </c>
      <c r="H2241" s="2">
        <v>0</v>
      </c>
      <c r="I2241" s="2">
        <v>0</v>
      </c>
      <c r="J2241" s="3">
        <f>+dataMercanciaGeneral[[#This Row],[Mercancía general embarcada en exterior]]+dataMercanciaGeneral[[#This Row],[Mercancía general desembarcada en exterior]]</f>
        <v>0</v>
      </c>
      <c r="K2241" s="3">
        <f>+dataMercanciaGeneral[[#This Row],[Mercancía general embarcada en cabotaje]]+dataMercanciaGeneral[[#This Row],[Mercancía general embarcada en exterior]]</f>
        <v>0</v>
      </c>
      <c r="L2241" s="3">
        <f>+dataMercanciaGeneral[[#This Row],[Mercancía general desembarcada en cabotaje]]+dataMercanciaGeneral[[#This Row],[Mercancía general desembarcada en exterior]]</f>
        <v>0</v>
      </c>
      <c r="M2241" s="3">
        <f>+dataMercanciaGeneral[[#This Row],[TOTAL mercancía general embarcada en cabotaje y exterior]]+dataMercanciaGeneral[[#This Row],[TOTAL mercancía general desembarcada en cabotaje y exterior]]</f>
        <v>0</v>
      </c>
    </row>
    <row r="2242" spans="1:13" hidden="1" x14ac:dyDescent="0.25">
      <c r="A2242" s="1">
        <v>2000</v>
      </c>
      <c r="B2242" s="1" t="s">
        <v>19</v>
      </c>
      <c r="C2242" s="1" t="s">
        <v>32</v>
      </c>
      <c r="D2242" s="1" t="s">
        <v>33</v>
      </c>
      <c r="E2242" s="2">
        <v>1137150</v>
      </c>
      <c r="F2242" s="2">
        <v>1650829</v>
      </c>
      <c r="G2242" s="3">
        <f>+dataMercanciaGeneral[[#This Row],[Mercancía general embarcada en cabotaje]]+dataMercanciaGeneral[[#This Row],[Mercancía general desembarcada en cabotaje]]</f>
        <v>2787979</v>
      </c>
      <c r="H2242" s="2">
        <v>182102</v>
      </c>
      <c r="I2242" s="2">
        <v>981012</v>
      </c>
      <c r="J2242" s="3">
        <f>+dataMercanciaGeneral[[#This Row],[Mercancía general embarcada en exterior]]+dataMercanciaGeneral[[#This Row],[Mercancía general desembarcada en exterior]]</f>
        <v>1163114</v>
      </c>
      <c r="K2242" s="3">
        <f>+dataMercanciaGeneral[[#This Row],[Mercancía general embarcada en cabotaje]]+dataMercanciaGeneral[[#This Row],[Mercancía general embarcada en exterior]]</f>
        <v>1319252</v>
      </c>
      <c r="L2242" s="3">
        <f>+dataMercanciaGeneral[[#This Row],[Mercancía general desembarcada en cabotaje]]+dataMercanciaGeneral[[#This Row],[Mercancía general desembarcada en exterior]]</f>
        <v>2631841</v>
      </c>
      <c r="M2242" s="3">
        <f>+dataMercanciaGeneral[[#This Row],[TOTAL mercancía general embarcada en cabotaje y exterior]]+dataMercanciaGeneral[[#This Row],[TOTAL mercancía general desembarcada en cabotaje y exterior]]</f>
        <v>3951093</v>
      </c>
    </row>
    <row r="2243" spans="1:13" hidden="1" x14ac:dyDescent="0.25">
      <c r="A2243" s="1">
        <v>2000</v>
      </c>
      <c r="B2243" s="1" t="s">
        <v>19</v>
      </c>
      <c r="C2243" s="1" t="s">
        <v>32</v>
      </c>
      <c r="D2243" s="1" t="s">
        <v>42</v>
      </c>
      <c r="E2243" s="2">
        <v>691735</v>
      </c>
      <c r="F2243" s="2">
        <v>1804926</v>
      </c>
      <c r="G2243" s="3">
        <f>+dataMercanciaGeneral[[#This Row],[Mercancía general embarcada en cabotaje]]+dataMercanciaGeneral[[#This Row],[Mercancía general desembarcada en cabotaje]]</f>
        <v>2496661</v>
      </c>
      <c r="H2243" s="2">
        <v>1158213</v>
      </c>
      <c r="I2243" s="2">
        <v>859099</v>
      </c>
      <c r="J2243" s="3">
        <f>+dataMercanciaGeneral[[#This Row],[Mercancía general embarcada en exterior]]+dataMercanciaGeneral[[#This Row],[Mercancía general desembarcada en exterior]]</f>
        <v>2017312</v>
      </c>
      <c r="K2243" s="3">
        <f>+dataMercanciaGeneral[[#This Row],[Mercancía general embarcada en cabotaje]]+dataMercanciaGeneral[[#This Row],[Mercancía general embarcada en exterior]]</f>
        <v>1849948</v>
      </c>
      <c r="L2243" s="3">
        <f>+dataMercanciaGeneral[[#This Row],[Mercancía general desembarcada en cabotaje]]+dataMercanciaGeneral[[#This Row],[Mercancía general desembarcada en exterior]]</f>
        <v>2664025</v>
      </c>
      <c r="M2243" s="3">
        <f>+dataMercanciaGeneral[[#This Row],[TOTAL mercancía general embarcada en cabotaje y exterior]]+dataMercanciaGeneral[[#This Row],[TOTAL mercancía general desembarcada en cabotaje y exterior]]</f>
        <v>4513973</v>
      </c>
    </row>
    <row r="2244" spans="1:13" hidden="1" x14ac:dyDescent="0.25">
      <c r="A2244" s="1">
        <v>2000</v>
      </c>
      <c r="B2244" s="1" t="s">
        <v>20</v>
      </c>
      <c r="C2244" s="1" t="s">
        <v>32</v>
      </c>
      <c r="D2244" s="1" t="s">
        <v>33</v>
      </c>
      <c r="E2244" s="2">
        <v>231684</v>
      </c>
      <c r="F2244" s="2">
        <v>79298</v>
      </c>
      <c r="G2244" s="3">
        <f>+dataMercanciaGeneral[[#This Row],[Mercancía general embarcada en cabotaje]]+dataMercanciaGeneral[[#This Row],[Mercancía general desembarcada en cabotaje]]</f>
        <v>310982</v>
      </c>
      <c r="H2244" s="2">
        <v>18412</v>
      </c>
      <c r="I2244" s="2">
        <v>43488</v>
      </c>
      <c r="J2244" s="3">
        <f>+dataMercanciaGeneral[[#This Row],[Mercancía general embarcada en exterior]]+dataMercanciaGeneral[[#This Row],[Mercancía general desembarcada en exterior]]</f>
        <v>61900</v>
      </c>
      <c r="K2244" s="3">
        <f>+dataMercanciaGeneral[[#This Row],[Mercancía general embarcada en cabotaje]]+dataMercanciaGeneral[[#This Row],[Mercancía general embarcada en exterior]]</f>
        <v>250096</v>
      </c>
      <c r="L2244" s="3">
        <f>+dataMercanciaGeneral[[#This Row],[Mercancía general desembarcada en cabotaje]]+dataMercanciaGeneral[[#This Row],[Mercancía general desembarcada en exterior]]</f>
        <v>122786</v>
      </c>
      <c r="M2244" s="3">
        <f>+dataMercanciaGeneral[[#This Row],[TOTAL mercancía general embarcada en cabotaje y exterior]]+dataMercanciaGeneral[[#This Row],[TOTAL mercancía general desembarcada en cabotaje y exterior]]</f>
        <v>372882</v>
      </c>
    </row>
    <row r="2245" spans="1:13" hidden="1" x14ac:dyDescent="0.25">
      <c r="A2245" s="1">
        <v>2000</v>
      </c>
      <c r="B2245" s="1" t="s">
        <v>20</v>
      </c>
      <c r="C2245" s="1" t="s">
        <v>32</v>
      </c>
      <c r="D2245" s="1" t="s">
        <v>42</v>
      </c>
      <c r="E2245" s="2">
        <v>17690</v>
      </c>
      <c r="F2245" s="2">
        <v>4645</v>
      </c>
      <c r="G2245" s="3">
        <f>+dataMercanciaGeneral[[#This Row],[Mercancía general embarcada en cabotaje]]+dataMercanciaGeneral[[#This Row],[Mercancía general desembarcada en cabotaje]]</f>
        <v>22335</v>
      </c>
      <c r="H2245" s="2">
        <v>49</v>
      </c>
      <c r="I2245" s="2">
        <v>75</v>
      </c>
      <c r="J2245" s="3">
        <f>+dataMercanciaGeneral[[#This Row],[Mercancía general embarcada en exterior]]+dataMercanciaGeneral[[#This Row],[Mercancía general desembarcada en exterior]]</f>
        <v>124</v>
      </c>
      <c r="K2245" s="3">
        <f>+dataMercanciaGeneral[[#This Row],[Mercancía general embarcada en cabotaje]]+dataMercanciaGeneral[[#This Row],[Mercancía general embarcada en exterior]]</f>
        <v>17739</v>
      </c>
      <c r="L2245" s="3">
        <f>+dataMercanciaGeneral[[#This Row],[Mercancía general desembarcada en cabotaje]]+dataMercanciaGeneral[[#This Row],[Mercancía general desembarcada en exterior]]</f>
        <v>4720</v>
      </c>
      <c r="M2245" s="3">
        <f>+dataMercanciaGeneral[[#This Row],[TOTAL mercancía general embarcada en cabotaje y exterior]]+dataMercanciaGeneral[[#This Row],[TOTAL mercancía general desembarcada en cabotaje y exterior]]</f>
        <v>22459</v>
      </c>
    </row>
    <row r="2246" spans="1:13" hidden="1" x14ac:dyDescent="0.25">
      <c r="A2246" s="1">
        <v>2000</v>
      </c>
      <c r="B2246" s="1" t="s">
        <v>21</v>
      </c>
      <c r="C2246" s="1" t="s">
        <v>32</v>
      </c>
      <c r="D2246" s="1" t="s">
        <v>33</v>
      </c>
      <c r="E2246" s="2">
        <v>40</v>
      </c>
      <c r="F2246" s="2">
        <v>1135</v>
      </c>
      <c r="G2246" s="3">
        <f>+dataMercanciaGeneral[[#This Row],[Mercancía general embarcada en cabotaje]]+dataMercanciaGeneral[[#This Row],[Mercancía general desembarcada en cabotaje]]</f>
        <v>1175</v>
      </c>
      <c r="H2246" s="2">
        <v>305923</v>
      </c>
      <c r="I2246" s="2">
        <v>316106</v>
      </c>
      <c r="J2246" s="3">
        <f>+dataMercanciaGeneral[[#This Row],[Mercancía general embarcada en exterior]]+dataMercanciaGeneral[[#This Row],[Mercancía general desembarcada en exterior]]</f>
        <v>622029</v>
      </c>
      <c r="K2246" s="3">
        <f>+dataMercanciaGeneral[[#This Row],[Mercancía general embarcada en cabotaje]]+dataMercanciaGeneral[[#This Row],[Mercancía general embarcada en exterior]]</f>
        <v>305963</v>
      </c>
      <c r="L2246" s="3">
        <f>+dataMercanciaGeneral[[#This Row],[Mercancía general desembarcada en cabotaje]]+dataMercanciaGeneral[[#This Row],[Mercancía general desembarcada en exterior]]</f>
        <v>317241</v>
      </c>
      <c r="M2246" s="3">
        <f>+dataMercanciaGeneral[[#This Row],[TOTAL mercancía general embarcada en cabotaje y exterior]]+dataMercanciaGeneral[[#This Row],[TOTAL mercancía general desembarcada en cabotaje y exterior]]</f>
        <v>623204</v>
      </c>
    </row>
    <row r="2247" spans="1:13" hidden="1" x14ac:dyDescent="0.25">
      <c r="A2247" s="1">
        <v>2000</v>
      </c>
      <c r="B2247" s="1" t="s">
        <v>21</v>
      </c>
      <c r="C2247" s="1" t="s">
        <v>32</v>
      </c>
      <c r="D2247" s="1" t="s">
        <v>42</v>
      </c>
      <c r="E2247" s="2">
        <v>192563</v>
      </c>
      <c r="F2247" s="2">
        <v>43000</v>
      </c>
      <c r="G2247" s="3">
        <f>+dataMercanciaGeneral[[#This Row],[Mercancía general embarcada en cabotaje]]+dataMercanciaGeneral[[#This Row],[Mercancía general desembarcada en cabotaje]]</f>
        <v>235563</v>
      </c>
      <c r="H2247" s="2">
        <v>1348</v>
      </c>
      <c r="I2247" s="2">
        <v>1471</v>
      </c>
      <c r="J2247" s="3">
        <f>+dataMercanciaGeneral[[#This Row],[Mercancía general embarcada en exterior]]+dataMercanciaGeneral[[#This Row],[Mercancía general desembarcada en exterior]]</f>
        <v>2819</v>
      </c>
      <c r="K2247" s="3">
        <f>+dataMercanciaGeneral[[#This Row],[Mercancía general embarcada en cabotaje]]+dataMercanciaGeneral[[#This Row],[Mercancía general embarcada en exterior]]</f>
        <v>193911</v>
      </c>
      <c r="L2247" s="3">
        <f>+dataMercanciaGeneral[[#This Row],[Mercancía general desembarcada en cabotaje]]+dataMercanciaGeneral[[#This Row],[Mercancía general desembarcada en exterior]]</f>
        <v>44471</v>
      </c>
      <c r="M2247" s="3">
        <f>+dataMercanciaGeneral[[#This Row],[TOTAL mercancía general embarcada en cabotaje y exterior]]+dataMercanciaGeneral[[#This Row],[TOTAL mercancía general desembarcada en cabotaje y exterior]]</f>
        <v>238382</v>
      </c>
    </row>
    <row r="2248" spans="1:13" hidden="1" x14ac:dyDescent="0.25">
      <c r="A2248" s="1">
        <v>2000</v>
      </c>
      <c r="B2248" s="1" t="s">
        <v>22</v>
      </c>
      <c r="C2248" s="1" t="s">
        <v>32</v>
      </c>
      <c r="D2248" s="1" t="s">
        <v>33</v>
      </c>
      <c r="E2248" s="2">
        <v>120964</v>
      </c>
      <c r="F2248" s="2">
        <v>387045</v>
      </c>
      <c r="G2248" s="3">
        <f>+dataMercanciaGeneral[[#This Row],[Mercancía general embarcada en cabotaje]]+dataMercanciaGeneral[[#This Row],[Mercancía general desembarcada en cabotaje]]</f>
        <v>508009</v>
      </c>
      <c r="H2248" s="2">
        <v>7</v>
      </c>
      <c r="I2248" s="2">
        <v>1248</v>
      </c>
      <c r="J2248" s="3">
        <f>+dataMercanciaGeneral[[#This Row],[Mercancía general embarcada en exterior]]+dataMercanciaGeneral[[#This Row],[Mercancía general desembarcada en exterior]]</f>
        <v>1255</v>
      </c>
      <c r="K2248" s="3">
        <f>+dataMercanciaGeneral[[#This Row],[Mercancía general embarcada en cabotaje]]+dataMercanciaGeneral[[#This Row],[Mercancía general embarcada en exterior]]</f>
        <v>120971</v>
      </c>
      <c r="L2248" s="3">
        <f>+dataMercanciaGeneral[[#This Row],[Mercancía general desembarcada en cabotaje]]+dataMercanciaGeneral[[#This Row],[Mercancía general desembarcada en exterior]]</f>
        <v>388293</v>
      </c>
      <c r="M2248" s="3">
        <f>+dataMercanciaGeneral[[#This Row],[TOTAL mercancía general embarcada en cabotaje y exterior]]+dataMercanciaGeneral[[#This Row],[TOTAL mercancía general desembarcada en cabotaje y exterior]]</f>
        <v>509264</v>
      </c>
    </row>
    <row r="2249" spans="1:13" hidden="1" x14ac:dyDescent="0.25">
      <c r="A2249" s="1">
        <v>2000</v>
      </c>
      <c r="B2249" s="1" t="s">
        <v>22</v>
      </c>
      <c r="C2249" s="1" t="s">
        <v>32</v>
      </c>
      <c r="D2249" s="1" t="s">
        <v>42</v>
      </c>
      <c r="E2249" s="2">
        <v>19321</v>
      </c>
      <c r="F2249" s="2">
        <v>71559</v>
      </c>
      <c r="G2249" s="3">
        <f>+dataMercanciaGeneral[[#This Row],[Mercancía general embarcada en cabotaje]]+dataMercanciaGeneral[[#This Row],[Mercancía general desembarcada en cabotaje]]</f>
        <v>90880</v>
      </c>
      <c r="H2249" s="2">
        <v>195</v>
      </c>
      <c r="I2249" s="2">
        <v>32995</v>
      </c>
      <c r="J2249" s="3">
        <f>+dataMercanciaGeneral[[#This Row],[Mercancía general embarcada en exterior]]+dataMercanciaGeneral[[#This Row],[Mercancía general desembarcada en exterior]]</f>
        <v>33190</v>
      </c>
      <c r="K2249" s="3">
        <f>+dataMercanciaGeneral[[#This Row],[Mercancía general embarcada en cabotaje]]+dataMercanciaGeneral[[#This Row],[Mercancía general embarcada en exterior]]</f>
        <v>19516</v>
      </c>
      <c r="L2249" s="3">
        <f>+dataMercanciaGeneral[[#This Row],[Mercancía general desembarcada en cabotaje]]+dataMercanciaGeneral[[#This Row],[Mercancía general desembarcada en exterior]]</f>
        <v>104554</v>
      </c>
      <c r="M2249" s="3">
        <f>+dataMercanciaGeneral[[#This Row],[TOTAL mercancía general embarcada en cabotaje y exterior]]+dataMercanciaGeneral[[#This Row],[TOTAL mercancía general desembarcada en cabotaje y exterior]]</f>
        <v>124070</v>
      </c>
    </row>
    <row r="2250" spans="1:13" hidden="1" x14ac:dyDescent="0.25">
      <c r="A2250" s="1">
        <v>2000</v>
      </c>
      <c r="B2250" s="1" t="s">
        <v>6</v>
      </c>
      <c r="C2250" s="1" t="s">
        <v>32</v>
      </c>
      <c r="D2250" s="1" t="s">
        <v>33</v>
      </c>
      <c r="E2250" s="2">
        <v>0</v>
      </c>
      <c r="F2250" s="2">
        <v>0</v>
      </c>
      <c r="G2250" s="3">
        <f>+dataMercanciaGeneral[[#This Row],[Mercancía general embarcada en cabotaje]]+dataMercanciaGeneral[[#This Row],[Mercancía general desembarcada en cabotaje]]</f>
        <v>0</v>
      </c>
      <c r="H2250" s="2">
        <v>7767</v>
      </c>
      <c r="I2250" s="2">
        <v>138436</v>
      </c>
      <c r="J2250" s="3">
        <f>+dataMercanciaGeneral[[#This Row],[Mercancía general embarcada en exterior]]+dataMercanciaGeneral[[#This Row],[Mercancía general desembarcada en exterior]]</f>
        <v>146203</v>
      </c>
      <c r="K2250" s="3">
        <f>+dataMercanciaGeneral[[#This Row],[Mercancía general embarcada en cabotaje]]+dataMercanciaGeneral[[#This Row],[Mercancía general embarcada en exterior]]</f>
        <v>7767</v>
      </c>
      <c r="L2250" s="3">
        <f>+dataMercanciaGeneral[[#This Row],[Mercancía general desembarcada en cabotaje]]+dataMercanciaGeneral[[#This Row],[Mercancía general desembarcada en exterior]]</f>
        <v>138436</v>
      </c>
      <c r="M2250" s="3">
        <f>+dataMercanciaGeneral[[#This Row],[TOTAL mercancía general embarcada en cabotaje y exterior]]+dataMercanciaGeneral[[#This Row],[TOTAL mercancía general desembarcada en cabotaje y exterior]]</f>
        <v>146203</v>
      </c>
    </row>
    <row r="2251" spans="1:13" hidden="1" x14ac:dyDescent="0.25">
      <c r="A2251" s="1">
        <v>2000</v>
      </c>
      <c r="B2251" s="1" t="s">
        <v>6</v>
      </c>
      <c r="C2251" s="1" t="s">
        <v>32</v>
      </c>
      <c r="D2251" s="1" t="s">
        <v>42</v>
      </c>
      <c r="E2251" s="2">
        <v>0</v>
      </c>
      <c r="F2251" s="2">
        <v>0</v>
      </c>
      <c r="G2251" s="3">
        <f>+dataMercanciaGeneral[[#This Row],[Mercancía general embarcada en cabotaje]]+dataMercanciaGeneral[[#This Row],[Mercancía general desembarcada en cabotaje]]</f>
        <v>0</v>
      </c>
      <c r="H2251" s="2">
        <v>0</v>
      </c>
      <c r="I2251" s="2">
        <v>0</v>
      </c>
      <c r="J2251" s="3">
        <f>+dataMercanciaGeneral[[#This Row],[Mercancía general embarcada en exterior]]+dataMercanciaGeneral[[#This Row],[Mercancía general desembarcada en exterior]]</f>
        <v>0</v>
      </c>
      <c r="K2251" s="3">
        <f>+dataMercanciaGeneral[[#This Row],[Mercancía general embarcada en cabotaje]]+dataMercanciaGeneral[[#This Row],[Mercancía general embarcada en exterior]]</f>
        <v>0</v>
      </c>
      <c r="L2251" s="3">
        <f>+dataMercanciaGeneral[[#This Row],[Mercancía general desembarcada en cabotaje]]+dataMercanciaGeneral[[#This Row],[Mercancía general desembarcada en exterior]]</f>
        <v>0</v>
      </c>
      <c r="M2251" s="3">
        <f>+dataMercanciaGeneral[[#This Row],[TOTAL mercancía general embarcada en cabotaje y exterior]]+dataMercanciaGeneral[[#This Row],[TOTAL mercancía general desembarcada en cabotaje y exterior]]</f>
        <v>0</v>
      </c>
    </row>
    <row r="2252" spans="1:13" hidden="1" x14ac:dyDescent="0.25">
      <c r="A2252" s="1">
        <v>2000</v>
      </c>
      <c r="B2252" s="1" t="s">
        <v>23</v>
      </c>
      <c r="C2252" s="1" t="s">
        <v>32</v>
      </c>
      <c r="D2252" s="1" t="s">
        <v>33</v>
      </c>
      <c r="E2252" s="2">
        <v>47396</v>
      </c>
      <c r="F2252" s="2">
        <v>40178</v>
      </c>
      <c r="G2252" s="3">
        <f>+dataMercanciaGeneral[[#This Row],[Mercancía general embarcada en cabotaje]]+dataMercanciaGeneral[[#This Row],[Mercancía general desembarcada en cabotaje]]</f>
        <v>87574</v>
      </c>
      <c r="H2252" s="2">
        <v>679518</v>
      </c>
      <c r="I2252" s="2">
        <v>862548</v>
      </c>
      <c r="J2252" s="3">
        <f>+dataMercanciaGeneral[[#This Row],[Mercancía general embarcada en exterior]]+dataMercanciaGeneral[[#This Row],[Mercancía general desembarcada en exterior]]</f>
        <v>1542066</v>
      </c>
      <c r="K2252" s="3">
        <f>+dataMercanciaGeneral[[#This Row],[Mercancía general embarcada en cabotaje]]+dataMercanciaGeneral[[#This Row],[Mercancía general embarcada en exterior]]</f>
        <v>726914</v>
      </c>
      <c r="L2252" s="3">
        <f>+dataMercanciaGeneral[[#This Row],[Mercancía general desembarcada en cabotaje]]+dataMercanciaGeneral[[#This Row],[Mercancía general desembarcada en exterior]]</f>
        <v>902726</v>
      </c>
      <c r="M2252" s="3">
        <f>+dataMercanciaGeneral[[#This Row],[TOTAL mercancía general embarcada en cabotaje y exterior]]+dataMercanciaGeneral[[#This Row],[TOTAL mercancía general desembarcada en cabotaje y exterior]]</f>
        <v>1629640</v>
      </c>
    </row>
    <row r="2253" spans="1:13" hidden="1" x14ac:dyDescent="0.25">
      <c r="A2253" s="1">
        <v>2000</v>
      </c>
      <c r="B2253" s="1" t="s">
        <v>23</v>
      </c>
      <c r="C2253" s="1" t="s">
        <v>32</v>
      </c>
      <c r="D2253" s="1" t="s">
        <v>42</v>
      </c>
      <c r="E2253" s="2">
        <v>0</v>
      </c>
      <c r="F2253" s="2">
        <v>0</v>
      </c>
      <c r="G2253" s="3">
        <f>+dataMercanciaGeneral[[#This Row],[Mercancía general embarcada en cabotaje]]+dataMercanciaGeneral[[#This Row],[Mercancía general desembarcada en cabotaje]]</f>
        <v>0</v>
      </c>
      <c r="H2253" s="2">
        <v>0</v>
      </c>
      <c r="I2253" s="2">
        <v>0</v>
      </c>
      <c r="J2253" s="3">
        <f>+dataMercanciaGeneral[[#This Row],[Mercancía general embarcada en exterior]]+dataMercanciaGeneral[[#This Row],[Mercancía general desembarcada en exterior]]</f>
        <v>0</v>
      </c>
      <c r="K2253" s="3">
        <f>+dataMercanciaGeneral[[#This Row],[Mercancía general embarcada en cabotaje]]+dataMercanciaGeneral[[#This Row],[Mercancía general embarcada en exterior]]</f>
        <v>0</v>
      </c>
      <c r="L2253" s="3">
        <f>+dataMercanciaGeneral[[#This Row],[Mercancía general desembarcada en cabotaje]]+dataMercanciaGeneral[[#This Row],[Mercancía general desembarcada en exterior]]</f>
        <v>0</v>
      </c>
      <c r="M2253" s="3">
        <f>+dataMercanciaGeneral[[#This Row],[TOTAL mercancía general embarcada en cabotaje y exterior]]+dataMercanciaGeneral[[#This Row],[TOTAL mercancía general desembarcada en cabotaje y exterior]]</f>
        <v>0</v>
      </c>
    </row>
    <row r="2254" spans="1:13" hidden="1" x14ac:dyDescent="0.25">
      <c r="A2254" s="1">
        <v>2000</v>
      </c>
      <c r="B2254" s="1" t="s">
        <v>7</v>
      </c>
      <c r="C2254" s="1" t="s">
        <v>32</v>
      </c>
      <c r="D2254" s="1" t="s">
        <v>33</v>
      </c>
      <c r="E2254" s="2">
        <v>1179584</v>
      </c>
      <c r="F2254" s="2">
        <v>1293298</v>
      </c>
      <c r="G2254" s="3">
        <f>+dataMercanciaGeneral[[#This Row],[Mercancía general embarcada en cabotaje]]+dataMercanciaGeneral[[#This Row],[Mercancía general desembarcada en cabotaje]]</f>
        <v>2472882</v>
      </c>
      <c r="H2254" s="2">
        <v>102897</v>
      </c>
      <c r="I2254" s="2">
        <v>131394</v>
      </c>
      <c r="J2254" s="3">
        <f>+dataMercanciaGeneral[[#This Row],[Mercancía general embarcada en exterior]]+dataMercanciaGeneral[[#This Row],[Mercancía general desembarcada en exterior]]</f>
        <v>234291</v>
      </c>
      <c r="K2254" s="3">
        <f>+dataMercanciaGeneral[[#This Row],[Mercancía general embarcada en cabotaje]]+dataMercanciaGeneral[[#This Row],[Mercancía general embarcada en exterior]]</f>
        <v>1282481</v>
      </c>
      <c r="L2254" s="3">
        <f>+dataMercanciaGeneral[[#This Row],[Mercancía general desembarcada en cabotaje]]+dataMercanciaGeneral[[#This Row],[Mercancía general desembarcada en exterior]]</f>
        <v>1424692</v>
      </c>
      <c r="M2254" s="3">
        <f>+dataMercanciaGeneral[[#This Row],[TOTAL mercancía general embarcada en cabotaje y exterior]]+dataMercanciaGeneral[[#This Row],[TOTAL mercancía general desembarcada en cabotaje y exterior]]</f>
        <v>2707173</v>
      </c>
    </row>
    <row r="2255" spans="1:13" hidden="1" x14ac:dyDescent="0.25">
      <c r="A2255" s="1">
        <v>2000</v>
      </c>
      <c r="B2255" s="1" t="s">
        <v>7</v>
      </c>
      <c r="C2255" s="1" t="s">
        <v>32</v>
      </c>
      <c r="D2255" s="1" t="s">
        <v>42</v>
      </c>
      <c r="E2255" s="2">
        <v>811380</v>
      </c>
      <c r="F2255" s="2">
        <v>1775698</v>
      </c>
      <c r="G2255" s="3">
        <f>+dataMercanciaGeneral[[#This Row],[Mercancía general embarcada en cabotaje]]+dataMercanciaGeneral[[#This Row],[Mercancía general desembarcada en cabotaje]]</f>
        <v>2587078</v>
      </c>
      <c r="H2255" s="2">
        <v>116032</v>
      </c>
      <c r="I2255" s="2">
        <v>440537</v>
      </c>
      <c r="J2255" s="3">
        <f>+dataMercanciaGeneral[[#This Row],[Mercancía general embarcada en exterior]]+dataMercanciaGeneral[[#This Row],[Mercancía general desembarcada en exterior]]</f>
        <v>556569</v>
      </c>
      <c r="K2255" s="3">
        <f>+dataMercanciaGeneral[[#This Row],[Mercancía general embarcada en cabotaje]]+dataMercanciaGeneral[[#This Row],[Mercancía general embarcada en exterior]]</f>
        <v>927412</v>
      </c>
      <c r="L2255" s="3">
        <f>+dataMercanciaGeneral[[#This Row],[Mercancía general desembarcada en cabotaje]]+dataMercanciaGeneral[[#This Row],[Mercancía general desembarcada en exterior]]</f>
        <v>2216235</v>
      </c>
      <c r="M2255" s="3">
        <f>+dataMercanciaGeneral[[#This Row],[TOTAL mercancía general embarcada en cabotaje y exterior]]+dataMercanciaGeneral[[#This Row],[TOTAL mercancía general desembarcada en cabotaje y exterior]]</f>
        <v>3143647</v>
      </c>
    </row>
    <row r="2256" spans="1:13" hidden="1" x14ac:dyDescent="0.25">
      <c r="A2256" s="1">
        <v>2000</v>
      </c>
      <c r="B2256" s="1" t="s">
        <v>24</v>
      </c>
      <c r="C2256" s="1" t="s">
        <v>32</v>
      </c>
      <c r="D2256" s="1" t="s">
        <v>33</v>
      </c>
      <c r="E2256" s="2">
        <v>56</v>
      </c>
      <c r="F2256" s="2">
        <v>5242</v>
      </c>
      <c r="G2256" s="3">
        <f>+dataMercanciaGeneral[[#This Row],[Mercancía general embarcada en cabotaje]]+dataMercanciaGeneral[[#This Row],[Mercancía general desembarcada en cabotaje]]</f>
        <v>5298</v>
      </c>
      <c r="H2256" s="2">
        <v>453532</v>
      </c>
      <c r="I2256" s="2">
        <v>728633</v>
      </c>
      <c r="J2256" s="3">
        <f>+dataMercanciaGeneral[[#This Row],[Mercancía general embarcada en exterior]]+dataMercanciaGeneral[[#This Row],[Mercancía general desembarcada en exterior]]</f>
        <v>1182165</v>
      </c>
      <c r="K2256" s="3">
        <f>+dataMercanciaGeneral[[#This Row],[Mercancía general embarcada en cabotaje]]+dataMercanciaGeneral[[#This Row],[Mercancía general embarcada en exterior]]</f>
        <v>453588</v>
      </c>
      <c r="L2256" s="3">
        <f>+dataMercanciaGeneral[[#This Row],[Mercancía general desembarcada en cabotaje]]+dataMercanciaGeneral[[#This Row],[Mercancía general desembarcada en exterior]]</f>
        <v>733875</v>
      </c>
      <c r="M2256" s="3">
        <f>+dataMercanciaGeneral[[#This Row],[TOTAL mercancía general embarcada en cabotaje y exterior]]+dataMercanciaGeneral[[#This Row],[TOTAL mercancía general desembarcada en cabotaje y exterior]]</f>
        <v>1187463</v>
      </c>
    </row>
    <row r="2257" spans="1:13" hidden="1" x14ac:dyDescent="0.25">
      <c r="A2257" s="1">
        <v>2000</v>
      </c>
      <c r="B2257" s="1" t="s">
        <v>24</v>
      </c>
      <c r="C2257" s="1" t="s">
        <v>32</v>
      </c>
      <c r="D2257" s="1" t="s">
        <v>42</v>
      </c>
      <c r="E2257" s="2">
        <v>295</v>
      </c>
      <c r="F2257" s="2">
        <v>0</v>
      </c>
      <c r="G2257" s="3">
        <f>+dataMercanciaGeneral[[#This Row],[Mercancía general embarcada en cabotaje]]+dataMercanciaGeneral[[#This Row],[Mercancía general desembarcada en cabotaje]]</f>
        <v>295</v>
      </c>
      <c r="H2257" s="2">
        <v>43995</v>
      </c>
      <c r="I2257" s="2">
        <v>8633</v>
      </c>
      <c r="J2257" s="3">
        <f>+dataMercanciaGeneral[[#This Row],[Mercancía general embarcada en exterior]]+dataMercanciaGeneral[[#This Row],[Mercancía general desembarcada en exterior]]</f>
        <v>52628</v>
      </c>
      <c r="K2257" s="3">
        <f>+dataMercanciaGeneral[[#This Row],[Mercancía general embarcada en cabotaje]]+dataMercanciaGeneral[[#This Row],[Mercancía general embarcada en exterior]]</f>
        <v>44290</v>
      </c>
      <c r="L2257" s="3">
        <f>+dataMercanciaGeneral[[#This Row],[Mercancía general desembarcada en cabotaje]]+dataMercanciaGeneral[[#This Row],[Mercancía general desembarcada en exterior]]</f>
        <v>8633</v>
      </c>
      <c r="M2257" s="3">
        <f>+dataMercanciaGeneral[[#This Row],[TOTAL mercancía general embarcada en cabotaje y exterior]]+dataMercanciaGeneral[[#This Row],[TOTAL mercancía general desembarcada en cabotaje y exterior]]</f>
        <v>52923</v>
      </c>
    </row>
    <row r="2258" spans="1:13" hidden="1" x14ac:dyDescent="0.25">
      <c r="A2258" s="1">
        <v>2000</v>
      </c>
      <c r="B2258" s="1" t="s">
        <v>25</v>
      </c>
      <c r="C2258" s="1" t="s">
        <v>32</v>
      </c>
      <c r="D2258" s="1" t="s">
        <v>33</v>
      </c>
      <c r="E2258" s="2">
        <v>118631</v>
      </c>
      <c r="F2258" s="2">
        <v>100245</v>
      </c>
      <c r="G2258" s="3">
        <f>+dataMercanciaGeneral[[#This Row],[Mercancía general embarcada en cabotaje]]+dataMercanciaGeneral[[#This Row],[Mercancía general desembarcada en cabotaje]]</f>
        <v>218876</v>
      </c>
      <c r="H2258" s="2">
        <v>76101</v>
      </c>
      <c r="I2258" s="2">
        <v>573813</v>
      </c>
      <c r="J2258" s="3">
        <f>+dataMercanciaGeneral[[#This Row],[Mercancía general embarcada en exterior]]+dataMercanciaGeneral[[#This Row],[Mercancía general desembarcada en exterior]]</f>
        <v>649914</v>
      </c>
      <c r="K2258" s="3">
        <f>+dataMercanciaGeneral[[#This Row],[Mercancía general embarcada en cabotaje]]+dataMercanciaGeneral[[#This Row],[Mercancía general embarcada en exterior]]</f>
        <v>194732</v>
      </c>
      <c r="L2258" s="3">
        <f>+dataMercanciaGeneral[[#This Row],[Mercancía general desembarcada en cabotaje]]+dataMercanciaGeneral[[#This Row],[Mercancía general desembarcada en exterior]]</f>
        <v>674058</v>
      </c>
      <c r="M2258" s="3">
        <f>+dataMercanciaGeneral[[#This Row],[TOTAL mercancía general embarcada en cabotaje y exterior]]+dataMercanciaGeneral[[#This Row],[TOTAL mercancía general desembarcada en cabotaje y exterior]]</f>
        <v>868790</v>
      </c>
    </row>
    <row r="2259" spans="1:13" hidden="1" x14ac:dyDescent="0.25">
      <c r="A2259" s="1">
        <v>2000</v>
      </c>
      <c r="B2259" s="1" t="s">
        <v>25</v>
      </c>
      <c r="C2259" s="1" t="s">
        <v>32</v>
      </c>
      <c r="D2259" s="1" t="s">
        <v>42</v>
      </c>
      <c r="E2259" s="2">
        <v>507545</v>
      </c>
      <c r="F2259" s="2">
        <v>145922</v>
      </c>
      <c r="G2259" s="3">
        <f>+dataMercanciaGeneral[[#This Row],[Mercancía general embarcada en cabotaje]]+dataMercanciaGeneral[[#This Row],[Mercancía general desembarcada en cabotaje]]</f>
        <v>653467</v>
      </c>
      <c r="H2259" s="2">
        <v>48</v>
      </c>
      <c r="I2259" s="2">
        <v>89</v>
      </c>
      <c r="J2259" s="3">
        <f>+dataMercanciaGeneral[[#This Row],[Mercancía general embarcada en exterior]]+dataMercanciaGeneral[[#This Row],[Mercancía general desembarcada en exterior]]</f>
        <v>137</v>
      </c>
      <c r="K2259" s="3">
        <f>+dataMercanciaGeneral[[#This Row],[Mercancía general embarcada en cabotaje]]+dataMercanciaGeneral[[#This Row],[Mercancía general embarcada en exterior]]</f>
        <v>507593</v>
      </c>
      <c r="L2259" s="3">
        <f>+dataMercanciaGeneral[[#This Row],[Mercancía general desembarcada en cabotaje]]+dataMercanciaGeneral[[#This Row],[Mercancía general desembarcada en exterior]]</f>
        <v>146011</v>
      </c>
      <c r="M2259" s="3">
        <f>+dataMercanciaGeneral[[#This Row],[TOTAL mercancía general embarcada en cabotaje y exterior]]+dataMercanciaGeneral[[#This Row],[TOTAL mercancía general desembarcada en cabotaje y exterior]]</f>
        <v>653604</v>
      </c>
    </row>
    <row r="2260" spans="1:13" hidden="1" x14ac:dyDescent="0.25">
      <c r="A2260" s="1">
        <v>2000</v>
      </c>
      <c r="B2260" s="1" t="s">
        <v>26</v>
      </c>
      <c r="C2260" s="1" t="s">
        <v>32</v>
      </c>
      <c r="D2260" s="1" t="s">
        <v>33</v>
      </c>
      <c r="E2260" s="2">
        <v>209913</v>
      </c>
      <c r="F2260" s="2">
        <v>84062</v>
      </c>
      <c r="G2260" s="3">
        <f>+dataMercanciaGeneral[[#This Row],[Mercancía general embarcada en cabotaje]]+dataMercanciaGeneral[[#This Row],[Mercancía general desembarcada en cabotaje]]</f>
        <v>293975</v>
      </c>
      <c r="H2260" s="2">
        <v>120576</v>
      </c>
      <c r="I2260" s="2">
        <v>136669</v>
      </c>
      <c r="J2260" s="3">
        <f>+dataMercanciaGeneral[[#This Row],[Mercancía general embarcada en exterior]]+dataMercanciaGeneral[[#This Row],[Mercancía general desembarcada en exterior]]</f>
        <v>257245</v>
      </c>
      <c r="K2260" s="3">
        <f>+dataMercanciaGeneral[[#This Row],[Mercancía general embarcada en cabotaje]]+dataMercanciaGeneral[[#This Row],[Mercancía general embarcada en exterior]]</f>
        <v>330489</v>
      </c>
      <c r="L2260" s="3">
        <f>+dataMercanciaGeneral[[#This Row],[Mercancía general desembarcada en cabotaje]]+dataMercanciaGeneral[[#This Row],[Mercancía general desembarcada en exterior]]</f>
        <v>220731</v>
      </c>
      <c r="M2260" s="3">
        <f>+dataMercanciaGeneral[[#This Row],[TOTAL mercancía general embarcada en cabotaje y exterior]]+dataMercanciaGeneral[[#This Row],[TOTAL mercancía general desembarcada en cabotaje y exterior]]</f>
        <v>551220</v>
      </c>
    </row>
    <row r="2261" spans="1:13" hidden="1" x14ac:dyDescent="0.25">
      <c r="A2261" s="1">
        <v>2000</v>
      </c>
      <c r="B2261" s="1" t="s">
        <v>26</v>
      </c>
      <c r="C2261" s="1" t="s">
        <v>32</v>
      </c>
      <c r="D2261" s="1" t="s">
        <v>42</v>
      </c>
      <c r="E2261" s="2">
        <v>251996</v>
      </c>
      <c r="F2261" s="2">
        <v>68635</v>
      </c>
      <c r="G2261" s="3">
        <f>+dataMercanciaGeneral[[#This Row],[Mercancía general embarcada en cabotaje]]+dataMercanciaGeneral[[#This Row],[Mercancía general desembarcada en cabotaje]]</f>
        <v>320631</v>
      </c>
      <c r="H2261" s="2">
        <v>39968</v>
      </c>
      <c r="I2261" s="2">
        <v>19718</v>
      </c>
      <c r="J2261" s="3">
        <f>+dataMercanciaGeneral[[#This Row],[Mercancía general embarcada en exterior]]+dataMercanciaGeneral[[#This Row],[Mercancía general desembarcada en exterior]]</f>
        <v>59686</v>
      </c>
      <c r="K2261" s="3">
        <f>+dataMercanciaGeneral[[#This Row],[Mercancía general embarcada en cabotaje]]+dataMercanciaGeneral[[#This Row],[Mercancía general embarcada en exterior]]</f>
        <v>291964</v>
      </c>
      <c r="L2261" s="3">
        <f>+dataMercanciaGeneral[[#This Row],[Mercancía general desembarcada en cabotaje]]+dataMercanciaGeneral[[#This Row],[Mercancía general desembarcada en exterior]]</f>
        <v>88353</v>
      </c>
      <c r="M2261" s="3">
        <f>+dataMercanciaGeneral[[#This Row],[TOTAL mercancía general embarcada en cabotaje y exterior]]+dataMercanciaGeneral[[#This Row],[TOTAL mercancía general desembarcada en cabotaje y exterior]]</f>
        <v>380317</v>
      </c>
    </row>
    <row r="2262" spans="1:13" hidden="1" x14ac:dyDescent="0.25">
      <c r="A2262" s="1">
        <v>2000</v>
      </c>
      <c r="B2262" s="1" t="s">
        <v>27</v>
      </c>
      <c r="C2262" s="1" t="s">
        <v>32</v>
      </c>
      <c r="D2262" s="1" t="s">
        <v>33</v>
      </c>
      <c r="E2262" s="2">
        <v>1128862</v>
      </c>
      <c r="F2262" s="2">
        <v>398939</v>
      </c>
      <c r="G2262" s="3">
        <f>+dataMercanciaGeneral[[#This Row],[Mercancía general embarcada en cabotaje]]+dataMercanciaGeneral[[#This Row],[Mercancía general desembarcada en cabotaje]]</f>
        <v>1527801</v>
      </c>
      <c r="H2262" s="2">
        <v>510044</v>
      </c>
      <c r="I2262" s="2">
        <v>2665922</v>
      </c>
      <c r="J2262" s="3">
        <f>+dataMercanciaGeneral[[#This Row],[Mercancía general embarcada en exterior]]+dataMercanciaGeneral[[#This Row],[Mercancía general desembarcada en exterior]]</f>
        <v>3175966</v>
      </c>
      <c r="K2262" s="3">
        <f>+dataMercanciaGeneral[[#This Row],[Mercancía general embarcada en cabotaje]]+dataMercanciaGeneral[[#This Row],[Mercancía general embarcada en exterior]]</f>
        <v>1638906</v>
      </c>
      <c r="L2262" s="3">
        <f>+dataMercanciaGeneral[[#This Row],[Mercancía general desembarcada en cabotaje]]+dataMercanciaGeneral[[#This Row],[Mercancía general desembarcada en exterior]]</f>
        <v>3064861</v>
      </c>
      <c r="M2262" s="3">
        <f>+dataMercanciaGeneral[[#This Row],[TOTAL mercancía general embarcada en cabotaje y exterior]]+dataMercanciaGeneral[[#This Row],[TOTAL mercancía general desembarcada en cabotaje y exterior]]</f>
        <v>4703767</v>
      </c>
    </row>
    <row r="2263" spans="1:13" hidden="1" x14ac:dyDescent="0.25">
      <c r="A2263" s="1">
        <v>2000</v>
      </c>
      <c r="B2263" s="1" t="s">
        <v>27</v>
      </c>
      <c r="C2263" s="1" t="s">
        <v>32</v>
      </c>
      <c r="D2263" s="1" t="s">
        <v>42</v>
      </c>
      <c r="E2263" s="2">
        <v>1296385</v>
      </c>
      <c r="F2263" s="2">
        <v>332088</v>
      </c>
      <c r="G2263" s="3">
        <f>+dataMercanciaGeneral[[#This Row],[Mercancía general embarcada en cabotaje]]+dataMercanciaGeneral[[#This Row],[Mercancía general desembarcada en cabotaje]]</f>
        <v>1628473</v>
      </c>
      <c r="H2263" s="2">
        <v>7832804</v>
      </c>
      <c r="I2263" s="2">
        <v>4674282</v>
      </c>
      <c r="J2263" s="3">
        <f>+dataMercanciaGeneral[[#This Row],[Mercancía general embarcada en exterior]]+dataMercanciaGeneral[[#This Row],[Mercancía general desembarcada en exterior]]</f>
        <v>12507086</v>
      </c>
      <c r="K2263" s="3">
        <f>+dataMercanciaGeneral[[#This Row],[Mercancía general embarcada en cabotaje]]+dataMercanciaGeneral[[#This Row],[Mercancía general embarcada en exterior]]</f>
        <v>9129189</v>
      </c>
      <c r="L2263" s="3">
        <f>+dataMercanciaGeneral[[#This Row],[Mercancía general desembarcada en cabotaje]]+dataMercanciaGeneral[[#This Row],[Mercancía general desembarcada en exterior]]</f>
        <v>5006370</v>
      </c>
      <c r="M2263" s="3">
        <f>+dataMercanciaGeneral[[#This Row],[TOTAL mercancía general embarcada en cabotaje y exterior]]+dataMercanciaGeneral[[#This Row],[TOTAL mercancía general desembarcada en cabotaje y exterior]]</f>
        <v>14135559</v>
      </c>
    </row>
    <row r="2264" spans="1:13" hidden="1" x14ac:dyDescent="0.25">
      <c r="A2264" s="1">
        <v>2000</v>
      </c>
      <c r="B2264" s="1" t="s">
        <v>28</v>
      </c>
      <c r="C2264" s="1" t="s">
        <v>32</v>
      </c>
      <c r="D2264" s="1" t="s">
        <v>33</v>
      </c>
      <c r="E2264" s="2">
        <v>17619</v>
      </c>
      <c r="F2264" s="2">
        <v>9275</v>
      </c>
      <c r="G2264" s="3">
        <f>+dataMercanciaGeneral[[#This Row],[Mercancía general embarcada en cabotaje]]+dataMercanciaGeneral[[#This Row],[Mercancía general desembarcada en cabotaje]]</f>
        <v>26894</v>
      </c>
      <c r="H2264" s="2">
        <v>708438</v>
      </c>
      <c r="I2264" s="2">
        <v>861365</v>
      </c>
      <c r="J2264" s="3">
        <f>+dataMercanciaGeneral[[#This Row],[Mercancía general embarcada en exterior]]+dataMercanciaGeneral[[#This Row],[Mercancía general desembarcada en exterior]]</f>
        <v>1569803</v>
      </c>
      <c r="K2264" s="3">
        <f>+dataMercanciaGeneral[[#This Row],[Mercancía general embarcada en cabotaje]]+dataMercanciaGeneral[[#This Row],[Mercancía general embarcada en exterior]]</f>
        <v>726057</v>
      </c>
      <c r="L2264" s="3">
        <f>+dataMercanciaGeneral[[#This Row],[Mercancía general desembarcada en cabotaje]]+dataMercanciaGeneral[[#This Row],[Mercancía general desembarcada en exterior]]</f>
        <v>870640</v>
      </c>
      <c r="M2264" s="3">
        <f>+dataMercanciaGeneral[[#This Row],[TOTAL mercancía general embarcada en cabotaje y exterior]]+dataMercanciaGeneral[[#This Row],[TOTAL mercancía general desembarcada en cabotaje y exterior]]</f>
        <v>1596697</v>
      </c>
    </row>
    <row r="2265" spans="1:13" hidden="1" x14ac:dyDescent="0.25">
      <c r="A2265" s="1">
        <v>2000</v>
      </c>
      <c r="B2265" s="1" t="s">
        <v>28</v>
      </c>
      <c r="C2265" s="1" t="s">
        <v>32</v>
      </c>
      <c r="D2265" s="1" t="s">
        <v>42</v>
      </c>
      <c r="E2265" s="2">
        <v>151754</v>
      </c>
      <c r="F2265" s="2">
        <v>41130</v>
      </c>
      <c r="G2265" s="3">
        <f>+dataMercanciaGeneral[[#This Row],[Mercancía general embarcada en cabotaje]]+dataMercanciaGeneral[[#This Row],[Mercancía general desembarcada en cabotaje]]</f>
        <v>192884</v>
      </c>
      <c r="H2265" s="2">
        <v>583910</v>
      </c>
      <c r="I2265" s="2">
        <v>586174</v>
      </c>
      <c r="J2265" s="3">
        <f>+dataMercanciaGeneral[[#This Row],[Mercancía general embarcada en exterior]]+dataMercanciaGeneral[[#This Row],[Mercancía general desembarcada en exterior]]</f>
        <v>1170084</v>
      </c>
      <c r="K2265" s="3">
        <f>+dataMercanciaGeneral[[#This Row],[Mercancía general embarcada en cabotaje]]+dataMercanciaGeneral[[#This Row],[Mercancía general embarcada en exterior]]</f>
        <v>735664</v>
      </c>
      <c r="L2265" s="3">
        <f>+dataMercanciaGeneral[[#This Row],[Mercancía general desembarcada en cabotaje]]+dataMercanciaGeneral[[#This Row],[Mercancía general desembarcada en exterior]]</f>
        <v>627304</v>
      </c>
      <c r="M2265" s="3">
        <f>+dataMercanciaGeneral[[#This Row],[TOTAL mercancía general embarcada en cabotaje y exterior]]+dataMercanciaGeneral[[#This Row],[TOTAL mercancía general desembarcada en cabotaje y exterior]]</f>
        <v>1362968</v>
      </c>
    </row>
    <row r="2266" spans="1:13" hidden="1" x14ac:dyDescent="0.25">
      <c r="A2266" s="1">
        <v>2000</v>
      </c>
      <c r="B2266" s="1" t="s">
        <v>29</v>
      </c>
      <c r="C2266" s="1" t="s">
        <v>32</v>
      </c>
      <c r="D2266" s="1" t="s">
        <v>33</v>
      </c>
      <c r="E2266" s="2">
        <v>120</v>
      </c>
      <c r="F2266" s="2">
        <v>0</v>
      </c>
      <c r="G2266" s="3">
        <f>+dataMercanciaGeneral[[#This Row],[Mercancía general embarcada en cabotaje]]+dataMercanciaGeneral[[#This Row],[Mercancía general desembarcada en cabotaje]]</f>
        <v>120</v>
      </c>
      <c r="H2266" s="2">
        <v>87320</v>
      </c>
      <c r="I2266" s="2">
        <v>201961</v>
      </c>
      <c r="J2266" s="3">
        <f>+dataMercanciaGeneral[[#This Row],[Mercancía general embarcada en exterior]]+dataMercanciaGeneral[[#This Row],[Mercancía general desembarcada en exterior]]</f>
        <v>289281</v>
      </c>
      <c r="K2266" s="3">
        <f>+dataMercanciaGeneral[[#This Row],[Mercancía general embarcada en cabotaje]]+dataMercanciaGeneral[[#This Row],[Mercancía general embarcada en exterior]]</f>
        <v>87440</v>
      </c>
      <c r="L2266" s="3">
        <f>+dataMercanciaGeneral[[#This Row],[Mercancía general desembarcada en cabotaje]]+dataMercanciaGeneral[[#This Row],[Mercancía general desembarcada en exterior]]</f>
        <v>201961</v>
      </c>
      <c r="M2266" s="3">
        <f>+dataMercanciaGeneral[[#This Row],[TOTAL mercancía general embarcada en cabotaje y exterior]]+dataMercanciaGeneral[[#This Row],[TOTAL mercancía general desembarcada en cabotaje y exterior]]</f>
        <v>289401</v>
      </c>
    </row>
    <row r="2267" spans="1:13" hidden="1" x14ac:dyDescent="0.25">
      <c r="A2267" s="1">
        <v>2000</v>
      </c>
      <c r="B2267" s="1" t="s">
        <v>29</v>
      </c>
      <c r="C2267" s="1" t="s">
        <v>32</v>
      </c>
      <c r="D2267" s="1" t="s">
        <v>42</v>
      </c>
      <c r="E2267" s="2">
        <v>0</v>
      </c>
      <c r="F2267" s="2">
        <v>0</v>
      </c>
      <c r="G2267" s="3">
        <f>+dataMercanciaGeneral[[#This Row],[Mercancía general embarcada en cabotaje]]+dataMercanciaGeneral[[#This Row],[Mercancía general desembarcada en cabotaje]]</f>
        <v>0</v>
      </c>
      <c r="H2267" s="2">
        <v>0</v>
      </c>
      <c r="I2267" s="2">
        <v>0</v>
      </c>
      <c r="J2267" s="3">
        <f>+dataMercanciaGeneral[[#This Row],[Mercancía general embarcada en exterior]]+dataMercanciaGeneral[[#This Row],[Mercancía general desembarcada en exterior]]</f>
        <v>0</v>
      </c>
      <c r="K2267" s="3">
        <f>+dataMercanciaGeneral[[#This Row],[Mercancía general embarcada en cabotaje]]+dataMercanciaGeneral[[#This Row],[Mercancía general embarcada en exterior]]</f>
        <v>0</v>
      </c>
      <c r="L2267" s="3">
        <f>+dataMercanciaGeneral[[#This Row],[Mercancía general desembarcada en cabotaje]]+dataMercanciaGeneral[[#This Row],[Mercancía general desembarcada en exterior]]</f>
        <v>0</v>
      </c>
      <c r="M2267" s="3">
        <f>+dataMercanciaGeneral[[#This Row],[TOTAL mercancía general embarcada en cabotaje y exterior]]+dataMercanciaGeneral[[#This Row],[TOTAL mercancía general desembarcada en cabotaje y exterior]]</f>
        <v>0</v>
      </c>
    </row>
    <row r="2268" spans="1:13" hidden="1" x14ac:dyDescent="0.25">
      <c r="A2268" s="1">
        <v>2001</v>
      </c>
      <c r="B2268" s="1" t="s">
        <v>0</v>
      </c>
      <c r="C2268" s="1" t="s">
        <v>32</v>
      </c>
      <c r="D2268" s="1" t="s">
        <v>33</v>
      </c>
      <c r="E2268" s="2">
        <v>0</v>
      </c>
      <c r="F2268" s="2">
        <v>4467</v>
      </c>
      <c r="G2268" s="3">
        <f>+dataMercanciaGeneral[[#This Row],[Mercancía general embarcada en cabotaje]]+dataMercanciaGeneral[[#This Row],[Mercancía general desembarcada en cabotaje]]</f>
        <v>4467</v>
      </c>
      <c r="H2268" s="2">
        <v>155504</v>
      </c>
      <c r="I2268" s="2">
        <v>264993</v>
      </c>
      <c r="J2268" s="3">
        <f>+dataMercanciaGeneral[[#This Row],[Mercancía general embarcada en exterior]]+dataMercanciaGeneral[[#This Row],[Mercancía general desembarcada en exterior]]</f>
        <v>420497</v>
      </c>
      <c r="K2268" s="3">
        <f>+dataMercanciaGeneral[[#This Row],[Mercancía general embarcada en cabotaje]]+dataMercanciaGeneral[[#This Row],[Mercancía general embarcada en exterior]]</f>
        <v>155504</v>
      </c>
      <c r="L2268" s="3">
        <f>+dataMercanciaGeneral[[#This Row],[Mercancía general desembarcada en cabotaje]]+dataMercanciaGeneral[[#This Row],[Mercancía general desembarcada en exterior]]</f>
        <v>269460</v>
      </c>
      <c r="M2268" s="3">
        <f>+dataMercanciaGeneral[[#This Row],[TOTAL mercancía general embarcada en cabotaje y exterior]]+dataMercanciaGeneral[[#This Row],[TOTAL mercancía general desembarcada en cabotaje y exterior]]</f>
        <v>424964</v>
      </c>
    </row>
    <row r="2269" spans="1:13" hidden="1" x14ac:dyDescent="0.25">
      <c r="A2269" s="1">
        <v>2001</v>
      </c>
      <c r="B2269" s="1" t="s">
        <v>0</v>
      </c>
      <c r="C2269" s="1" t="s">
        <v>32</v>
      </c>
      <c r="D2269" s="1" t="s">
        <v>42</v>
      </c>
      <c r="E2269" s="2">
        <v>0</v>
      </c>
      <c r="F2269" s="2">
        <v>0</v>
      </c>
      <c r="G2269" s="3">
        <f>+dataMercanciaGeneral[[#This Row],[Mercancía general embarcada en cabotaje]]+dataMercanciaGeneral[[#This Row],[Mercancía general desembarcada en cabotaje]]</f>
        <v>0</v>
      </c>
      <c r="H2269" s="2">
        <v>0</v>
      </c>
      <c r="I2269" s="2">
        <v>117</v>
      </c>
      <c r="J2269" s="3">
        <f>+dataMercanciaGeneral[[#This Row],[Mercancía general embarcada en exterior]]+dataMercanciaGeneral[[#This Row],[Mercancía general desembarcada en exterior]]</f>
        <v>117</v>
      </c>
      <c r="K2269" s="3">
        <f>+dataMercanciaGeneral[[#This Row],[Mercancía general embarcada en cabotaje]]+dataMercanciaGeneral[[#This Row],[Mercancía general embarcada en exterior]]</f>
        <v>0</v>
      </c>
      <c r="L2269" s="3">
        <f>+dataMercanciaGeneral[[#This Row],[Mercancía general desembarcada en cabotaje]]+dataMercanciaGeneral[[#This Row],[Mercancía general desembarcada en exterior]]</f>
        <v>117</v>
      </c>
      <c r="M2269" s="3">
        <f>+dataMercanciaGeneral[[#This Row],[TOTAL mercancía general embarcada en cabotaje y exterior]]+dataMercanciaGeneral[[#This Row],[TOTAL mercancía general desembarcada en cabotaje y exterior]]</f>
        <v>117</v>
      </c>
    </row>
    <row r="2270" spans="1:13" hidden="1" x14ac:dyDescent="0.25">
      <c r="A2270" s="1">
        <v>2001</v>
      </c>
      <c r="B2270" s="1" t="s">
        <v>1</v>
      </c>
      <c r="C2270" s="1" t="s">
        <v>32</v>
      </c>
      <c r="D2270" s="1" t="s">
        <v>33</v>
      </c>
      <c r="E2270" s="2">
        <v>145999</v>
      </c>
      <c r="F2270" s="2">
        <v>34457</v>
      </c>
      <c r="G2270" s="3">
        <f>+dataMercanciaGeneral[[#This Row],[Mercancía general embarcada en cabotaje]]+dataMercanciaGeneral[[#This Row],[Mercancía general desembarcada en cabotaje]]</f>
        <v>180456</v>
      </c>
      <c r="H2270" s="2">
        <v>141582</v>
      </c>
      <c r="I2270" s="2">
        <v>221195</v>
      </c>
      <c r="J2270" s="3">
        <f>+dataMercanciaGeneral[[#This Row],[Mercancía general embarcada en exterior]]+dataMercanciaGeneral[[#This Row],[Mercancía general desembarcada en exterior]]</f>
        <v>362777</v>
      </c>
      <c r="K2270" s="3">
        <f>+dataMercanciaGeneral[[#This Row],[Mercancía general embarcada en cabotaje]]+dataMercanciaGeneral[[#This Row],[Mercancía general embarcada en exterior]]</f>
        <v>287581</v>
      </c>
      <c r="L2270" s="3">
        <f>+dataMercanciaGeneral[[#This Row],[Mercancía general desembarcada en cabotaje]]+dataMercanciaGeneral[[#This Row],[Mercancía general desembarcada en exterior]]</f>
        <v>255652</v>
      </c>
      <c r="M2270" s="3">
        <f>+dataMercanciaGeneral[[#This Row],[TOTAL mercancía general embarcada en cabotaje y exterior]]+dataMercanciaGeneral[[#This Row],[TOTAL mercancía general desembarcada en cabotaje y exterior]]</f>
        <v>543233</v>
      </c>
    </row>
    <row r="2271" spans="1:13" hidden="1" x14ac:dyDescent="0.25">
      <c r="A2271" s="1">
        <v>2001</v>
      </c>
      <c r="B2271" s="1" t="s">
        <v>1</v>
      </c>
      <c r="C2271" s="1" t="s">
        <v>32</v>
      </c>
      <c r="D2271" s="1" t="s">
        <v>42</v>
      </c>
      <c r="E2271" s="2">
        <v>669518</v>
      </c>
      <c r="F2271" s="2">
        <v>254777</v>
      </c>
      <c r="G2271" s="3">
        <f>+dataMercanciaGeneral[[#This Row],[Mercancía general embarcada en cabotaje]]+dataMercanciaGeneral[[#This Row],[Mercancía general desembarcada en cabotaje]]</f>
        <v>924295</v>
      </c>
      <c r="H2271" s="2">
        <v>39240</v>
      </c>
      <c r="I2271" s="2">
        <v>26672</v>
      </c>
      <c r="J2271" s="3">
        <f>+dataMercanciaGeneral[[#This Row],[Mercancía general embarcada en exterior]]+dataMercanciaGeneral[[#This Row],[Mercancía general desembarcada en exterior]]</f>
        <v>65912</v>
      </c>
      <c r="K2271" s="3">
        <f>+dataMercanciaGeneral[[#This Row],[Mercancía general embarcada en cabotaje]]+dataMercanciaGeneral[[#This Row],[Mercancía general embarcada en exterior]]</f>
        <v>708758</v>
      </c>
      <c r="L2271" s="3">
        <f>+dataMercanciaGeneral[[#This Row],[Mercancía general desembarcada en cabotaje]]+dataMercanciaGeneral[[#This Row],[Mercancía general desembarcada en exterior]]</f>
        <v>281449</v>
      </c>
      <c r="M2271" s="3">
        <f>+dataMercanciaGeneral[[#This Row],[TOTAL mercancía general embarcada en cabotaje y exterior]]+dataMercanciaGeneral[[#This Row],[TOTAL mercancía general desembarcada en cabotaje y exterior]]</f>
        <v>990207</v>
      </c>
    </row>
    <row r="2272" spans="1:13" hidden="1" x14ac:dyDescent="0.25">
      <c r="A2272" s="1">
        <v>2001</v>
      </c>
      <c r="B2272" s="1" t="s">
        <v>2</v>
      </c>
      <c r="C2272" s="1" t="s">
        <v>32</v>
      </c>
      <c r="D2272" s="1" t="s">
        <v>33</v>
      </c>
      <c r="E2272" s="2">
        <v>136885</v>
      </c>
      <c r="F2272" s="2">
        <v>41586</v>
      </c>
      <c r="G2272" s="3">
        <f>+dataMercanciaGeneral[[#This Row],[Mercancía general embarcada en cabotaje]]+dataMercanciaGeneral[[#This Row],[Mercancía general desembarcada en cabotaje]]</f>
        <v>178471</v>
      </c>
      <c r="H2272" s="2">
        <v>69617</v>
      </c>
      <c r="I2272" s="2">
        <v>194919</v>
      </c>
      <c r="J2272" s="3">
        <f>+dataMercanciaGeneral[[#This Row],[Mercancía general embarcada en exterior]]+dataMercanciaGeneral[[#This Row],[Mercancía general desembarcada en exterior]]</f>
        <v>264536</v>
      </c>
      <c r="K2272" s="3">
        <f>+dataMercanciaGeneral[[#This Row],[Mercancía general embarcada en cabotaje]]+dataMercanciaGeneral[[#This Row],[Mercancía general embarcada en exterior]]</f>
        <v>206502</v>
      </c>
      <c r="L2272" s="3">
        <f>+dataMercanciaGeneral[[#This Row],[Mercancía general desembarcada en cabotaje]]+dataMercanciaGeneral[[#This Row],[Mercancía general desembarcada en exterior]]</f>
        <v>236505</v>
      </c>
      <c r="M2272" s="3">
        <f>+dataMercanciaGeneral[[#This Row],[TOTAL mercancía general embarcada en cabotaje y exterior]]+dataMercanciaGeneral[[#This Row],[TOTAL mercancía general desembarcada en cabotaje y exterior]]</f>
        <v>443007</v>
      </c>
    </row>
    <row r="2273" spans="1:13" hidden="1" x14ac:dyDescent="0.25">
      <c r="A2273" s="1">
        <v>2001</v>
      </c>
      <c r="B2273" s="1" t="s">
        <v>2</v>
      </c>
      <c r="C2273" s="1" t="s">
        <v>32</v>
      </c>
      <c r="D2273" s="1" t="s">
        <v>42</v>
      </c>
      <c r="E2273" s="2">
        <v>0</v>
      </c>
      <c r="F2273" s="2">
        <v>248</v>
      </c>
      <c r="G2273" s="3">
        <f>+dataMercanciaGeneral[[#This Row],[Mercancía general embarcada en cabotaje]]+dataMercanciaGeneral[[#This Row],[Mercancía general desembarcada en cabotaje]]</f>
        <v>248</v>
      </c>
      <c r="H2273" s="2">
        <v>0</v>
      </c>
      <c r="I2273" s="2">
        <v>0</v>
      </c>
      <c r="J2273" s="3">
        <f>+dataMercanciaGeneral[[#This Row],[Mercancía general embarcada en exterior]]+dataMercanciaGeneral[[#This Row],[Mercancía general desembarcada en exterior]]</f>
        <v>0</v>
      </c>
      <c r="K2273" s="3">
        <f>+dataMercanciaGeneral[[#This Row],[Mercancía general embarcada en cabotaje]]+dataMercanciaGeneral[[#This Row],[Mercancía general embarcada en exterior]]</f>
        <v>0</v>
      </c>
      <c r="L2273" s="3">
        <f>+dataMercanciaGeneral[[#This Row],[Mercancía general desembarcada en cabotaje]]+dataMercanciaGeneral[[#This Row],[Mercancía general desembarcada en exterior]]</f>
        <v>248</v>
      </c>
      <c r="M2273" s="3">
        <f>+dataMercanciaGeneral[[#This Row],[TOTAL mercancía general embarcada en cabotaje y exterior]]+dataMercanciaGeneral[[#This Row],[TOTAL mercancía general desembarcada en cabotaje y exterior]]</f>
        <v>248</v>
      </c>
    </row>
    <row r="2274" spans="1:13" hidden="1" x14ac:dyDescent="0.25">
      <c r="A2274" s="1">
        <v>2001</v>
      </c>
      <c r="B2274" s="1" t="s">
        <v>3</v>
      </c>
      <c r="C2274" s="1" t="s">
        <v>32</v>
      </c>
      <c r="D2274" s="1" t="s">
        <v>33</v>
      </c>
      <c r="E2274" s="2">
        <v>179113</v>
      </c>
      <c r="F2274" s="2">
        <v>0</v>
      </c>
      <c r="G2274" s="3">
        <f>+dataMercanciaGeneral[[#This Row],[Mercancía general embarcada en cabotaje]]+dataMercanciaGeneral[[#This Row],[Mercancía general desembarcada en cabotaje]]</f>
        <v>179113</v>
      </c>
      <c r="H2274" s="2">
        <v>425167</v>
      </c>
      <c r="I2274" s="2">
        <v>331582</v>
      </c>
      <c r="J2274" s="3">
        <f>+dataMercanciaGeneral[[#This Row],[Mercancía general embarcada en exterior]]+dataMercanciaGeneral[[#This Row],[Mercancía general desembarcada en exterior]]</f>
        <v>756749</v>
      </c>
      <c r="K2274" s="3">
        <f>+dataMercanciaGeneral[[#This Row],[Mercancía general embarcada en cabotaje]]+dataMercanciaGeneral[[#This Row],[Mercancía general embarcada en exterior]]</f>
        <v>604280</v>
      </c>
      <c r="L2274" s="3">
        <f>+dataMercanciaGeneral[[#This Row],[Mercancía general desembarcada en cabotaje]]+dataMercanciaGeneral[[#This Row],[Mercancía general desembarcada en exterior]]</f>
        <v>331582</v>
      </c>
      <c r="M2274" s="3">
        <f>+dataMercanciaGeneral[[#This Row],[TOTAL mercancía general embarcada en cabotaje y exterior]]+dataMercanciaGeneral[[#This Row],[TOTAL mercancía general desembarcada en cabotaje y exterior]]</f>
        <v>935862</v>
      </c>
    </row>
    <row r="2275" spans="1:13" hidden="1" x14ac:dyDescent="0.25">
      <c r="A2275" s="1">
        <v>2001</v>
      </c>
      <c r="B2275" s="1" t="s">
        <v>3</v>
      </c>
      <c r="C2275" s="1" t="s">
        <v>32</v>
      </c>
      <c r="D2275" s="1" t="s">
        <v>42</v>
      </c>
      <c r="E2275" s="2">
        <v>0</v>
      </c>
      <c r="F2275" s="2">
        <v>0</v>
      </c>
      <c r="G2275" s="3">
        <f>+dataMercanciaGeneral[[#This Row],[Mercancía general embarcada en cabotaje]]+dataMercanciaGeneral[[#This Row],[Mercancía general desembarcada en cabotaje]]</f>
        <v>0</v>
      </c>
      <c r="H2275" s="2">
        <v>439</v>
      </c>
      <c r="I2275" s="2">
        <v>0</v>
      </c>
      <c r="J2275" s="3">
        <f>+dataMercanciaGeneral[[#This Row],[Mercancía general embarcada en exterior]]+dataMercanciaGeneral[[#This Row],[Mercancía general desembarcada en exterior]]</f>
        <v>439</v>
      </c>
      <c r="K2275" s="3">
        <f>+dataMercanciaGeneral[[#This Row],[Mercancía general embarcada en cabotaje]]+dataMercanciaGeneral[[#This Row],[Mercancía general embarcada en exterior]]</f>
        <v>439</v>
      </c>
      <c r="L2275" s="3">
        <f>+dataMercanciaGeneral[[#This Row],[Mercancía general desembarcada en cabotaje]]+dataMercanciaGeneral[[#This Row],[Mercancía general desembarcada en exterior]]</f>
        <v>0</v>
      </c>
      <c r="M2275" s="3">
        <f>+dataMercanciaGeneral[[#This Row],[TOTAL mercancía general embarcada en cabotaje y exterior]]+dataMercanciaGeneral[[#This Row],[TOTAL mercancía general desembarcada en cabotaje y exterior]]</f>
        <v>439</v>
      </c>
    </row>
    <row r="2276" spans="1:13" hidden="1" x14ac:dyDescent="0.25">
      <c r="A2276" s="1">
        <v>2001</v>
      </c>
      <c r="B2276" s="1" t="s">
        <v>4</v>
      </c>
      <c r="C2276" s="1" t="s">
        <v>32</v>
      </c>
      <c r="D2276" s="1" t="s">
        <v>33</v>
      </c>
      <c r="E2276" s="2">
        <v>956105</v>
      </c>
      <c r="F2276" s="2">
        <v>620782</v>
      </c>
      <c r="G2276" s="3">
        <f>+dataMercanciaGeneral[[#This Row],[Mercancía general embarcada en cabotaje]]+dataMercanciaGeneral[[#This Row],[Mercancía general desembarcada en cabotaje]]</f>
        <v>1576887</v>
      </c>
      <c r="H2276" s="2">
        <v>858123</v>
      </c>
      <c r="I2276" s="2">
        <v>756141</v>
      </c>
      <c r="J2276" s="3">
        <f>+dataMercanciaGeneral[[#This Row],[Mercancía general embarcada en exterior]]+dataMercanciaGeneral[[#This Row],[Mercancía general desembarcada en exterior]]</f>
        <v>1614264</v>
      </c>
      <c r="K2276" s="3">
        <f>+dataMercanciaGeneral[[#This Row],[Mercancía general embarcada en cabotaje]]+dataMercanciaGeneral[[#This Row],[Mercancía general embarcada en exterior]]</f>
        <v>1814228</v>
      </c>
      <c r="L2276" s="3">
        <f>+dataMercanciaGeneral[[#This Row],[Mercancía general desembarcada en cabotaje]]+dataMercanciaGeneral[[#This Row],[Mercancía general desembarcada en exterior]]</f>
        <v>1376923</v>
      </c>
      <c r="M2276" s="3">
        <f>+dataMercanciaGeneral[[#This Row],[TOTAL mercancía general embarcada en cabotaje y exterior]]+dataMercanciaGeneral[[#This Row],[TOTAL mercancía general desembarcada en cabotaje y exterior]]</f>
        <v>3191151</v>
      </c>
    </row>
    <row r="2277" spans="1:13" hidden="1" x14ac:dyDescent="0.25">
      <c r="A2277" s="1">
        <v>2001</v>
      </c>
      <c r="B2277" s="1" t="s">
        <v>4</v>
      </c>
      <c r="C2277" s="1" t="s">
        <v>32</v>
      </c>
      <c r="D2277" s="1" t="s">
        <v>42</v>
      </c>
      <c r="E2277" s="2">
        <v>854406</v>
      </c>
      <c r="F2277" s="2">
        <v>1025418</v>
      </c>
      <c r="G2277" s="3">
        <f>+dataMercanciaGeneral[[#This Row],[Mercancía general embarcada en cabotaje]]+dataMercanciaGeneral[[#This Row],[Mercancía general desembarcada en cabotaje]]</f>
        <v>1879824</v>
      </c>
      <c r="H2277" s="2">
        <v>11170937</v>
      </c>
      <c r="I2277" s="2">
        <v>11102585</v>
      </c>
      <c r="J2277" s="3">
        <f>+dataMercanciaGeneral[[#This Row],[Mercancía general embarcada en exterior]]+dataMercanciaGeneral[[#This Row],[Mercancía general desembarcada en exterior]]</f>
        <v>22273522</v>
      </c>
      <c r="K2277" s="3">
        <f>+dataMercanciaGeneral[[#This Row],[Mercancía general embarcada en cabotaje]]+dataMercanciaGeneral[[#This Row],[Mercancía general embarcada en exterior]]</f>
        <v>12025343</v>
      </c>
      <c r="L2277" s="3">
        <f>+dataMercanciaGeneral[[#This Row],[Mercancía general desembarcada en cabotaje]]+dataMercanciaGeneral[[#This Row],[Mercancía general desembarcada en exterior]]</f>
        <v>12128003</v>
      </c>
      <c r="M2277" s="3">
        <f>+dataMercanciaGeneral[[#This Row],[TOTAL mercancía general embarcada en cabotaje y exterior]]+dataMercanciaGeneral[[#This Row],[TOTAL mercancía general desembarcada en cabotaje y exterior]]</f>
        <v>24153346</v>
      </c>
    </row>
    <row r="2278" spans="1:13" hidden="1" x14ac:dyDescent="0.25">
      <c r="A2278" s="1">
        <v>2001</v>
      </c>
      <c r="B2278" s="1" t="s">
        <v>5</v>
      </c>
      <c r="C2278" s="1" t="s">
        <v>32</v>
      </c>
      <c r="D2278" s="1" t="s">
        <v>33</v>
      </c>
      <c r="E2278" s="2">
        <v>575083</v>
      </c>
      <c r="F2278" s="2">
        <v>485865</v>
      </c>
      <c r="G2278" s="3">
        <f>+dataMercanciaGeneral[[#This Row],[Mercancía general embarcada en cabotaje]]+dataMercanciaGeneral[[#This Row],[Mercancía general desembarcada en cabotaje]]</f>
        <v>1060948</v>
      </c>
      <c r="H2278" s="2">
        <v>427418</v>
      </c>
      <c r="I2278" s="2">
        <v>259331</v>
      </c>
      <c r="J2278" s="3">
        <f>+dataMercanciaGeneral[[#This Row],[Mercancía general embarcada en exterior]]+dataMercanciaGeneral[[#This Row],[Mercancía general desembarcada en exterior]]</f>
        <v>686749</v>
      </c>
      <c r="K2278" s="3">
        <f>+dataMercanciaGeneral[[#This Row],[Mercancía general embarcada en cabotaje]]+dataMercanciaGeneral[[#This Row],[Mercancía general embarcada en exterior]]</f>
        <v>1002501</v>
      </c>
      <c r="L2278" s="3">
        <f>+dataMercanciaGeneral[[#This Row],[Mercancía general desembarcada en cabotaje]]+dataMercanciaGeneral[[#This Row],[Mercancía general desembarcada en exterior]]</f>
        <v>745196</v>
      </c>
      <c r="M2278" s="3">
        <f>+dataMercanciaGeneral[[#This Row],[TOTAL mercancía general embarcada en cabotaje y exterior]]+dataMercanciaGeneral[[#This Row],[TOTAL mercancía general desembarcada en cabotaje y exterior]]</f>
        <v>1747697</v>
      </c>
    </row>
    <row r="2279" spans="1:13" hidden="1" x14ac:dyDescent="0.25">
      <c r="A2279" s="1">
        <v>2001</v>
      </c>
      <c r="B2279" s="1" t="s">
        <v>5</v>
      </c>
      <c r="C2279" s="1" t="s">
        <v>32</v>
      </c>
      <c r="D2279" s="1" t="s">
        <v>42</v>
      </c>
      <c r="E2279" s="2">
        <v>158414</v>
      </c>
      <c r="F2279" s="2">
        <v>96659</v>
      </c>
      <c r="G2279" s="3">
        <f>+dataMercanciaGeneral[[#This Row],[Mercancía general embarcada en cabotaje]]+dataMercanciaGeneral[[#This Row],[Mercancía general desembarcada en cabotaje]]</f>
        <v>255073</v>
      </c>
      <c r="H2279" s="2">
        <v>436649</v>
      </c>
      <c r="I2279" s="2">
        <v>133856</v>
      </c>
      <c r="J2279" s="3">
        <f>+dataMercanciaGeneral[[#This Row],[Mercancía general embarcada en exterior]]+dataMercanciaGeneral[[#This Row],[Mercancía general desembarcada en exterior]]</f>
        <v>570505</v>
      </c>
      <c r="K2279" s="3">
        <f>+dataMercanciaGeneral[[#This Row],[Mercancía general embarcada en cabotaje]]+dataMercanciaGeneral[[#This Row],[Mercancía general embarcada en exterior]]</f>
        <v>595063</v>
      </c>
      <c r="L2279" s="3">
        <f>+dataMercanciaGeneral[[#This Row],[Mercancía general desembarcada en cabotaje]]+dataMercanciaGeneral[[#This Row],[Mercancía general desembarcada en exterior]]</f>
        <v>230515</v>
      </c>
      <c r="M2279" s="3">
        <f>+dataMercanciaGeneral[[#This Row],[TOTAL mercancía general embarcada en cabotaje y exterior]]+dataMercanciaGeneral[[#This Row],[TOTAL mercancía general desembarcada en cabotaje y exterior]]</f>
        <v>825578</v>
      </c>
    </row>
    <row r="2280" spans="1:13" hidden="1" x14ac:dyDescent="0.25">
      <c r="A2280" s="1">
        <v>2001</v>
      </c>
      <c r="B2280" s="1" t="s">
        <v>10</v>
      </c>
      <c r="C2280" s="1" t="s">
        <v>32</v>
      </c>
      <c r="D2280" s="1" t="s">
        <v>33</v>
      </c>
      <c r="E2280" s="2">
        <v>1372685</v>
      </c>
      <c r="F2280" s="2">
        <v>3424955</v>
      </c>
      <c r="G2280" s="3">
        <f>+dataMercanciaGeneral[[#This Row],[Mercancía general embarcada en cabotaje]]+dataMercanciaGeneral[[#This Row],[Mercancía general desembarcada en cabotaje]]</f>
        <v>4797640</v>
      </c>
      <c r="H2280" s="2">
        <v>2261</v>
      </c>
      <c r="I2280" s="2">
        <v>110627</v>
      </c>
      <c r="J2280" s="3">
        <f>+dataMercanciaGeneral[[#This Row],[Mercancía general embarcada en exterior]]+dataMercanciaGeneral[[#This Row],[Mercancía general desembarcada en exterior]]</f>
        <v>112888</v>
      </c>
      <c r="K2280" s="3">
        <f>+dataMercanciaGeneral[[#This Row],[Mercancía general embarcada en cabotaje]]+dataMercanciaGeneral[[#This Row],[Mercancía general embarcada en exterior]]</f>
        <v>1374946</v>
      </c>
      <c r="L2280" s="3">
        <f>+dataMercanciaGeneral[[#This Row],[Mercancía general desembarcada en cabotaje]]+dataMercanciaGeneral[[#This Row],[Mercancía general desembarcada en exterior]]</f>
        <v>3535582</v>
      </c>
      <c r="M2280" s="3">
        <f>+dataMercanciaGeneral[[#This Row],[TOTAL mercancía general embarcada en cabotaje y exterior]]+dataMercanciaGeneral[[#This Row],[TOTAL mercancía general desembarcada en cabotaje y exterior]]</f>
        <v>4910528</v>
      </c>
    </row>
    <row r="2281" spans="1:13" hidden="1" x14ac:dyDescent="0.25">
      <c r="A2281" s="1">
        <v>2001</v>
      </c>
      <c r="B2281" s="1" t="s">
        <v>10</v>
      </c>
      <c r="C2281" s="1" t="s">
        <v>32</v>
      </c>
      <c r="D2281" s="1" t="s">
        <v>42</v>
      </c>
      <c r="E2281" s="2">
        <v>429017</v>
      </c>
      <c r="F2281" s="2">
        <v>1547422</v>
      </c>
      <c r="G2281" s="3">
        <f>+dataMercanciaGeneral[[#This Row],[Mercancía general embarcada en cabotaje]]+dataMercanciaGeneral[[#This Row],[Mercancía general desembarcada en cabotaje]]</f>
        <v>1976439</v>
      </c>
      <c r="H2281" s="2">
        <v>2</v>
      </c>
      <c r="I2281" s="2">
        <v>67</v>
      </c>
      <c r="J2281" s="3">
        <f>+dataMercanciaGeneral[[#This Row],[Mercancía general embarcada en exterior]]+dataMercanciaGeneral[[#This Row],[Mercancía general desembarcada en exterior]]</f>
        <v>69</v>
      </c>
      <c r="K2281" s="3">
        <f>+dataMercanciaGeneral[[#This Row],[Mercancía general embarcada en cabotaje]]+dataMercanciaGeneral[[#This Row],[Mercancía general embarcada en exterior]]</f>
        <v>429019</v>
      </c>
      <c r="L2281" s="3">
        <f>+dataMercanciaGeneral[[#This Row],[Mercancía general desembarcada en cabotaje]]+dataMercanciaGeneral[[#This Row],[Mercancía general desembarcada en exterior]]</f>
        <v>1547489</v>
      </c>
      <c r="M2281" s="3">
        <f>+dataMercanciaGeneral[[#This Row],[TOTAL mercancía general embarcada en cabotaje y exterior]]+dataMercanciaGeneral[[#This Row],[TOTAL mercancía general desembarcada en cabotaje y exterior]]</f>
        <v>1976508</v>
      </c>
    </row>
    <row r="2282" spans="1:13" hidden="1" x14ac:dyDescent="0.25">
      <c r="A2282" s="1">
        <v>2001</v>
      </c>
      <c r="B2282" s="1" t="s">
        <v>11</v>
      </c>
      <c r="C2282" s="1" t="s">
        <v>32</v>
      </c>
      <c r="D2282" s="1" t="s">
        <v>33</v>
      </c>
      <c r="E2282" s="2">
        <v>1629640</v>
      </c>
      <c r="F2282" s="2">
        <v>622914</v>
      </c>
      <c r="G2282" s="3">
        <f>+dataMercanciaGeneral[[#This Row],[Mercancía general embarcada en cabotaje]]+dataMercanciaGeneral[[#This Row],[Mercancía general desembarcada en cabotaje]]</f>
        <v>2252554</v>
      </c>
      <c r="H2282" s="2">
        <v>940460</v>
      </c>
      <c r="I2282" s="2">
        <v>1513383</v>
      </c>
      <c r="J2282" s="3">
        <f>+dataMercanciaGeneral[[#This Row],[Mercancía general embarcada en exterior]]+dataMercanciaGeneral[[#This Row],[Mercancía general desembarcada en exterior]]</f>
        <v>2453843</v>
      </c>
      <c r="K2282" s="3">
        <f>+dataMercanciaGeneral[[#This Row],[Mercancía general embarcada en cabotaje]]+dataMercanciaGeneral[[#This Row],[Mercancía general embarcada en exterior]]</f>
        <v>2570100</v>
      </c>
      <c r="L2282" s="3">
        <f>+dataMercanciaGeneral[[#This Row],[Mercancía general desembarcada en cabotaje]]+dataMercanciaGeneral[[#This Row],[Mercancía general desembarcada en exterior]]</f>
        <v>2136297</v>
      </c>
      <c r="M2282" s="3">
        <f>+dataMercanciaGeneral[[#This Row],[TOTAL mercancía general embarcada en cabotaje y exterior]]+dataMercanciaGeneral[[#This Row],[TOTAL mercancía general desembarcada en cabotaje y exterior]]</f>
        <v>4706397</v>
      </c>
    </row>
    <row r="2283" spans="1:13" hidden="1" x14ac:dyDescent="0.25">
      <c r="A2283" s="1">
        <v>2001</v>
      </c>
      <c r="B2283" s="1" t="s">
        <v>11</v>
      </c>
      <c r="C2283" s="1" t="s">
        <v>32</v>
      </c>
      <c r="D2283" s="1" t="s">
        <v>42</v>
      </c>
      <c r="E2283" s="2">
        <v>1606425</v>
      </c>
      <c r="F2283" s="2">
        <v>482425</v>
      </c>
      <c r="G2283" s="3">
        <f>+dataMercanciaGeneral[[#This Row],[Mercancía general embarcada en cabotaje]]+dataMercanciaGeneral[[#This Row],[Mercancía general desembarcada en cabotaje]]</f>
        <v>2088850</v>
      </c>
      <c r="H2283" s="2">
        <v>5817896</v>
      </c>
      <c r="I2283" s="2">
        <v>5523127</v>
      </c>
      <c r="J2283" s="3">
        <f>+dataMercanciaGeneral[[#This Row],[Mercancía general embarcada en exterior]]+dataMercanciaGeneral[[#This Row],[Mercancía general desembarcada en exterior]]</f>
        <v>11341023</v>
      </c>
      <c r="K2283" s="3">
        <f>+dataMercanciaGeneral[[#This Row],[Mercancía general embarcada en cabotaje]]+dataMercanciaGeneral[[#This Row],[Mercancía general embarcada en exterior]]</f>
        <v>7424321</v>
      </c>
      <c r="L2283" s="3">
        <f>+dataMercanciaGeneral[[#This Row],[Mercancía general desembarcada en cabotaje]]+dataMercanciaGeneral[[#This Row],[Mercancía general desembarcada en exterior]]</f>
        <v>6005552</v>
      </c>
      <c r="M2283" s="3">
        <f>+dataMercanciaGeneral[[#This Row],[TOTAL mercancía general embarcada en cabotaje y exterior]]+dataMercanciaGeneral[[#This Row],[TOTAL mercancía general desembarcada en cabotaje y exterior]]</f>
        <v>13429873</v>
      </c>
    </row>
    <row r="2284" spans="1:13" hidden="1" x14ac:dyDescent="0.25">
      <c r="A2284" s="1">
        <v>2001</v>
      </c>
      <c r="B2284" s="1" t="s">
        <v>12</v>
      </c>
      <c r="C2284" s="1" t="s">
        <v>32</v>
      </c>
      <c r="D2284" s="1" t="s">
        <v>33</v>
      </c>
      <c r="E2284" s="2">
        <v>91327</v>
      </c>
      <c r="F2284" s="2">
        <v>41784</v>
      </c>
      <c r="G2284" s="3">
        <f>+dataMercanciaGeneral[[#This Row],[Mercancía general embarcada en cabotaje]]+dataMercanciaGeneral[[#This Row],[Mercancía general desembarcada en cabotaje]]</f>
        <v>133111</v>
      </c>
      <c r="H2284" s="2">
        <v>989911</v>
      </c>
      <c r="I2284" s="2">
        <v>2201786</v>
      </c>
      <c r="J2284" s="3">
        <f>+dataMercanciaGeneral[[#This Row],[Mercancía general embarcada en exterior]]+dataMercanciaGeneral[[#This Row],[Mercancía general desembarcada en exterior]]</f>
        <v>3191697</v>
      </c>
      <c r="K2284" s="3">
        <f>+dataMercanciaGeneral[[#This Row],[Mercancía general embarcada en cabotaje]]+dataMercanciaGeneral[[#This Row],[Mercancía general embarcada en exterior]]</f>
        <v>1081238</v>
      </c>
      <c r="L2284" s="3">
        <f>+dataMercanciaGeneral[[#This Row],[Mercancía general desembarcada en cabotaje]]+dataMercanciaGeneral[[#This Row],[Mercancía general desembarcada en exterior]]</f>
        <v>2243570</v>
      </c>
      <c r="M2284" s="3">
        <f>+dataMercanciaGeneral[[#This Row],[TOTAL mercancía general embarcada en cabotaje y exterior]]+dataMercanciaGeneral[[#This Row],[TOTAL mercancía general desembarcada en cabotaje y exterior]]</f>
        <v>3324808</v>
      </c>
    </row>
    <row r="2285" spans="1:13" hidden="1" x14ac:dyDescent="0.25">
      <c r="A2285" s="1">
        <v>2001</v>
      </c>
      <c r="B2285" s="1" t="s">
        <v>12</v>
      </c>
      <c r="C2285" s="1" t="s">
        <v>32</v>
      </c>
      <c r="D2285" s="1" t="s">
        <v>42</v>
      </c>
      <c r="E2285" s="2">
        <v>544750</v>
      </c>
      <c r="F2285" s="2">
        <v>202741</v>
      </c>
      <c r="G2285" s="3">
        <f>+dataMercanciaGeneral[[#This Row],[Mercancía general embarcada en cabotaje]]+dataMercanciaGeneral[[#This Row],[Mercancía general desembarcada en cabotaje]]</f>
        <v>747491</v>
      </c>
      <c r="H2285" s="2">
        <v>2209359</v>
      </c>
      <c r="I2285" s="2">
        <v>1638223</v>
      </c>
      <c r="J2285" s="3">
        <f>+dataMercanciaGeneral[[#This Row],[Mercancía general embarcada en exterior]]+dataMercanciaGeneral[[#This Row],[Mercancía general desembarcada en exterior]]</f>
        <v>3847582</v>
      </c>
      <c r="K2285" s="3">
        <f>+dataMercanciaGeneral[[#This Row],[Mercancía general embarcada en cabotaje]]+dataMercanciaGeneral[[#This Row],[Mercancía general embarcada en exterior]]</f>
        <v>2754109</v>
      </c>
      <c r="L2285" s="3">
        <f>+dataMercanciaGeneral[[#This Row],[Mercancía general desembarcada en cabotaje]]+dataMercanciaGeneral[[#This Row],[Mercancía general desembarcada en exterior]]</f>
        <v>1840964</v>
      </c>
      <c r="M2285" s="3">
        <f>+dataMercanciaGeneral[[#This Row],[TOTAL mercancía general embarcada en cabotaje y exterior]]+dataMercanciaGeneral[[#This Row],[TOTAL mercancía general desembarcada en cabotaje y exterior]]</f>
        <v>4595073</v>
      </c>
    </row>
    <row r="2286" spans="1:13" hidden="1" x14ac:dyDescent="0.25">
      <c r="A2286" s="1">
        <v>2001</v>
      </c>
      <c r="B2286" s="1" t="s">
        <v>13</v>
      </c>
      <c r="C2286" s="1" t="s">
        <v>32</v>
      </c>
      <c r="D2286" s="1" t="s">
        <v>33</v>
      </c>
      <c r="E2286" s="2">
        <v>117541</v>
      </c>
      <c r="F2286" s="2">
        <v>17068</v>
      </c>
      <c r="G2286" s="3">
        <f>+dataMercanciaGeneral[[#This Row],[Mercancía general embarcada en cabotaje]]+dataMercanciaGeneral[[#This Row],[Mercancía general desembarcada en cabotaje]]</f>
        <v>134609</v>
      </c>
      <c r="H2286" s="2">
        <v>152066</v>
      </c>
      <c r="I2286" s="2">
        <v>200842</v>
      </c>
      <c r="J2286" s="3">
        <f>+dataMercanciaGeneral[[#This Row],[Mercancía general embarcada en exterior]]+dataMercanciaGeneral[[#This Row],[Mercancía general desembarcada en exterior]]</f>
        <v>352908</v>
      </c>
      <c r="K2286" s="3">
        <f>+dataMercanciaGeneral[[#This Row],[Mercancía general embarcada en cabotaje]]+dataMercanciaGeneral[[#This Row],[Mercancía general embarcada en exterior]]</f>
        <v>269607</v>
      </c>
      <c r="L2286" s="3">
        <f>+dataMercanciaGeneral[[#This Row],[Mercancía general desembarcada en cabotaje]]+dataMercanciaGeneral[[#This Row],[Mercancía general desembarcada en exterior]]</f>
        <v>217910</v>
      </c>
      <c r="M2286" s="3">
        <f>+dataMercanciaGeneral[[#This Row],[TOTAL mercancía general embarcada en cabotaje y exterior]]+dataMercanciaGeneral[[#This Row],[TOTAL mercancía general desembarcada en cabotaje y exterior]]</f>
        <v>487517</v>
      </c>
    </row>
    <row r="2287" spans="1:13" hidden="1" x14ac:dyDescent="0.25">
      <c r="A2287" s="1">
        <v>2001</v>
      </c>
      <c r="B2287" s="1" t="s">
        <v>13</v>
      </c>
      <c r="C2287" s="1" t="s">
        <v>32</v>
      </c>
      <c r="D2287" s="1" t="s">
        <v>42</v>
      </c>
      <c r="E2287" s="2">
        <v>22089</v>
      </c>
      <c r="F2287" s="2">
        <v>12585</v>
      </c>
      <c r="G2287" s="3">
        <f>+dataMercanciaGeneral[[#This Row],[Mercancía general embarcada en cabotaje]]+dataMercanciaGeneral[[#This Row],[Mercancía general desembarcada en cabotaje]]</f>
        <v>34674</v>
      </c>
      <c r="H2287" s="2">
        <v>13867</v>
      </c>
      <c r="I2287" s="2">
        <v>21105</v>
      </c>
      <c r="J2287" s="3">
        <f>+dataMercanciaGeneral[[#This Row],[Mercancía general embarcada en exterior]]+dataMercanciaGeneral[[#This Row],[Mercancía general desembarcada en exterior]]</f>
        <v>34972</v>
      </c>
      <c r="K2287" s="3">
        <f>+dataMercanciaGeneral[[#This Row],[Mercancía general embarcada en cabotaje]]+dataMercanciaGeneral[[#This Row],[Mercancía general embarcada en exterior]]</f>
        <v>35956</v>
      </c>
      <c r="L2287" s="3">
        <f>+dataMercanciaGeneral[[#This Row],[Mercancía general desembarcada en cabotaje]]+dataMercanciaGeneral[[#This Row],[Mercancía general desembarcada en exterior]]</f>
        <v>33690</v>
      </c>
      <c r="M2287" s="3">
        <f>+dataMercanciaGeneral[[#This Row],[TOTAL mercancía general embarcada en cabotaje y exterior]]+dataMercanciaGeneral[[#This Row],[TOTAL mercancía general desembarcada en cabotaje y exterior]]</f>
        <v>69646</v>
      </c>
    </row>
    <row r="2288" spans="1:13" hidden="1" x14ac:dyDescent="0.25">
      <c r="A2288" s="1">
        <v>2001</v>
      </c>
      <c r="B2288" s="1" t="s">
        <v>14</v>
      </c>
      <c r="C2288" s="1" t="s">
        <v>32</v>
      </c>
      <c r="D2288" s="1" t="s">
        <v>33</v>
      </c>
      <c r="E2288" s="2">
        <v>37424</v>
      </c>
      <c r="F2288" s="2">
        <v>7521</v>
      </c>
      <c r="G2288" s="3">
        <f>+dataMercanciaGeneral[[#This Row],[Mercancía general embarcada en cabotaje]]+dataMercanciaGeneral[[#This Row],[Mercancía general desembarcada en cabotaje]]</f>
        <v>44945</v>
      </c>
      <c r="H2288" s="2">
        <v>414067</v>
      </c>
      <c r="I2288" s="2">
        <v>107332</v>
      </c>
      <c r="J2288" s="3">
        <f>+dataMercanciaGeneral[[#This Row],[Mercancía general embarcada en exterior]]+dataMercanciaGeneral[[#This Row],[Mercancía general desembarcada en exterior]]</f>
        <v>521399</v>
      </c>
      <c r="K2288" s="3">
        <f>+dataMercanciaGeneral[[#This Row],[Mercancía general embarcada en cabotaje]]+dataMercanciaGeneral[[#This Row],[Mercancía general embarcada en exterior]]</f>
        <v>451491</v>
      </c>
      <c r="L2288" s="3">
        <f>+dataMercanciaGeneral[[#This Row],[Mercancía general desembarcada en cabotaje]]+dataMercanciaGeneral[[#This Row],[Mercancía general desembarcada en exterior]]</f>
        <v>114853</v>
      </c>
      <c r="M2288" s="3">
        <f>+dataMercanciaGeneral[[#This Row],[TOTAL mercancía general embarcada en cabotaje y exterior]]+dataMercanciaGeneral[[#This Row],[TOTAL mercancía general desembarcada en cabotaje y exterior]]</f>
        <v>566344</v>
      </c>
    </row>
    <row r="2289" spans="1:13" hidden="1" x14ac:dyDescent="0.25">
      <c r="A2289" s="1">
        <v>2001</v>
      </c>
      <c r="B2289" s="1" t="s">
        <v>14</v>
      </c>
      <c r="C2289" s="1" t="s">
        <v>32</v>
      </c>
      <c r="D2289" s="1" t="s">
        <v>42</v>
      </c>
      <c r="E2289" s="2">
        <v>743</v>
      </c>
      <c r="F2289" s="2">
        <v>522</v>
      </c>
      <c r="G2289" s="3">
        <f>+dataMercanciaGeneral[[#This Row],[Mercancía general embarcada en cabotaje]]+dataMercanciaGeneral[[#This Row],[Mercancía general desembarcada en cabotaje]]</f>
        <v>1265</v>
      </c>
      <c r="H2289" s="2">
        <v>251125</v>
      </c>
      <c r="I2289" s="2">
        <v>32081</v>
      </c>
      <c r="J2289" s="3">
        <f>+dataMercanciaGeneral[[#This Row],[Mercancía general embarcada en exterior]]+dataMercanciaGeneral[[#This Row],[Mercancía general desembarcada en exterior]]</f>
        <v>283206</v>
      </c>
      <c r="K2289" s="3">
        <f>+dataMercanciaGeneral[[#This Row],[Mercancía general embarcada en cabotaje]]+dataMercanciaGeneral[[#This Row],[Mercancía general embarcada en exterior]]</f>
        <v>251868</v>
      </c>
      <c r="L2289" s="3">
        <f>+dataMercanciaGeneral[[#This Row],[Mercancía general desembarcada en cabotaje]]+dataMercanciaGeneral[[#This Row],[Mercancía general desembarcada en exterior]]</f>
        <v>32603</v>
      </c>
      <c r="M2289" s="3">
        <f>+dataMercanciaGeneral[[#This Row],[TOTAL mercancía general embarcada en cabotaje y exterior]]+dataMercanciaGeneral[[#This Row],[TOTAL mercancía general desembarcada en cabotaje y exterior]]</f>
        <v>284471</v>
      </c>
    </row>
    <row r="2290" spans="1:13" hidden="1" x14ac:dyDescent="0.25">
      <c r="A2290" s="1">
        <v>2001</v>
      </c>
      <c r="B2290" s="1" t="s">
        <v>15</v>
      </c>
      <c r="C2290" s="1" t="s">
        <v>32</v>
      </c>
      <c r="D2290" s="1" t="s">
        <v>33</v>
      </c>
      <c r="E2290" s="2">
        <v>234193</v>
      </c>
      <c r="F2290" s="2">
        <v>475271</v>
      </c>
      <c r="G2290" s="3">
        <f>+dataMercanciaGeneral[[#This Row],[Mercancía general embarcada en cabotaje]]+dataMercanciaGeneral[[#This Row],[Mercancía general desembarcada en cabotaje]]</f>
        <v>709464</v>
      </c>
      <c r="H2290" s="2">
        <v>182</v>
      </c>
      <c r="I2290" s="2">
        <v>495</v>
      </c>
      <c r="J2290" s="3">
        <f>+dataMercanciaGeneral[[#This Row],[Mercancía general embarcada en exterior]]+dataMercanciaGeneral[[#This Row],[Mercancía general desembarcada en exterior]]</f>
        <v>677</v>
      </c>
      <c r="K2290" s="3">
        <f>+dataMercanciaGeneral[[#This Row],[Mercancía general embarcada en cabotaje]]+dataMercanciaGeneral[[#This Row],[Mercancía general embarcada en exterior]]</f>
        <v>234375</v>
      </c>
      <c r="L2290" s="3">
        <f>+dataMercanciaGeneral[[#This Row],[Mercancía general desembarcada en cabotaje]]+dataMercanciaGeneral[[#This Row],[Mercancía general desembarcada en exterior]]</f>
        <v>475766</v>
      </c>
      <c r="M2290" s="3">
        <f>+dataMercanciaGeneral[[#This Row],[TOTAL mercancía general embarcada en cabotaje y exterior]]+dataMercanciaGeneral[[#This Row],[TOTAL mercancía general desembarcada en cabotaje y exterior]]</f>
        <v>710141</v>
      </c>
    </row>
    <row r="2291" spans="1:13" hidden="1" x14ac:dyDescent="0.25">
      <c r="A2291" s="1">
        <v>2001</v>
      </c>
      <c r="B2291" s="1" t="s">
        <v>15</v>
      </c>
      <c r="C2291" s="1" t="s">
        <v>32</v>
      </c>
      <c r="D2291" s="1" t="s">
        <v>42</v>
      </c>
      <c r="E2291" s="2">
        <v>37123</v>
      </c>
      <c r="F2291" s="2">
        <v>47800</v>
      </c>
      <c r="G2291" s="3">
        <f>+dataMercanciaGeneral[[#This Row],[Mercancía general embarcada en cabotaje]]+dataMercanciaGeneral[[#This Row],[Mercancía general desembarcada en cabotaje]]</f>
        <v>84923</v>
      </c>
      <c r="H2291" s="2">
        <v>985</v>
      </c>
      <c r="I2291" s="2">
        <v>17359</v>
      </c>
      <c r="J2291" s="3">
        <f>+dataMercanciaGeneral[[#This Row],[Mercancía general embarcada en exterior]]+dataMercanciaGeneral[[#This Row],[Mercancía general desembarcada en exterior]]</f>
        <v>18344</v>
      </c>
      <c r="K2291" s="3">
        <f>+dataMercanciaGeneral[[#This Row],[Mercancía general embarcada en cabotaje]]+dataMercanciaGeneral[[#This Row],[Mercancía general embarcada en exterior]]</f>
        <v>38108</v>
      </c>
      <c r="L2291" s="3">
        <f>+dataMercanciaGeneral[[#This Row],[Mercancía general desembarcada en cabotaje]]+dataMercanciaGeneral[[#This Row],[Mercancía general desembarcada en exterior]]</f>
        <v>65159</v>
      </c>
      <c r="M2291" s="3">
        <f>+dataMercanciaGeneral[[#This Row],[TOTAL mercancía general embarcada en cabotaje y exterior]]+dataMercanciaGeneral[[#This Row],[TOTAL mercancía general desembarcada en cabotaje y exterior]]</f>
        <v>103267</v>
      </c>
    </row>
    <row r="2292" spans="1:13" hidden="1" x14ac:dyDescent="0.25">
      <c r="A2292" s="1">
        <v>2001</v>
      </c>
      <c r="B2292" s="1" t="s">
        <v>16</v>
      </c>
      <c r="C2292" s="1" t="s">
        <v>32</v>
      </c>
      <c r="D2292" s="1" t="s">
        <v>33</v>
      </c>
      <c r="E2292" s="2">
        <v>26313</v>
      </c>
      <c r="F2292" s="2">
        <v>30808</v>
      </c>
      <c r="G2292" s="3">
        <f>+dataMercanciaGeneral[[#This Row],[Mercancía general embarcada en cabotaje]]+dataMercanciaGeneral[[#This Row],[Mercancía general desembarcada en cabotaje]]</f>
        <v>57121</v>
      </c>
      <c r="H2292" s="2">
        <v>172156</v>
      </c>
      <c r="I2292" s="2">
        <v>381734</v>
      </c>
      <c r="J2292" s="3">
        <f>+dataMercanciaGeneral[[#This Row],[Mercancía general embarcada en exterior]]+dataMercanciaGeneral[[#This Row],[Mercancía general desembarcada en exterior]]</f>
        <v>553890</v>
      </c>
      <c r="K2292" s="3">
        <f>+dataMercanciaGeneral[[#This Row],[Mercancía general embarcada en cabotaje]]+dataMercanciaGeneral[[#This Row],[Mercancía general embarcada en exterior]]</f>
        <v>198469</v>
      </c>
      <c r="L2292" s="3">
        <f>+dataMercanciaGeneral[[#This Row],[Mercancía general desembarcada en cabotaje]]+dataMercanciaGeneral[[#This Row],[Mercancía general desembarcada en exterior]]</f>
        <v>412542</v>
      </c>
      <c r="M2292" s="3">
        <f>+dataMercanciaGeneral[[#This Row],[TOTAL mercancía general embarcada en cabotaje y exterior]]+dataMercanciaGeneral[[#This Row],[TOTAL mercancía general desembarcada en cabotaje y exterior]]</f>
        <v>611011</v>
      </c>
    </row>
    <row r="2293" spans="1:13" hidden="1" x14ac:dyDescent="0.25">
      <c r="A2293" s="1">
        <v>2001</v>
      </c>
      <c r="B2293" s="1" t="s">
        <v>16</v>
      </c>
      <c r="C2293" s="1" t="s">
        <v>32</v>
      </c>
      <c r="D2293" s="1" t="s">
        <v>42</v>
      </c>
      <c r="E2293" s="2">
        <v>0</v>
      </c>
      <c r="F2293" s="2">
        <v>0</v>
      </c>
      <c r="G2293" s="3">
        <f>+dataMercanciaGeneral[[#This Row],[Mercancía general embarcada en cabotaje]]+dataMercanciaGeneral[[#This Row],[Mercancía general desembarcada en cabotaje]]</f>
        <v>0</v>
      </c>
      <c r="H2293" s="2">
        <v>75</v>
      </c>
      <c r="I2293" s="2">
        <v>190</v>
      </c>
      <c r="J2293" s="3">
        <f>+dataMercanciaGeneral[[#This Row],[Mercancía general embarcada en exterior]]+dataMercanciaGeneral[[#This Row],[Mercancía general desembarcada en exterior]]</f>
        <v>265</v>
      </c>
      <c r="K2293" s="3">
        <f>+dataMercanciaGeneral[[#This Row],[Mercancía general embarcada en cabotaje]]+dataMercanciaGeneral[[#This Row],[Mercancía general embarcada en exterior]]</f>
        <v>75</v>
      </c>
      <c r="L2293" s="3">
        <f>+dataMercanciaGeneral[[#This Row],[Mercancía general desembarcada en cabotaje]]+dataMercanciaGeneral[[#This Row],[Mercancía general desembarcada en exterior]]</f>
        <v>190</v>
      </c>
      <c r="M2293" s="3">
        <f>+dataMercanciaGeneral[[#This Row],[TOTAL mercancía general embarcada en cabotaje y exterior]]+dataMercanciaGeneral[[#This Row],[TOTAL mercancía general desembarcada en cabotaje y exterior]]</f>
        <v>265</v>
      </c>
    </row>
    <row r="2294" spans="1:13" hidden="1" x14ac:dyDescent="0.25">
      <c r="A2294" s="1">
        <v>2001</v>
      </c>
      <c r="B2294" s="1" t="s">
        <v>17</v>
      </c>
      <c r="C2294" s="1" t="s">
        <v>32</v>
      </c>
      <c r="D2294" s="1" t="s">
        <v>33</v>
      </c>
      <c r="E2294" s="2">
        <v>21115</v>
      </c>
      <c r="F2294" s="2">
        <v>4384</v>
      </c>
      <c r="G2294" s="3">
        <f>+dataMercanciaGeneral[[#This Row],[Mercancía general embarcada en cabotaje]]+dataMercanciaGeneral[[#This Row],[Mercancía general desembarcada en cabotaje]]</f>
        <v>25499</v>
      </c>
      <c r="H2294" s="2">
        <v>246979</v>
      </c>
      <c r="I2294" s="2">
        <v>115427</v>
      </c>
      <c r="J2294" s="3">
        <f>+dataMercanciaGeneral[[#This Row],[Mercancía general embarcada en exterior]]+dataMercanciaGeneral[[#This Row],[Mercancía general desembarcada en exterior]]</f>
        <v>362406</v>
      </c>
      <c r="K2294" s="3">
        <f>+dataMercanciaGeneral[[#This Row],[Mercancía general embarcada en cabotaje]]+dataMercanciaGeneral[[#This Row],[Mercancía general embarcada en exterior]]</f>
        <v>268094</v>
      </c>
      <c r="L2294" s="3">
        <f>+dataMercanciaGeneral[[#This Row],[Mercancía general desembarcada en cabotaje]]+dataMercanciaGeneral[[#This Row],[Mercancía general desembarcada en exterior]]</f>
        <v>119811</v>
      </c>
      <c r="M2294" s="3">
        <f>+dataMercanciaGeneral[[#This Row],[TOTAL mercancía general embarcada en cabotaje y exterior]]+dataMercanciaGeneral[[#This Row],[TOTAL mercancía general desembarcada en cabotaje y exterior]]</f>
        <v>387905</v>
      </c>
    </row>
    <row r="2295" spans="1:13" hidden="1" x14ac:dyDescent="0.25">
      <c r="A2295" s="1">
        <v>2001</v>
      </c>
      <c r="B2295" s="1" t="s">
        <v>17</v>
      </c>
      <c r="C2295" s="1" t="s">
        <v>32</v>
      </c>
      <c r="D2295" s="1" t="s">
        <v>42</v>
      </c>
      <c r="E2295" s="2">
        <v>67631</v>
      </c>
      <c r="F2295" s="2">
        <v>17378</v>
      </c>
      <c r="G2295" s="3">
        <f>+dataMercanciaGeneral[[#This Row],[Mercancía general embarcada en cabotaje]]+dataMercanciaGeneral[[#This Row],[Mercancía general desembarcada en cabotaje]]</f>
        <v>85009</v>
      </c>
      <c r="H2295" s="2">
        <v>61966</v>
      </c>
      <c r="I2295" s="2">
        <v>37053</v>
      </c>
      <c r="J2295" s="3">
        <f>+dataMercanciaGeneral[[#This Row],[Mercancía general embarcada en exterior]]+dataMercanciaGeneral[[#This Row],[Mercancía general desembarcada en exterior]]</f>
        <v>99019</v>
      </c>
      <c r="K2295" s="3">
        <f>+dataMercanciaGeneral[[#This Row],[Mercancía general embarcada en cabotaje]]+dataMercanciaGeneral[[#This Row],[Mercancía general embarcada en exterior]]</f>
        <v>129597</v>
      </c>
      <c r="L2295" s="3">
        <f>+dataMercanciaGeneral[[#This Row],[Mercancía general desembarcada en cabotaje]]+dataMercanciaGeneral[[#This Row],[Mercancía general desembarcada en exterior]]</f>
        <v>54431</v>
      </c>
      <c r="M2295" s="3">
        <f>+dataMercanciaGeneral[[#This Row],[TOTAL mercancía general embarcada en cabotaje y exterior]]+dataMercanciaGeneral[[#This Row],[TOTAL mercancía general desembarcada en cabotaje y exterior]]</f>
        <v>184028</v>
      </c>
    </row>
    <row r="2296" spans="1:13" hidden="1" x14ac:dyDescent="0.25">
      <c r="A2296" s="1">
        <v>2001</v>
      </c>
      <c r="B2296" s="1" t="s">
        <v>18</v>
      </c>
      <c r="C2296" s="1" t="s">
        <v>32</v>
      </c>
      <c r="D2296" s="1" t="s">
        <v>33</v>
      </c>
      <c r="E2296" s="2">
        <v>565</v>
      </c>
      <c r="F2296" s="2">
        <v>468</v>
      </c>
      <c r="G2296" s="3">
        <f>+dataMercanciaGeneral[[#This Row],[Mercancía general embarcada en cabotaje]]+dataMercanciaGeneral[[#This Row],[Mercancía general desembarcada en cabotaje]]</f>
        <v>1033</v>
      </c>
      <c r="H2296" s="2">
        <v>343288</v>
      </c>
      <c r="I2296" s="2">
        <v>595422</v>
      </c>
      <c r="J2296" s="3">
        <f>+dataMercanciaGeneral[[#This Row],[Mercancía general embarcada en exterior]]+dataMercanciaGeneral[[#This Row],[Mercancía general desembarcada en exterior]]</f>
        <v>938710</v>
      </c>
      <c r="K2296" s="3">
        <f>+dataMercanciaGeneral[[#This Row],[Mercancía general embarcada en cabotaje]]+dataMercanciaGeneral[[#This Row],[Mercancía general embarcada en exterior]]</f>
        <v>343853</v>
      </c>
      <c r="L2296" s="3">
        <f>+dataMercanciaGeneral[[#This Row],[Mercancía general desembarcada en cabotaje]]+dataMercanciaGeneral[[#This Row],[Mercancía general desembarcada en exterior]]</f>
        <v>595890</v>
      </c>
      <c r="M2296" s="3">
        <f>+dataMercanciaGeneral[[#This Row],[TOTAL mercancía general embarcada en cabotaje y exterior]]+dataMercanciaGeneral[[#This Row],[TOTAL mercancía general desembarcada en cabotaje y exterior]]</f>
        <v>939743</v>
      </c>
    </row>
    <row r="2297" spans="1:13" hidden="1" x14ac:dyDescent="0.25">
      <c r="A2297" s="1">
        <v>2001</v>
      </c>
      <c r="B2297" s="1" t="s">
        <v>18</v>
      </c>
      <c r="C2297" s="1" t="s">
        <v>32</v>
      </c>
      <c r="D2297" s="1" t="s">
        <v>42</v>
      </c>
      <c r="E2297" s="2">
        <v>0</v>
      </c>
      <c r="F2297" s="2">
        <v>0</v>
      </c>
      <c r="G2297" s="3">
        <f>+dataMercanciaGeneral[[#This Row],[Mercancía general embarcada en cabotaje]]+dataMercanciaGeneral[[#This Row],[Mercancía general desembarcada en cabotaje]]</f>
        <v>0</v>
      </c>
      <c r="H2297" s="2">
        <v>0</v>
      </c>
      <c r="I2297" s="2">
        <v>0</v>
      </c>
      <c r="J2297" s="3">
        <f>+dataMercanciaGeneral[[#This Row],[Mercancía general embarcada en exterior]]+dataMercanciaGeneral[[#This Row],[Mercancía general desembarcada en exterior]]</f>
        <v>0</v>
      </c>
      <c r="K2297" s="3">
        <f>+dataMercanciaGeneral[[#This Row],[Mercancía general embarcada en cabotaje]]+dataMercanciaGeneral[[#This Row],[Mercancía general embarcada en exterior]]</f>
        <v>0</v>
      </c>
      <c r="L2297" s="3">
        <f>+dataMercanciaGeneral[[#This Row],[Mercancía general desembarcada en cabotaje]]+dataMercanciaGeneral[[#This Row],[Mercancía general desembarcada en exterior]]</f>
        <v>0</v>
      </c>
      <c r="M2297" s="3">
        <f>+dataMercanciaGeneral[[#This Row],[TOTAL mercancía general embarcada en cabotaje y exterior]]+dataMercanciaGeneral[[#This Row],[TOTAL mercancía general desembarcada en cabotaje y exterior]]</f>
        <v>0</v>
      </c>
    </row>
    <row r="2298" spans="1:13" hidden="1" x14ac:dyDescent="0.25">
      <c r="A2298" s="1">
        <v>2001</v>
      </c>
      <c r="B2298" s="1" t="s">
        <v>19</v>
      </c>
      <c r="C2298" s="1" t="s">
        <v>32</v>
      </c>
      <c r="D2298" s="1" t="s">
        <v>33</v>
      </c>
      <c r="E2298" s="2">
        <v>1161135</v>
      </c>
      <c r="F2298" s="2">
        <v>1490809</v>
      </c>
      <c r="G2298" s="3">
        <f>+dataMercanciaGeneral[[#This Row],[Mercancía general embarcada en cabotaje]]+dataMercanciaGeneral[[#This Row],[Mercancía general desembarcada en cabotaje]]</f>
        <v>2651944</v>
      </c>
      <c r="H2298" s="2">
        <v>161000</v>
      </c>
      <c r="I2298" s="2">
        <v>88461</v>
      </c>
      <c r="J2298" s="3">
        <f>+dataMercanciaGeneral[[#This Row],[Mercancía general embarcada en exterior]]+dataMercanciaGeneral[[#This Row],[Mercancía general desembarcada en exterior]]</f>
        <v>249461</v>
      </c>
      <c r="K2298" s="3">
        <f>+dataMercanciaGeneral[[#This Row],[Mercancía general embarcada en cabotaje]]+dataMercanciaGeneral[[#This Row],[Mercancía general embarcada en exterior]]</f>
        <v>1322135</v>
      </c>
      <c r="L2298" s="3">
        <f>+dataMercanciaGeneral[[#This Row],[Mercancía general desembarcada en cabotaje]]+dataMercanciaGeneral[[#This Row],[Mercancía general desembarcada en exterior]]</f>
        <v>1579270</v>
      </c>
      <c r="M2298" s="3">
        <f>+dataMercanciaGeneral[[#This Row],[TOTAL mercancía general embarcada en cabotaje y exterior]]+dataMercanciaGeneral[[#This Row],[TOTAL mercancía general desembarcada en cabotaje y exterior]]</f>
        <v>2901405</v>
      </c>
    </row>
    <row r="2299" spans="1:13" hidden="1" x14ac:dyDescent="0.25">
      <c r="A2299" s="1">
        <v>2001</v>
      </c>
      <c r="B2299" s="1" t="s">
        <v>19</v>
      </c>
      <c r="C2299" s="1" t="s">
        <v>32</v>
      </c>
      <c r="D2299" s="1" t="s">
        <v>42</v>
      </c>
      <c r="E2299" s="2">
        <v>865576</v>
      </c>
      <c r="F2299" s="2">
        <v>2123396</v>
      </c>
      <c r="G2299" s="3">
        <f>+dataMercanciaGeneral[[#This Row],[Mercancía general embarcada en cabotaje]]+dataMercanciaGeneral[[#This Row],[Mercancía general desembarcada en cabotaje]]</f>
        <v>2988972</v>
      </c>
      <c r="H2299" s="2">
        <v>1388457</v>
      </c>
      <c r="I2299" s="2">
        <v>2077422</v>
      </c>
      <c r="J2299" s="3">
        <f>+dataMercanciaGeneral[[#This Row],[Mercancía general embarcada en exterior]]+dataMercanciaGeneral[[#This Row],[Mercancía general desembarcada en exterior]]</f>
        <v>3465879</v>
      </c>
      <c r="K2299" s="3">
        <f>+dataMercanciaGeneral[[#This Row],[Mercancía general embarcada en cabotaje]]+dataMercanciaGeneral[[#This Row],[Mercancía general embarcada en exterior]]</f>
        <v>2254033</v>
      </c>
      <c r="L2299" s="3">
        <f>+dataMercanciaGeneral[[#This Row],[Mercancía general desembarcada en cabotaje]]+dataMercanciaGeneral[[#This Row],[Mercancía general desembarcada en exterior]]</f>
        <v>4200818</v>
      </c>
      <c r="M2299" s="3">
        <f>+dataMercanciaGeneral[[#This Row],[TOTAL mercancía general embarcada en cabotaje y exterior]]+dataMercanciaGeneral[[#This Row],[TOTAL mercancía general desembarcada en cabotaje y exterior]]</f>
        <v>6454851</v>
      </c>
    </row>
    <row r="2300" spans="1:13" hidden="1" x14ac:dyDescent="0.25">
      <c r="A2300" s="1">
        <v>2001</v>
      </c>
      <c r="B2300" s="1" t="s">
        <v>20</v>
      </c>
      <c r="C2300" s="1" t="s">
        <v>32</v>
      </c>
      <c r="D2300" s="1" t="s">
        <v>33</v>
      </c>
      <c r="E2300" s="2">
        <v>225616</v>
      </c>
      <c r="F2300" s="2">
        <v>73770</v>
      </c>
      <c r="G2300" s="3">
        <f>+dataMercanciaGeneral[[#This Row],[Mercancía general embarcada en cabotaje]]+dataMercanciaGeneral[[#This Row],[Mercancía general desembarcada en cabotaje]]</f>
        <v>299386</v>
      </c>
      <c r="H2300" s="2">
        <v>68811</v>
      </c>
      <c r="I2300" s="2">
        <v>27994</v>
      </c>
      <c r="J2300" s="3">
        <f>+dataMercanciaGeneral[[#This Row],[Mercancía general embarcada en exterior]]+dataMercanciaGeneral[[#This Row],[Mercancía general desembarcada en exterior]]</f>
        <v>96805</v>
      </c>
      <c r="K2300" s="3">
        <f>+dataMercanciaGeneral[[#This Row],[Mercancía general embarcada en cabotaje]]+dataMercanciaGeneral[[#This Row],[Mercancía general embarcada en exterior]]</f>
        <v>294427</v>
      </c>
      <c r="L2300" s="3">
        <f>+dataMercanciaGeneral[[#This Row],[Mercancía general desembarcada en cabotaje]]+dataMercanciaGeneral[[#This Row],[Mercancía general desembarcada en exterior]]</f>
        <v>101764</v>
      </c>
      <c r="M2300" s="3">
        <f>+dataMercanciaGeneral[[#This Row],[TOTAL mercancía general embarcada en cabotaje y exterior]]+dataMercanciaGeneral[[#This Row],[TOTAL mercancía general desembarcada en cabotaje y exterior]]</f>
        <v>396191</v>
      </c>
    </row>
    <row r="2301" spans="1:13" hidden="1" x14ac:dyDescent="0.25">
      <c r="A2301" s="1">
        <v>2001</v>
      </c>
      <c r="B2301" s="1" t="s">
        <v>20</v>
      </c>
      <c r="C2301" s="1" t="s">
        <v>32</v>
      </c>
      <c r="D2301" s="1" t="s">
        <v>42</v>
      </c>
      <c r="E2301" s="2">
        <v>12445</v>
      </c>
      <c r="F2301" s="2">
        <v>4419</v>
      </c>
      <c r="G2301" s="3">
        <f>+dataMercanciaGeneral[[#This Row],[Mercancía general embarcada en cabotaje]]+dataMercanciaGeneral[[#This Row],[Mercancía general desembarcada en cabotaje]]</f>
        <v>16864</v>
      </c>
      <c r="H2301" s="2">
        <v>2</v>
      </c>
      <c r="I2301" s="2">
        <v>0</v>
      </c>
      <c r="J2301" s="3">
        <f>+dataMercanciaGeneral[[#This Row],[Mercancía general embarcada en exterior]]+dataMercanciaGeneral[[#This Row],[Mercancía general desembarcada en exterior]]</f>
        <v>2</v>
      </c>
      <c r="K2301" s="3">
        <f>+dataMercanciaGeneral[[#This Row],[Mercancía general embarcada en cabotaje]]+dataMercanciaGeneral[[#This Row],[Mercancía general embarcada en exterior]]</f>
        <v>12447</v>
      </c>
      <c r="L2301" s="3">
        <f>+dataMercanciaGeneral[[#This Row],[Mercancía general desembarcada en cabotaje]]+dataMercanciaGeneral[[#This Row],[Mercancía general desembarcada en exterior]]</f>
        <v>4419</v>
      </c>
      <c r="M2301" s="3">
        <f>+dataMercanciaGeneral[[#This Row],[TOTAL mercancía general embarcada en cabotaje y exterior]]+dataMercanciaGeneral[[#This Row],[TOTAL mercancía general desembarcada en cabotaje y exterior]]</f>
        <v>16866</v>
      </c>
    </row>
    <row r="2302" spans="1:13" hidden="1" x14ac:dyDescent="0.25">
      <c r="A2302" s="1">
        <v>2001</v>
      </c>
      <c r="B2302" s="1" t="s">
        <v>21</v>
      </c>
      <c r="C2302" s="1" t="s">
        <v>32</v>
      </c>
      <c r="D2302" s="1" t="s">
        <v>33</v>
      </c>
      <c r="E2302" s="2">
        <v>49</v>
      </c>
      <c r="F2302" s="2">
        <v>0</v>
      </c>
      <c r="G2302" s="3">
        <f>+dataMercanciaGeneral[[#This Row],[Mercancía general embarcada en cabotaje]]+dataMercanciaGeneral[[#This Row],[Mercancía general desembarcada en cabotaje]]</f>
        <v>49</v>
      </c>
      <c r="H2302" s="2">
        <v>317442</v>
      </c>
      <c r="I2302" s="2">
        <v>349378</v>
      </c>
      <c r="J2302" s="3">
        <f>+dataMercanciaGeneral[[#This Row],[Mercancía general embarcada en exterior]]+dataMercanciaGeneral[[#This Row],[Mercancía general desembarcada en exterior]]</f>
        <v>666820</v>
      </c>
      <c r="K2302" s="3">
        <f>+dataMercanciaGeneral[[#This Row],[Mercancía general embarcada en cabotaje]]+dataMercanciaGeneral[[#This Row],[Mercancía general embarcada en exterior]]</f>
        <v>317491</v>
      </c>
      <c r="L2302" s="3">
        <f>+dataMercanciaGeneral[[#This Row],[Mercancía general desembarcada en cabotaje]]+dataMercanciaGeneral[[#This Row],[Mercancía general desembarcada en exterior]]</f>
        <v>349378</v>
      </c>
      <c r="M2302" s="3">
        <f>+dataMercanciaGeneral[[#This Row],[TOTAL mercancía general embarcada en cabotaje y exterior]]+dataMercanciaGeneral[[#This Row],[TOTAL mercancía general desembarcada en cabotaje y exterior]]</f>
        <v>666869</v>
      </c>
    </row>
    <row r="2303" spans="1:13" hidden="1" x14ac:dyDescent="0.25">
      <c r="A2303" s="1">
        <v>2001</v>
      </c>
      <c r="B2303" s="1" t="s">
        <v>21</v>
      </c>
      <c r="C2303" s="1" t="s">
        <v>32</v>
      </c>
      <c r="D2303" s="1" t="s">
        <v>42</v>
      </c>
      <c r="E2303" s="2">
        <v>209181</v>
      </c>
      <c r="F2303" s="2">
        <v>61279</v>
      </c>
      <c r="G2303" s="3">
        <f>+dataMercanciaGeneral[[#This Row],[Mercancía general embarcada en cabotaje]]+dataMercanciaGeneral[[#This Row],[Mercancía general desembarcada en cabotaje]]</f>
        <v>270460</v>
      </c>
      <c r="H2303" s="2">
        <v>42</v>
      </c>
      <c r="I2303" s="2">
        <v>201</v>
      </c>
      <c r="J2303" s="3">
        <f>+dataMercanciaGeneral[[#This Row],[Mercancía general embarcada en exterior]]+dataMercanciaGeneral[[#This Row],[Mercancía general desembarcada en exterior]]</f>
        <v>243</v>
      </c>
      <c r="K2303" s="3">
        <f>+dataMercanciaGeneral[[#This Row],[Mercancía general embarcada en cabotaje]]+dataMercanciaGeneral[[#This Row],[Mercancía general embarcada en exterior]]</f>
        <v>209223</v>
      </c>
      <c r="L2303" s="3">
        <f>+dataMercanciaGeneral[[#This Row],[Mercancía general desembarcada en cabotaje]]+dataMercanciaGeneral[[#This Row],[Mercancía general desembarcada en exterior]]</f>
        <v>61480</v>
      </c>
      <c r="M2303" s="3">
        <f>+dataMercanciaGeneral[[#This Row],[TOTAL mercancía general embarcada en cabotaje y exterior]]+dataMercanciaGeneral[[#This Row],[TOTAL mercancía general desembarcada en cabotaje y exterior]]</f>
        <v>270703</v>
      </c>
    </row>
    <row r="2304" spans="1:13" hidden="1" x14ac:dyDescent="0.25">
      <c r="A2304" s="1">
        <v>2001</v>
      </c>
      <c r="B2304" s="1" t="s">
        <v>22</v>
      </c>
      <c r="C2304" s="1" t="s">
        <v>32</v>
      </c>
      <c r="D2304" s="1" t="s">
        <v>33</v>
      </c>
      <c r="E2304" s="2">
        <v>112700</v>
      </c>
      <c r="F2304" s="2">
        <v>363712</v>
      </c>
      <c r="G2304" s="3">
        <f>+dataMercanciaGeneral[[#This Row],[Mercancía general embarcada en cabotaje]]+dataMercanciaGeneral[[#This Row],[Mercancía general desembarcada en cabotaje]]</f>
        <v>476412</v>
      </c>
      <c r="H2304" s="2">
        <v>0</v>
      </c>
      <c r="I2304" s="2">
        <v>0</v>
      </c>
      <c r="J2304" s="3">
        <f>+dataMercanciaGeneral[[#This Row],[Mercancía general embarcada en exterior]]+dataMercanciaGeneral[[#This Row],[Mercancía general desembarcada en exterior]]</f>
        <v>0</v>
      </c>
      <c r="K2304" s="3">
        <f>+dataMercanciaGeneral[[#This Row],[Mercancía general embarcada en cabotaje]]+dataMercanciaGeneral[[#This Row],[Mercancía general embarcada en exterior]]</f>
        <v>112700</v>
      </c>
      <c r="L2304" s="3">
        <f>+dataMercanciaGeneral[[#This Row],[Mercancía general desembarcada en cabotaje]]+dataMercanciaGeneral[[#This Row],[Mercancía general desembarcada en exterior]]</f>
        <v>363712</v>
      </c>
      <c r="M2304" s="3">
        <f>+dataMercanciaGeneral[[#This Row],[TOTAL mercancía general embarcada en cabotaje y exterior]]+dataMercanciaGeneral[[#This Row],[TOTAL mercancía general desembarcada en cabotaje y exterior]]</f>
        <v>476412</v>
      </c>
    </row>
    <row r="2305" spans="1:13" hidden="1" x14ac:dyDescent="0.25">
      <c r="A2305" s="1">
        <v>2001</v>
      </c>
      <c r="B2305" s="1" t="s">
        <v>22</v>
      </c>
      <c r="C2305" s="1" t="s">
        <v>32</v>
      </c>
      <c r="D2305" s="1" t="s">
        <v>42</v>
      </c>
      <c r="E2305" s="2">
        <v>17656</v>
      </c>
      <c r="F2305" s="2">
        <v>71153</v>
      </c>
      <c r="G2305" s="3">
        <f>+dataMercanciaGeneral[[#This Row],[Mercancía general embarcada en cabotaje]]+dataMercanciaGeneral[[#This Row],[Mercancía general desembarcada en cabotaje]]</f>
        <v>88809</v>
      </c>
      <c r="H2305" s="2">
        <v>1528</v>
      </c>
      <c r="I2305" s="2">
        <v>24603</v>
      </c>
      <c r="J2305" s="3">
        <f>+dataMercanciaGeneral[[#This Row],[Mercancía general embarcada en exterior]]+dataMercanciaGeneral[[#This Row],[Mercancía general desembarcada en exterior]]</f>
        <v>26131</v>
      </c>
      <c r="K2305" s="3">
        <f>+dataMercanciaGeneral[[#This Row],[Mercancía general embarcada en cabotaje]]+dataMercanciaGeneral[[#This Row],[Mercancía general embarcada en exterior]]</f>
        <v>19184</v>
      </c>
      <c r="L2305" s="3">
        <f>+dataMercanciaGeneral[[#This Row],[Mercancía general desembarcada en cabotaje]]+dataMercanciaGeneral[[#This Row],[Mercancía general desembarcada en exterior]]</f>
        <v>95756</v>
      </c>
      <c r="M2305" s="3">
        <f>+dataMercanciaGeneral[[#This Row],[TOTAL mercancía general embarcada en cabotaje y exterior]]+dataMercanciaGeneral[[#This Row],[TOTAL mercancía general desembarcada en cabotaje y exterior]]</f>
        <v>114940</v>
      </c>
    </row>
    <row r="2306" spans="1:13" hidden="1" x14ac:dyDescent="0.25">
      <c r="A2306" s="1">
        <v>2001</v>
      </c>
      <c r="B2306" s="1" t="s">
        <v>6</v>
      </c>
      <c r="C2306" s="1" t="s">
        <v>32</v>
      </c>
      <c r="D2306" s="1" t="s">
        <v>33</v>
      </c>
      <c r="E2306" s="2">
        <v>0</v>
      </c>
      <c r="F2306" s="2">
        <v>0</v>
      </c>
      <c r="G2306" s="3">
        <f>+dataMercanciaGeneral[[#This Row],[Mercancía general embarcada en cabotaje]]+dataMercanciaGeneral[[#This Row],[Mercancía general desembarcada en cabotaje]]</f>
        <v>0</v>
      </c>
      <c r="H2306" s="2">
        <v>9755</v>
      </c>
      <c r="I2306" s="2">
        <v>122596</v>
      </c>
      <c r="J2306" s="3">
        <f>+dataMercanciaGeneral[[#This Row],[Mercancía general embarcada en exterior]]+dataMercanciaGeneral[[#This Row],[Mercancía general desembarcada en exterior]]</f>
        <v>132351</v>
      </c>
      <c r="K2306" s="3">
        <f>+dataMercanciaGeneral[[#This Row],[Mercancía general embarcada en cabotaje]]+dataMercanciaGeneral[[#This Row],[Mercancía general embarcada en exterior]]</f>
        <v>9755</v>
      </c>
      <c r="L2306" s="3">
        <f>+dataMercanciaGeneral[[#This Row],[Mercancía general desembarcada en cabotaje]]+dataMercanciaGeneral[[#This Row],[Mercancía general desembarcada en exterior]]</f>
        <v>122596</v>
      </c>
      <c r="M2306" s="3">
        <f>+dataMercanciaGeneral[[#This Row],[TOTAL mercancía general embarcada en cabotaje y exterior]]+dataMercanciaGeneral[[#This Row],[TOTAL mercancía general desembarcada en cabotaje y exterior]]</f>
        <v>132351</v>
      </c>
    </row>
    <row r="2307" spans="1:13" hidden="1" x14ac:dyDescent="0.25">
      <c r="A2307" s="1">
        <v>2001</v>
      </c>
      <c r="B2307" s="1" t="s">
        <v>6</v>
      </c>
      <c r="C2307" s="1" t="s">
        <v>32</v>
      </c>
      <c r="D2307" s="1" t="s">
        <v>42</v>
      </c>
      <c r="E2307" s="2">
        <v>0</v>
      </c>
      <c r="F2307" s="2">
        <v>0</v>
      </c>
      <c r="G2307" s="3">
        <f>+dataMercanciaGeneral[[#This Row],[Mercancía general embarcada en cabotaje]]+dataMercanciaGeneral[[#This Row],[Mercancía general desembarcada en cabotaje]]</f>
        <v>0</v>
      </c>
      <c r="H2307" s="2">
        <v>0</v>
      </c>
      <c r="I2307" s="2">
        <v>0</v>
      </c>
      <c r="J2307" s="3">
        <f>+dataMercanciaGeneral[[#This Row],[Mercancía general embarcada en exterior]]+dataMercanciaGeneral[[#This Row],[Mercancía general desembarcada en exterior]]</f>
        <v>0</v>
      </c>
      <c r="K2307" s="3">
        <f>+dataMercanciaGeneral[[#This Row],[Mercancía general embarcada en cabotaje]]+dataMercanciaGeneral[[#This Row],[Mercancía general embarcada en exterior]]</f>
        <v>0</v>
      </c>
      <c r="L2307" s="3">
        <f>+dataMercanciaGeneral[[#This Row],[Mercancía general desembarcada en cabotaje]]+dataMercanciaGeneral[[#This Row],[Mercancía general desembarcada en exterior]]</f>
        <v>0</v>
      </c>
      <c r="M2307" s="3">
        <f>+dataMercanciaGeneral[[#This Row],[TOTAL mercancía general embarcada en cabotaje y exterior]]+dataMercanciaGeneral[[#This Row],[TOTAL mercancía general desembarcada en cabotaje y exterior]]</f>
        <v>0</v>
      </c>
    </row>
    <row r="2308" spans="1:13" hidden="1" x14ac:dyDescent="0.25">
      <c r="A2308" s="1">
        <v>2001</v>
      </c>
      <c r="B2308" s="1" t="s">
        <v>23</v>
      </c>
      <c r="C2308" s="1" t="s">
        <v>32</v>
      </c>
      <c r="D2308" s="1" t="s">
        <v>33</v>
      </c>
      <c r="E2308" s="2">
        <v>27731</v>
      </c>
      <c r="F2308" s="2">
        <v>1388</v>
      </c>
      <c r="G2308" s="3">
        <f>+dataMercanciaGeneral[[#This Row],[Mercancía general embarcada en cabotaje]]+dataMercanciaGeneral[[#This Row],[Mercancía general desembarcada en cabotaje]]</f>
        <v>29119</v>
      </c>
      <c r="H2308" s="2">
        <v>738357</v>
      </c>
      <c r="I2308" s="2">
        <v>905636</v>
      </c>
      <c r="J2308" s="3">
        <f>+dataMercanciaGeneral[[#This Row],[Mercancía general embarcada en exterior]]+dataMercanciaGeneral[[#This Row],[Mercancía general desembarcada en exterior]]</f>
        <v>1643993</v>
      </c>
      <c r="K2308" s="3">
        <f>+dataMercanciaGeneral[[#This Row],[Mercancía general embarcada en cabotaje]]+dataMercanciaGeneral[[#This Row],[Mercancía general embarcada en exterior]]</f>
        <v>766088</v>
      </c>
      <c r="L2308" s="3">
        <f>+dataMercanciaGeneral[[#This Row],[Mercancía general desembarcada en cabotaje]]+dataMercanciaGeneral[[#This Row],[Mercancía general desembarcada en exterior]]</f>
        <v>907024</v>
      </c>
      <c r="M2308" s="3">
        <f>+dataMercanciaGeneral[[#This Row],[TOTAL mercancía general embarcada en cabotaje y exterior]]+dataMercanciaGeneral[[#This Row],[TOTAL mercancía general desembarcada en cabotaje y exterior]]</f>
        <v>1673112</v>
      </c>
    </row>
    <row r="2309" spans="1:13" hidden="1" x14ac:dyDescent="0.25">
      <c r="A2309" s="1">
        <v>2001</v>
      </c>
      <c r="B2309" s="1" t="s">
        <v>23</v>
      </c>
      <c r="C2309" s="1" t="s">
        <v>32</v>
      </c>
      <c r="D2309" s="1" t="s">
        <v>42</v>
      </c>
      <c r="E2309" s="2">
        <v>0</v>
      </c>
      <c r="F2309" s="2">
        <v>0</v>
      </c>
      <c r="G2309" s="3">
        <f>+dataMercanciaGeneral[[#This Row],[Mercancía general embarcada en cabotaje]]+dataMercanciaGeneral[[#This Row],[Mercancía general desembarcada en cabotaje]]</f>
        <v>0</v>
      </c>
      <c r="H2309" s="2">
        <v>0</v>
      </c>
      <c r="I2309" s="2">
        <v>0</v>
      </c>
      <c r="J2309" s="3">
        <f>+dataMercanciaGeneral[[#This Row],[Mercancía general embarcada en exterior]]+dataMercanciaGeneral[[#This Row],[Mercancía general desembarcada en exterior]]</f>
        <v>0</v>
      </c>
      <c r="K2309" s="3">
        <f>+dataMercanciaGeneral[[#This Row],[Mercancía general embarcada en cabotaje]]+dataMercanciaGeneral[[#This Row],[Mercancía general embarcada en exterior]]</f>
        <v>0</v>
      </c>
      <c r="L2309" s="3">
        <f>+dataMercanciaGeneral[[#This Row],[Mercancía general desembarcada en cabotaje]]+dataMercanciaGeneral[[#This Row],[Mercancía general desembarcada en exterior]]</f>
        <v>0</v>
      </c>
      <c r="M2309" s="3">
        <f>+dataMercanciaGeneral[[#This Row],[TOTAL mercancía general embarcada en cabotaje y exterior]]+dataMercanciaGeneral[[#This Row],[TOTAL mercancía general desembarcada en cabotaje y exterior]]</f>
        <v>0</v>
      </c>
    </row>
    <row r="2310" spans="1:13" hidden="1" x14ac:dyDescent="0.25">
      <c r="A2310" s="1">
        <v>2001</v>
      </c>
      <c r="B2310" s="1" t="s">
        <v>7</v>
      </c>
      <c r="C2310" s="1" t="s">
        <v>32</v>
      </c>
      <c r="D2310" s="1" t="s">
        <v>33</v>
      </c>
      <c r="E2310" s="2">
        <v>1275300</v>
      </c>
      <c r="F2310" s="2">
        <v>1387002</v>
      </c>
      <c r="G2310" s="3">
        <f>+dataMercanciaGeneral[[#This Row],[Mercancía general embarcada en cabotaje]]+dataMercanciaGeneral[[#This Row],[Mercancía general desembarcada en cabotaje]]</f>
        <v>2662302</v>
      </c>
      <c r="H2310" s="2">
        <v>101764</v>
      </c>
      <c r="I2310" s="2">
        <v>134664</v>
      </c>
      <c r="J2310" s="3">
        <f>+dataMercanciaGeneral[[#This Row],[Mercancía general embarcada en exterior]]+dataMercanciaGeneral[[#This Row],[Mercancía general desembarcada en exterior]]</f>
        <v>236428</v>
      </c>
      <c r="K2310" s="3">
        <f>+dataMercanciaGeneral[[#This Row],[Mercancía general embarcada en cabotaje]]+dataMercanciaGeneral[[#This Row],[Mercancía general embarcada en exterior]]</f>
        <v>1377064</v>
      </c>
      <c r="L2310" s="3">
        <f>+dataMercanciaGeneral[[#This Row],[Mercancía general desembarcada en cabotaje]]+dataMercanciaGeneral[[#This Row],[Mercancía general desembarcada en exterior]]</f>
        <v>1521666</v>
      </c>
      <c r="M2310" s="3">
        <f>+dataMercanciaGeneral[[#This Row],[TOTAL mercancía general embarcada en cabotaje y exterior]]+dataMercanciaGeneral[[#This Row],[TOTAL mercancía general desembarcada en cabotaje y exterior]]</f>
        <v>2898730</v>
      </c>
    </row>
    <row r="2311" spans="1:13" hidden="1" x14ac:dyDescent="0.25">
      <c r="A2311" s="1">
        <v>2001</v>
      </c>
      <c r="B2311" s="1" t="s">
        <v>7</v>
      </c>
      <c r="C2311" s="1" t="s">
        <v>32</v>
      </c>
      <c r="D2311" s="1" t="s">
        <v>42</v>
      </c>
      <c r="E2311" s="2">
        <v>784389</v>
      </c>
      <c r="F2311" s="2">
        <v>1841411</v>
      </c>
      <c r="G2311" s="3">
        <f>+dataMercanciaGeneral[[#This Row],[Mercancía general embarcada en cabotaje]]+dataMercanciaGeneral[[#This Row],[Mercancía general desembarcada en cabotaje]]</f>
        <v>2625800</v>
      </c>
      <c r="H2311" s="2">
        <v>102562</v>
      </c>
      <c r="I2311" s="2">
        <v>456491</v>
      </c>
      <c r="J2311" s="3">
        <f>+dataMercanciaGeneral[[#This Row],[Mercancía general embarcada en exterior]]+dataMercanciaGeneral[[#This Row],[Mercancía general desembarcada en exterior]]</f>
        <v>559053</v>
      </c>
      <c r="K2311" s="3">
        <f>+dataMercanciaGeneral[[#This Row],[Mercancía general embarcada en cabotaje]]+dataMercanciaGeneral[[#This Row],[Mercancía general embarcada en exterior]]</f>
        <v>886951</v>
      </c>
      <c r="L2311" s="3">
        <f>+dataMercanciaGeneral[[#This Row],[Mercancía general desembarcada en cabotaje]]+dataMercanciaGeneral[[#This Row],[Mercancía general desembarcada en exterior]]</f>
        <v>2297902</v>
      </c>
      <c r="M2311" s="3">
        <f>+dataMercanciaGeneral[[#This Row],[TOTAL mercancía general embarcada en cabotaje y exterior]]+dataMercanciaGeneral[[#This Row],[TOTAL mercancía general desembarcada en cabotaje y exterior]]</f>
        <v>3184853</v>
      </c>
    </row>
    <row r="2312" spans="1:13" hidden="1" x14ac:dyDescent="0.25">
      <c r="A2312" s="1">
        <v>2001</v>
      </c>
      <c r="B2312" s="1" t="s">
        <v>24</v>
      </c>
      <c r="C2312" s="1" t="s">
        <v>32</v>
      </c>
      <c r="D2312" s="1" t="s">
        <v>33</v>
      </c>
      <c r="E2312" s="2">
        <v>1955</v>
      </c>
      <c r="F2312" s="2">
        <v>7826</v>
      </c>
      <c r="G2312" s="3">
        <f>+dataMercanciaGeneral[[#This Row],[Mercancía general embarcada en cabotaje]]+dataMercanciaGeneral[[#This Row],[Mercancía general desembarcada en cabotaje]]</f>
        <v>9781</v>
      </c>
      <c r="H2312" s="2">
        <v>270837</v>
      </c>
      <c r="I2312" s="2">
        <v>707222</v>
      </c>
      <c r="J2312" s="3">
        <f>+dataMercanciaGeneral[[#This Row],[Mercancía general embarcada en exterior]]+dataMercanciaGeneral[[#This Row],[Mercancía general desembarcada en exterior]]</f>
        <v>978059</v>
      </c>
      <c r="K2312" s="3">
        <f>+dataMercanciaGeneral[[#This Row],[Mercancía general embarcada en cabotaje]]+dataMercanciaGeneral[[#This Row],[Mercancía general embarcada en exterior]]</f>
        <v>272792</v>
      </c>
      <c r="L2312" s="3">
        <f>+dataMercanciaGeneral[[#This Row],[Mercancía general desembarcada en cabotaje]]+dataMercanciaGeneral[[#This Row],[Mercancía general desembarcada en exterior]]</f>
        <v>715048</v>
      </c>
      <c r="M2312" s="3">
        <f>+dataMercanciaGeneral[[#This Row],[TOTAL mercancía general embarcada en cabotaje y exterior]]+dataMercanciaGeneral[[#This Row],[TOTAL mercancía general desembarcada en cabotaje y exterior]]</f>
        <v>987840</v>
      </c>
    </row>
    <row r="2313" spans="1:13" hidden="1" x14ac:dyDescent="0.25">
      <c r="A2313" s="1">
        <v>2001</v>
      </c>
      <c r="B2313" s="1" t="s">
        <v>24</v>
      </c>
      <c r="C2313" s="1" t="s">
        <v>32</v>
      </c>
      <c r="D2313" s="1" t="s">
        <v>42</v>
      </c>
      <c r="E2313" s="2">
        <v>337</v>
      </c>
      <c r="F2313" s="2">
        <v>0</v>
      </c>
      <c r="G2313" s="3">
        <f>+dataMercanciaGeneral[[#This Row],[Mercancía general embarcada en cabotaje]]+dataMercanciaGeneral[[#This Row],[Mercancía general desembarcada en cabotaje]]</f>
        <v>337</v>
      </c>
      <c r="H2313" s="2">
        <v>17813</v>
      </c>
      <c r="I2313" s="2">
        <v>3538</v>
      </c>
      <c r="J2313" s="3">
        <f>+dataMercanciaGeneral[[#This Row],[Mercancía general embarcada en exterior]]+dataMercanciaGeneral[[#This Row],[Mercancía general desembarcada en exterior]]</f>
        <v>21351</v>
      </c>
      <c r="K2313" s="3">
        <f>+dataMercanciaGeneral[[#This Row],[Mercancía general embarcada en cabotaje]]+dataMercanciaGeneral[[#This Row],[Mercancía general embarcada en exterior]]</f>
        <v>18150</v>
      </c>
      <c r="L2313" s="3">
        <f>+dataMercanciaGeneral[[#This Row],[Mercancía general desembarcada en cabotaje]]+dataMercanciaGeneral[[#This Row],[Mercancía general desembarcada en exterior]]</f>
        <v>3538</v>
      </c>
      <c r="M2313" s="3">
        <f>+dataMercanciaGeneral[[#This Row],[TOTAL mercancía general embarcada en cabotaje y exterior]]+dataMercanciaGeneral[[#This Row],[TOTAL mercancía general desembarcada en cabotaje y exterior]]</f>
        <v>21688</v>
      </c>
    </row>
    <row r="2314" spans="1:13" hidden="1" x14ac:dyDescent="0.25">
      <c r="A2314" s="1">
        <v>2001</v>
      </c>
      <c r="B2314" s="1" t="s">
        <v>25</v>
      </c>
      <c r="C2314" s="1" t="s">
        <v>32</v>
      </c>
      <c r="D2314" s="1" t="s">
        <v>33</v>
      </c>
      <c r="E2314" s="2">
        <v>123651</v>
      </c>
      <c r="F2314" s="2">
        <v>132267</v>
      </c>
      <c r="G2314" s="3">
        <f>+dataMercanciaGeneral[[#This Row],[Mercancía general embarcada en cabotaje]]+dataMercanciaGeneral[[#This Row],[Mercancía general desembarcada en cabotaje]]</f>
        <v>255918</v>
      </c>
      <c r="H2314" s="2">
        <v>29288</v>
      </c>
      <c r="I2314" s="2">
        <v>649692</v>
      </c>
      <c r="J2314" s="3">
        <f>+dataMercanciaGeneral[[#This Row],[Mercancía general embarcada en exterior]]+dataMercanciaGeneral[[#This Row],[Mercancía general desembarcada en exterior]]</f>
        <v>678980</v>
      </c>
      <c r="K2314" s="3">
        <f>+dataMercanciaGeneral[[#This Row],[Mercancía general embarcada en cabotaje]]+dataMercanciaGeneral[[#This Row],[Mercancía general embarcada en exterior]]</f>
        <v>152939</v>
      </c>
      <c r="L2314" s="3">
        <f>+dataMercanciaGeneral[[#This Row],[Mercancía general desembarcada en cabotaje]]+dataMercanciaGeneral[[#This Row],[Mercancía general desembarcada en exterior]]</f>
        <v>781959</v>
      </c>
      <c r="M2314" s="3">
        <f>+dataMercanciaGeneral[[#This Row],[TOTAL mercancía general embarcada en cabotaje y exterior]]+dataMercanciaGeneral[[#This Row],[TOTAL mercancía general desembarcada en cabotaje y exterior]]</f>
        <v>934898</v>
      </c>
    </row>
    <row r="2315" spans="1:13" hidden="1" x14ac:dyDescent="0.25">
      <c r="A2315" s="1">
        <v>2001</v>
      </c>
      <c r="B2315" s="1" t="s">
        <v>25</v>
      </c>
      <c r="C2315" s="1" t="s">
        <v>32</v>
      </c>
      <c r="D2315" s="1" t="s">
        <v>42</v>
      </c>
      <c r="E2315" s="2">
        <v>555969</v>
      </c>
      <c r="F2315" s="2">
        <v>151732</v>
      </c>
      <c r="G2315" s="3">
        <f>+dataMercanciaGeneral[[#This Row],[Mercancía general embarcada en cabotaje]]+dataMercanciaGeneral[[#This Row],[Mercancía general desembarcada en cabotaje]]</f>
        <v>707701</v>
      </c>
      <c r="H2315" s="2">
        <v>240</v>
      </c>
      <c r="I2315" s="2">
        <v>686</v>
      </c>
      <c r="J2315" s="3">
        <f>+dataMercanciaGeneral[[#This Row],[Mercancía general embarcada en exterior]]+dataMercanciaGeneral[[#This Row],[Mercancía general desembarcada en exterior]]</f>
        <v>926</v>
      </c>
      <c r="K2315" s="3">
        <f>+dataMercanciaGeneral[[#This Row],[Mercancía general embarcada en cabotaje]]+dataMercanciaGeneral[[#This Row],[Mercancía general embarcada en exterior]]</f>
        <v>556209</v>
      </c>
      <c r="L2315" s="3">
        <f>+dataMercanciaGeneral[[#This Row],[Mercancía general desembarcada en cabotaje]]+dataMercanciaGeneral[[#This Row],[Mercancía general desembarcada en exterior]]</f>
        <v>152418</v>
      </c>
      <c r="M2315" s="3">
        <f>+dataMercanciaGeneral[[#This Row],[TOTAL mercancía general embarcada en cabotaje y exterior]]+dataMercanciaGeneral[[#This Row],[TOTAL mercancía general desembarcada en cabotaje y exterior]]</f>
        <v>708627</v>
      </c>
    </row>
    <row r="2316" spans="1:13" hidden="1" x14ac:dyDescent="0.25">
      <c r="A2316" s="1">
        <v>2001</v>
      </c>
      <c r="B2316" s="1" t="s">
        <v>26</v>
      </c>
      <c r="C2316" s="1" t="s">
        <v>32</v>
      </c>
      <c r="D2316" s="1" t="s">
        <v>33</v>
      </c>
      <c r="E2316" s="2">
        <v>191788</v>
      </c>
      <c r="F2316" s="2">
        <v>89788</v>
      </c>
      <c r="G2316" s="3">
        <f>+dataMercanciaGeneral[[#This Row],[Mercancía general embarcada en cabotaje]]+dataMercanciaGeneral[[#This Row],[Mercancía general desembarcada en cabotaje]]</f>
        <v>281576</v>
      </c>
      <c r="H2316" s="2">
        <v>113032</v>
      </c>
      <c r="I2316" s="2">
        <v>245460</v>
      </c>
      <c r="J2316" s="3">
        <f>+dataMercanciaGeneral[[#This Row],[Mercancía general embarcada en exterior]]+dataMercanciaGeneral[[#This Row],[Mercancía general desembarcada en exterior]]</f>
        <v>358492</v>
      </c>
      <c r="K2316" s="3">
        <f>+dataMercanciaGeneral[[#This Row],[Mercancía general embarcada en cabotaje]]+dataMercanciaGeneral[[#This Row],[Mercancía general embarcada en exterior]]</f>
        <v>304820</v>
      </c>
      <c r="L2316" s="3">
        <f>+dataMercanciaGeneral[[#This Row],[Mercancía general desembarcada en cabotaje]]+dataMercanciaGeneral[[#This Row],[Mercancía general desembarcada en exterior]]</f>
        <v>335248</v>
      </c>
      <c r="M2316" s="3">
        <f>+dataMercanciaGeneral[[#This Row],[TOTAL mercancía general embarcada en cabotaje y exterior]]+dataMercanciaGeneral[[#This Row],[TOTAL mercancía general desembarcada en cabotaje y exterior]]</f>
        <v>640068</v>
      </c>
    </row>
    <row r="2317" spans="1:13" hidden="1" x14ac:dyDescent="0.25">
      <c r="A2317" s="1">
        <v>2001</v>
      </c>
      <c r="B2317" s="1" t="s">
        <v>26</v>
      </c>
      <c r="C2317" s="1" t="s">
        <v>32</v>
      </c>
      <c r="D2317" s="1" t="s">
        <v>42</v>
      </c>
      <c r="E2317" s="2">
        <v>215528</v>
      </c>
      <c r="F2317" s="2">
        <v>61931</v>
      </c>
      <c r="G2317" s="3">
        <f>+dataMercanciaGeneral[[#This Row],[Mercancía general embarcada en cabotaje]]+dataMercanciaGeneral[[#This Row],[Mercancía general desembarcada en cabotaje]]</f>
        <v>277459</v>
      </c>
      <c r="H2317" s="2">
        <v>38713</v>
      </c>
      <c r="I2317" s="2">
        <v>7900</v>
      </c>
      <c r="J2317" s="3">
        <f>+dataMercanciaGeneral[[#This Row],[Mercancía general embarcada en exterior]]+dataMercanciaGeneral[[#This Row],[Mercancía general desembarcada en exterior]]</f>
        <v>46613</v>
      </c>
      <c r="K2317" s="3">
        <f>+dataMercanciaGeneral[[#This Row],[Mercancía general embarcada en cabotaje]]+dataMercanciaGeneral[[#This Row],[Mercancía general embarcada en exterior]]</f>
        <v>254241</v>
      </c>
      <c r="L2317" s="3">
        <f>+dataMercanciaGeneral[[#This Row],[Mercancía general desembarcada en cabotaje]]+dataMercanciaGeneral[[#This Row],[Mercancía general desembarcada en exterior]]</f>
        <v>69831</v>
      </c>
      <c r="M2317" s="3">
        <f>+dataMercanciaGeneral[[#This Row],[TOTAL mercancía general embarcada en cabotaje y exterior]]+dataMercanciaGeneral[[#This Row],[TOTAL mercancía general desembarcada en cabotaje y exterior]]</f>
        <v>324072</v>
      </c>
    </row>
    <row r="2318" spans="1:13" hidden="1" x14ac:dyDescent="0.25">
      <c r="A2318" s="1">
        <v>2001</v>
      </c>
      <c r="B2318" s="1" t="s">
        <v>27</v>
      </c>
      <c r="C2318" s="1" t="s">
        <v>32</v>
      </c>
      <c r="D2318" s="1" t="s">
        <v>33</v>
      </c>
      <c r="E2318" s="2">
        <v>1170201</v>
      </c>
      <c r="F2318" s="2">
        <v>346056</v>
      </c>
      <c r="G2318" s="3">
        <f>+dataMercanciaGeneral[[#This Row],[Mercancía general embarcada en cabotaje]]+dataMercanciaGeneral[[#This Row],[Mercancía general desembarcada en cabotaje]]</f>
        <v>1516257</v>
      </c>
      <c r="H2318" s="2">
        <v>803562</v>
      </c>
      <c r="I2318" s="2">
        <v>2955918</v>
      </c>
      <c r="J2318" s="3">
        <f>+dataMercanciaGeneral[[#This Row],[Mercancía general embarcada en exterior]]+dataMercanciaGeneral[[#This Row],[Mercancía general desembarcada en exterior]]</f>
        <v>3759480</v>
      </c>
      <c r="K2318" s="3">
        <f>+dataMercanciaGeneral[[#This Row],[Mercancía general embarcada en cabotaje]]+dataMercanciaGeneral[[#This Row],[Mercancía general embarcada en exterior]]</f>
        <v>1973763</v>
      </c>
      <c r="L2318" s="3">
        <f>+dataMercanciaGeneral[[#This Row],[Mercancía general desembarcada en cabotaje]]+dataMercanciaGeneral[[#This Row],[Mercancía general desembarcada en exterior]]</f>
        <v>3301974</v>
      </c>
      <c r="M2318" s="3">
        <f>+dataMercanciaGeneral[[#This Row],[TOTAL mercancía general embarcada en cabotaje y exterior]]+dataMercanciaGeneral[[#This Row],[TOTAL mercancía general desembarcada en cabotaje y exterior]]</f>
        <v>5275737</v>
      </c>
    </row>
    <row r="2319" spans="1:13" hidden="1" x14ac:dyDescent="0.25">
      <c r="A2319" s="1">
        <v>2001</v>
      </c>
      <c r="B2319" s="1" t="s">
        <v>27</v>
      </c>
      <c r="C2319" s="1" t="s">
        <v>32</v>
      </c>
      <c r="D2319" s="1" t="s">
        <v>42</v>
      </c>
      <c r="E2319" s="2">
        <v>1281412</v>
      </c>
      <c r="F2319" s="2">
        <v>446982</v>
      </c>
      <c r="G2319" s="3">
        <f>+dataMercanciaGeneral[[#This Row],[Mercancía general embarcada en cabotaje]]+dataMercanciaGeneral[[#This Row],[Mercancía general desembarcada en cabotaje]]</f>
        <v>1728394</v>
      </c>
      <c r="H2319" s="2">
        <v>9104306</v>
      </c>
      <c r="I2319" s="2">
        <v>5313546</v>
      </c>
      <c r="J2319" s="3">
        <f>+dataMercanciaGeneral[[#This Row],[Mercancía general embarcada en exterior]]+dataMercanciaGeneral[[#This Row],[Mercancía general desembarcada en exterior]]</f>
        <v>14417852</v>
      </c>
      <c r="K2319" s="3">
        <f>+dataMercanciaGeneral[[#This Row],[Mercancía general embarcada en cabotaje]]+dataMercanciaGeneral[[#This Row],[Mercancía general embarcada en exterior]]</f>
        <v>10385718</v>
      </c>
      <c r="L2319" s="3">
        <f>+dataMercanciaGeneral[[#This Row],[Mercancía general desembarcada en cabotaje]]+dataMercanciaGeneral[[#This Row],[Mercancía general desembarcada en exterior]]</f>
        <v>5760528</v>
      </c>
      <c r="M2319" s="3">
        <f>+dataMercanciaGeneral[[#This Row],[TOTAL mercancía general embarcada en cabotaje y exterior]]+dataMercanciaGeneral[[#This Row],[TOTAL mercancía general desembarcada en cabotaje y exterior]]</f>
        <v>16146246</v>
      </c>
    </row>
    <row r="2320" spans="1:13" hidden="1" x14ac:dyDescent="0.25">
      <c r="A2320" s="1">
        <v>2001</v>
      </c>
      <c r="B2320" s="1" t="s">
        <v>28</v>
      </c>
      <c r="C2320" s="1" t="s">
        <v>32</v>
      </c>
      <c r="D2320" s="1" t="s">
        <v>33</v>
      </c>
      <c r="E2320" s="2">
        <v>23664</v>
      </c>
      <c r="F2320" s="2">
        <v>80621</v>
      </c>
      <c r="G2320" s="3">
        <f>+dataMercanciaGeneral[[#This Row],[Mercancía general embarcada en cabotaje]]+dataMercanciaGeneral[[#This Row],[Mercancía general desembarcada en cabotaje]]</f>
        <v>104285</v>
      </c>
      <c r="H2320" s="2">
        <v>685555</v>
      </c>
      <c r="I2320" s="2">
        <v>758546</v>
      </c>
      <c r="J2320" s="3">
        <f>+dataMercanciaGeneral[[#This Row],[Mercancía general embarcada en exterior]]+dataMercanciaGeneral[[#This Row],[Mercancía general desembarcada en exterior]]</f>
        <v>1444101</v>
      </c>
      <c r="K2320" s="3">
        <f>+dataMercanciaGeneral[[#This Row],[Mercancía general embarcada en cabotaje]]+dataMercanciaGeneral[[#This Row],[Mercancía general embarcada en exterior]]</f>
        <v>709219</v>
      </c>
      <c r="L2320" s="3">
        <f>+dataMercanciaGeneral[[#This Row],[Mercancía general desembarcada en cabotaje]]+dataMercanciaGeneral[[#This Row],[Mercancía general desembarcada en exterior]]</f>
        <v>839167</v>
      </c>
      <c r="M2320" s="3">
        <f>+dataMercanciaGeneral[[#This Row],[TOTAL mercancía general embarcada en cabotaje y exterior]]+dataMercanciaGeneral[[#This Row],[TOTAL mercancía general desembarcada en cabotaje y exterior]]</f>
        <v>1548386</v>
      </c>
    </row>
    <row r="2321" spans="1:13" hidden="1" x14ac:dyDescent="0.25">
      <c r="A2321" s="1">
        <v>2001</v>
      </c>
      <c r="B2321" s="1" t="s">
        <v>28</v>
      </c>
      <c r="C2321" s="1" t="s">
        <v>32</v>
      </c>
      <c r="D2321" s="1" t="s">
        <v>42</v>
      </c>
      <c r="E2321" s="2">
        <v>279592</v>
      </c>
      <c r="F2321" s="2">
        <v>150836</v>
      </c>
      <c r="G2321" s="3">
        <f>+dataMercanciaGeneral[[#This Row],[Mercancía general embarcada en cabotaje]]+dataMercanciaGeneral[[#This Row],[Mercancía general desembarcada en cabotaje]]</f>
        <v>430428</v>
      </c>
      <c r="H2321" s="2">
        <v>493869</v>
      </c>
      <c r="I2321" s="2">
        <v>472342</v>
      </c>
      <c r="J2321" s="3">
        <f>+dataMercanciaGeneral[[#This Row],[Mercancía general embarcada en exterior]]+dataMercanciaGeneral[[#This Row],[Mercancía general desembarcada en exterior]]</f>
        <v>966211</v>
      </c>
      <c r="K2321" s="3">
        <f>+dataMercanciaGeneral[[#This Row],[Mercancía general embarcada en cabotaje]]+dataMercanciaGeneral[[#This Row],[Mercancía general embarcada en exterior]]</f>
        <v>773461</v>
      </c>
      <c r="L2321" s="3">
        <f>+dataMercanciaGeneral[[#This Row],[Mercancía general desembarcada en cabotaje]]+dataMercanciaGeneral[[#This Row],[Mercancía general desembarcada en exterior]]</f>
        <v>623178</v>
      </c>
      <c r="M2321" s="3">
        <f>+dataMercanciaGeneral[[#This Row],[TOTAL mercancía general embarcada en cabotaje y exterior]]+dataMercanciaGeneral[[#This Row],[TOTAL mercancía general desembarcada en cabotaje y exterior]]</f>
        <v>1396639</v>
      </c>
    </row>
    <row r="2322" spans="1:13" hidden="1" x14ac:dyDescent="0.25">
      <c r="A2322" s="1">
        <v>2001</v>
      </c>
      <c r="B2322" s="1" t="s">
        <v>29</v>
      </c>
      <c r="C2322" s="1" t="s">
        <v>32</v>
      </c>
      <c r="D2322" s="1" t="s">
        <v>33</v>
      </c>
      <c r="E2322" s="2">
        <v>239</v>
      </c>
      <c r="F2322" s="2">
        <v>0</v>
      </c>
      <c r="G2322" s="3">
        <f>+dataMercanciaGeneral[[#This Row],[Mercancía general embarcada en cabotaje]]+dataMercanciaGeneral[[#This Row],[Mercancía general desembarcada en cabotaje]]</f>
        <v>239</v>
      </c>
      <c r="H2322" s="2">
        <v>77711</v>
      </c>
      <c r="I2322" s="2">
        <v>189622</v>
      </c>
      <c r="J2322" s="3">
        <f>+dataMercanciaGeneral[[#This Row],[Mercancía general embarcada en exterior]]+dataMercanciaGeneral[[#This Row],[Mercancía general desembarcada en exterior]]</f>
        <v>267333</v>
      </c>
      <c r="K2322" s="3">
        <f>+dataMercanciaGeneral[[#This Row],[Mercancía general embarcada en cabotaje]]+dataMercanciaGeneral[[#This Row],[Mercancía general embarcada en exterior]]</f>
        <v>77950</v>
      </c>
      <c r="L2322" s="3">
        <f>+dataMercanciaGeneral[[#This Row],[Mercancía general desembarcada en cabotaje]]+dataMercanciaGeneral[[#This Row],[Mercancía general desembarcada en exterior]]</f>
        <v>189622</v>
      </c>
      <c r="M2322" s="3">
        <f>+dataMercanciaGeneral[[#This Row],[TOTAL mercancía general embarcada en cabotaje y exterior]]+dataMercanciaGeneral[[#This Row],[TOTAL mercancía general desembarcada en cabotaje y exterior]]</f>
        <v>267572</v>
      </c>
    </row>
    <row r="2323" spans="1:13" hidden="1" x14ac:dyDescent="0.25">
      <c r="A2323" s="1">
        <v>2001</v>
      </c>
      <c r="B2323" s="1" t="s">
        <v>29</v>
      </c>
      <c r="C2323" s="1" t="s">
        <v>32</v>
      </c>
      <c r="D2323" s="1" t="s">
        <v>42</v>
      </c>
      <c r="E2323" s="2">
        <v>0</v>
      </c>
      <c r="F2323" s="2">
        <v>0</v>
      </c>
      <c r="G2323" s="3">
        <f>+dataMercanciaGeneral[[#This Row],[Mercancía general embarcada en cabotaje]]+dataMercanciaGeneral[[#This Row],[Mercancía general desembarcada en cabotaje]]</f>
        <v>0</v>
      </c>
      <c r="H2323" s="2">
        <v>0</v>
      </c>
      <c r="I2323" s="2">
        <v>0</v>
      </c>
      <c r="J2323" s="3">
        <f>+dataMercanciaGeneral[[#This Row],[Mercancía general embarcada en exterior]]+dataMercanciaGeneral[[#This Row],[Mercancía general desembarcada en exterior]]</f>
        <v>0</v>
      </c>
      <c r="K2323" s="3">
        <f>+dataMercanciaGeneral[[#This Row],[Mercancía general embarcada en cabotaje]]+dataMercanciaGeneral[[#This Row],[Mercancía general embarcada en exterior]]</f>
        <v>0</v>
      </c>
      <c r="L2323" s="3">
        <f>+dataMercanciaGeneral[[#This Row],[Mercancía general desembarcada en cabotaje]]+dataMercanciaGeneral[[#This Row],[Mercancía general desembarcada en exterior]]</f>
        <v>0</v>
      </c>
      <c r="M2323" s="3">
        <f>+dataMercanciaGeneral[[#This Row],[TOTAL mercancía general embarcada en cabotaje y exterior]]+dataMercanciaGeneral[[#This Row],[TOTAL mercancía general desembarcada en cabotaje y exterior]]</f>
        <v>0</v>
      </c>
    </row>
    <row r="2324" spans="1:13" hidden="1" x14ac:dyDescent="0.25">
      <c r="A2324" s="1">
        <v>2002</v>
      </c>
      <c r="B2324" s="1" t="s">
        <v>0</v>
      </c>
      <c r="C2324" s="1" t="s">
        <v>32</v>
      </c>
      <c r="D2324" s="1" t="s">
        <v>33</v>
      </c>
      <c r="E2324" s="2">
        <v>6776</v>
      </c>
      <c r="F2324" s="2">
        <v>4941</v>
      </c>
      <c r="G2324" s="3">
        <f>+dataMercanciaGeneral[[#This Row],[Mercancía general embarcada en cabotaje]]+dataMercanciaGeneral[[#This Row],[Mercancía general desembarcada en cabotaje]]</f>
        <v>11717</v>
      </c>
      <c r="H2324" s="2">
        <v>181519</v>
      </c>
      <c r="I2324" s="2">
        <v>374356</v>
      </c>
      <c r="J2324" s="3">
        <f>+dataMercanciaGeneral[[#This Row],[Mercancía general embarcada en exterior]]+dataMercanciaGeneral[[#This Row],[Mercancía general desembarcada en exterior]]</f>
        <v>555875</v>
      </c>
      <c r="K2324" s="3">
        <f>+dataMercanciaGeneral[[#This Row],[Mercancía general embarcada en cabotaje]]+dataMercanciaGeneral[[#This Row],[Mercancía general embarcada en exterior]]</f>
        <v>188295</v>
      </c>
      <c r="L2324" s="3">
        <f>+dataMercanciaGeneral[[#This Row],[Mercancía general desembarcada en cabotaje]]+dataMercanciaGeneral[[#This Row],[Mercancía general desembarcada en exterior]]</f>
        <v>379297</v>
      </c>
      <c r="M2324" s="3">
        <f>+dataMercanciaGeneral[[#This Row],[TOTAL mercancía general embarcada en cabotaje y exterior]]+dataMercanciaGeneral[[#This Row],[TOTAL mercancía general desembarcada en cabotaje y exterior]]</f>
        <v>567592</v>
      </c>
    </row>
    <row r="2325" spans="1:13" hidden="1" x14ac:dyDescent="0.25">
      <c r="A2325" s="1">
        <v>2002</v>
      </c>
      <c r="B2325" s="1" t="s">
        <v>0</v>
      </c>
      <c r="C2325" s="1" t="s">
        <v>32</v>
      </c>
      <c r="D2325" s="1" t="s">
        <v>42</v>
      </c>
      <c r="E2325" s="2">
        <v>0</v>
      </c>
      <c r="F2325" s="2">
        <v>0</v>
      </c>
      <c r="G2325" s="3">
        <f>+dataMercanciaGeneral[[#This Row],[Mercancía general embarcada en cabotaje]]+dataMercanciaGeneral[[#This Row],[Mercancía general desembarcada en cabotaje]]</f>
        <v>0</v>
      </c>
      <c r="H2325" s="2">
        <v>0</v>
      </c>
      <c r="I2325" s="2">
        <v>0</v>
      </c>
      <c r="J2325" s="3">
        <f>+dataMercanciaGeneral[[#This Row],[Mercancía general embarcada en exterior]]+dataMercanciaGeneral[[#This Row],[Mercancía general desembarcada en exterior]]</f>
        <v>0</v>
      </c>
      <c r="K2325" s="3">
        <f>+dataMercanciaGeneral[[#This Row],[Mercancía general embarcada en cabotaje]]+dataMercanciaGeneral[[#This Row],[Mercancía general embarcada en exterior]]</f>
        <v>0</v>
      </c>
      <c r="L2325" s="3">
        <f>+dataMercanciaGeneral[[#This Row],[Mercancía general desembarcada en cabotaje]]+dataMercanciaGeneral[[#This Row],[Mercancía general desembarcada en exterior]]</f>
        <v>0</v>
      </c>
      <c r="M2325" s="3">
        <f>+dataMercanciaGeneral[[#This Row],[TOTAL mercancía general embarcada en cabotaje y exterior]]+dataMercanciaGeneral[[#This Row],[TOTAL mercancía general desembarcada en cabotaje y exterior]]</f>
        <v>0</v>
      </c>
    </row>
    <row r="2326" spans="1:13" hidden="1" x14ac:dyDescent="0.25">
      <c r="A2326" s="1">
        <v>2002</v>
      </c>
      <c r="B2326" s="1" t="s">
        <v>1</v>
      </c>
      <c r="C2326" s="1" t="s">
        <v>32</v>
      </c>
      <c r="D2326" s="1" t="s">
        <v>33</v>
      </c>
      <c r="E2326" s="2">
        <v>158171</v>
      </c>
      <c r="F2326" s="2">
        <v>35795</v>
      </c>
      <c r="G2326" s="3">
        <f>+dataMercanciaGeneral[[#This Row],[Mercancía general embarcada en cabotaje]]+dataMercanciaGeneral[[#This Row],[Mercancía general desembarcada en cabotaje]]</f>
        <v>193966</v>
      </c>
      <c r="H2326" s="2">
        <v>125371</v>
      </c>
      <c r="I2326" s="2">
        <v>266979</v>
      </c>
      <c r="J2326" s="3">
        <f>+dataMercanciaGeneral[[#This Row],[Mercancía general embarcada en exterior]]+dataMercanciaGeneral[[#This Row],[Mercancía general desembarcada en exterior]]</f>
        <v>392350</v>
      </c>
      <c r="K2326" s="3">
        <f>+dataMercanciaGeneral[[#This Row],[Mercancía general embarcada en cabotaje]]+dataMercanciaGeneral[[#This Row],[Mercancía general embarcada en exterior]]</f>
        <v>283542</v>
      </c>
      <c r="L2326" s="3">
        <f>+dataMercanciaGeneral[[#This Row],[Mercancía general desembarcada en cabotaje]]+dataMercanciaGeneral[[#This Row],[Mercancía general desembarcada en exterior]]</f>
        <v>302774</v>
      </c>
      <c r="M2326" s="3">
        <f>+dataMercanciaGeneral[[#This Row],[TOTAL mercancía general embarcada en cabotaje y exterior]]+dataMercanciaGeneral[[#This Row],[TOTAL mercancía general desembarcada en cabotaje y exterior]]</f>
        <v>586316</v>
      </c>
    </row>
    <row r="2327" spans="1:13" hidden="1" x14ac:dyDescent="0.25">
      <c r="A2327" s="1">
        <v>2002</v>
      </c>
      <c r="B2327" s="1" t="s">
        <v>1</v>
      </c>
      <c r="C2327" s="1" t="s">
        <v>32</v>
      </c>
      <c r="D2327" s="1" t="s">
        <v>42</v>
      </c>
      <c r="E2327" s="2">
        <v>628907</v>
      </c>
      <c r="F2327" s="2">
        <v>255633</v>
      </c>
      <c r="G2327" s="3">
        <f>+dataMercanciaGeneral[[#This Row],[Mercancía general embarcada en cabotaje]]+dataMercanciaGeneral[[#This Row],[Mercancía general desembarcada en cabotaje]]</f>
        <v>884540</v>
      </c>
      <c r="H2327" s="2">
        <v>92109</v>
      </c>
      <c r="I2327" s="2">
        <v>18922</v>
      </c>
      <c r="J2327" s="3">
        <f>+dataMercanciaGeneral[[#This Row],[Mercancía general embarcada en exterior]]+dataMercanciaGeneral[[#This Row],[Mercancía general desembarcada en exterior]]</f>
        <v>111031</v>
      </c>
      <c r="K2327" s="3">
        <f>+dataMercanciaGeneral[[#This Row],[Mercancía general embarcada en cabotaje]]+dataMercanciaGeneral[[#This Row],[Mercancía general embarcada en exterior]]</f>
        <v>721016</v>
      </c>
      <c r="L2327" s="3">
        <f>+dataMercanciaGeneral[[#This Row],[Mercancía general desembarcada en cabotaje]]+dataMercanciaGeneral[[#This Row],[Mercancía general desembarcada en exterior]]</f>
        <v>274555</v>
      </c>
      <c r="M2327" s="3">
        <f>+dataMercanciaGeneral[[#This Row],[TOTAL mercancía general embarcada en cabotaje y exterior]]+dataMercanciaGeneral[[#This Row],[TOTAL mercancía general desembarcada en cabotaje y exterior]]</f>
        <v>995571</v>
      </c>
    </row>
    <row r="2328" spans="1:13" hidden="1" x14ac:dyDescent="0.25">
      <c r="A2328" s="1">
        <v>2002</v>
      </c>
      <c r="B2328" s="1" t="s">
        <v>2</v>
      </c>
      <c r="C2328" s="1" t="s">
        <v>32</v>
      </c>
      <c r="D2328" s="1" t="s">
        <v>33</v>
      </c>
      <c r="E2328" s="2">
        <v>151591</v>
      </c>
      <c r="F2328" s="2">
        <v>43392</v>
      </c>
      <c r="G2328" s="3">
        <f>+dataMercanciaGeneral[[#This Row],[Mercancía general embarcada en cabotaje]]+dataMercanciaGeneral[[#This Row],[Mercancía general desembarcada en cabotaje]]</f>
        <v>194983</v>
      </c>
      <c r="H2328" s="2">
        <v>69001</v>
      </c>
      <c r="I2328" s="2">
        <v>202400</v>
      </c>
      <c r="J2328" s="3">
        <f>+dataMercanciaGeneral[[#This Row],[Mercancía general embarcada en exterior]]+dataMercanciaGeneral[[#This Row],[Mercancía general desembarcada en exterior]]</f>
        <v>271401</v>
      </c>
      <c r="K2328" s="3">
        <f>+dataMercanciaGeneral[[#This Row],[Mercancía general embarcada en cabotaje]]+dataMercanciaGeneral[[#This Row],[Mercancía general embarcada en exterior]]</f>
        <v>220592</v>
      </c>
      <c r="L2328" s="3">
        <f>+dataMercanciaGeneral[[#This Row],[Mercancía general desembarcada en cabotaje]]+dataMercanciaGeneral[[#This Row],[Mercancía general desembarcada en exterior]]</f>
        <v>245792</v>
      </c>
      <c r="M2328" s="3">
        <f>+dataMercanciaGeneral[[#This Row],[TOTAL mercancía general embarcada en cabotaje y exterior]]+dataMercanciaGeneral[[#This Row],[TOTAL mercancía general desembarcada en cabotaje y exterior]]</f>
        <v>466384</v>
      </c>
    </row>
    <row r="2329" spans="1:13" hidden="1" x14ac:dyDescent="0.25">
      <c r="A2329" s="1">
        <v>2002</v>
      </c>
      <c r="B2329" s="1" t="s">
        <v>2</v>
      </c>
      <c r="C2329" s="1" t="s">
        <v>32</v>
      </c>
      <c r="D2329" s="1" t="s">
        <v>42</v>
      </c>
      <c r="E2329" s="2">
        <v>24</v>
      </c>
      <c r="F2329" s="2">
        <v>226</v>
      </c>
      <c r="G2329" s="3">
        <f>+dataMercanciaGeneral[[#This Row],[Mercancía general embarcada en cabotaje]]+dataMercanciaGeneral[[#This Row],[Mercancía general desembarcada en cabotaje]]</f>
        <v>250</v>
      </c>
      <c r="H2329" s="2">
        <v>0</v>
      </c>
      <c r="I2329" s="2">
        <v>0</v>
      </c>
      <c r="J2329" s="3">
        <f>+dataMercanciaGeneral[[#This Row],[Mercancía general embarcada en exterior]]+dataMercanciaGeneral[[#This Row],[Mercancía general desembarcada en exterior]]</f>
        <v>0</v>
      </c>
      <c r="K2329" s="3">
        <f>+dataMercanciaGeneral[[#This Row],[Mercancía general embarcada en cabotaje]]+dataMercanciaGeneral[[#This Row],[Mercancía general embarcada en exterior]]</f>
        <v>24</v>
      </c>
      <c r="L2329" s="3">
        <f>+dataMercanciaGeneral[[#This Row],[Mercancía general desembarcada en cabotaje]]+dataMercanciaGeneral[[#This Row],[Mercancía general desembarcada en exterior]]</f>
        <v>226</v>
      </c>
      <c r="M2329" s="3">
        <f>+dataMercanciaGeneral[[#This Row],[TOTAL mercancía general embarcada en cabotaje y exterior]]+dataMercanciaGeneral[[#This Row],[TOTAL mercancía general desembarcada en cabotaje y exterior]]</f>
        <v>250</v>
      </c>
    </row>
    <row r="2330" spans="1:13" hidden="1" x14ac:dyDescent="0.25">
      <c r="A2330" s="1">
        <v>2002</v>
      </c>
      <c r="B2330" s="1" t="s">
        <v>3</v>
      </c>
      <c r="C2330" s="1" t="s">
        <v>32</v>
      </c>
      <c r="D2330" s="1" t="s">
        <v>33</v>
      </c>
      <c r="E2330" s="2">
        <v>99422</v>
      </c>
      <c r="F2330" s="2">
        <v>220</v>
      </c>
      <c r="G2330" s="3">
        <f>+dataMercanciaGeneral[[#This Row],[Mercancía general embarcada en cabotaje]]+dataMercanciaGeneral[[#This Row],[Mercancía general desembarcada en cabotaje]]</f>
        <v>99642</v>
      </c>
      <c r="H2330" s="2">
        <v>505830</v>
      </c>
      <c r="I2330" s="2">
        <v>214488</v>
      </c>
      <c r="J2330" s="3">
        <f>+dataMercanciaGeneral[[#This Row],[Mercancía general embarcada en exterior]]+dataMercanciaGeneral[[#This Row],[Mercancía general desembarcada en exterior]]</f>
        <v>720318</v>
      </c>
      <c r="K2330" s="3">
        <f>+dataMercanciaGeneral[[#This Row],[Mercancía general embarcada en cabotaje]]+dataMercanciaGeneral[[#This Row],[Mercancía general embarcada en exterior]]</f>
        <v>605252</v>
      </c>
      <c r="L2330" s="3">
        <f>+dataMercanciaGeneral[[#This Row],[Mercancía general desembarcada en cabotaje]]+dataMercanciaGeneral[[#This Row],[Mercancía general desembarcada en exterior]]</f>
        <v>214708</v>
      </c>
      <c r="M2330" s="3">
        <f>+dataMercanciaGeneral[[#This Row],[TOTAL mercancía general embarcada en cabotaje y exterior]]+dataMercanciaGeneral[[#This Row],[TOTAL mercancía general desembarcada en cabotaje y exterior]]</f>
        <v>819960</v>
      </c>
    </row>
    <row r="2331" spans="1:13" hidden="1" x14ac:dyDescent="0.25">
      <c r="A2331" s="1">
        <v>2002</v>
      </c>
      <c r="B2331" s="1" t="s">
        <v>3</v>
      </c>
      <c r="C2331" s="1" t="s">
        <v>32</v>
      </c>
      <c r="D2331" s="1" t="s">
        <v>42</v>
      </c>
      <c r="E2331" s="2">
        <v>41521</v>
      </c>
      <c r="F2331" s="2">
        <v>14706</v>
      </c>
      <c r="G2331" s="3">
        <f>+dataMercanciaGeneral[[#This Row],[Mercancía general embarcada en cabotaje]]+dataMercanciaGeneral[[#This Row],[Mercancía general desembarcada en cabotaje]]</f>
        <v>56227</v>
      </c>
      <c r="H2331" s="2">
        <v>1362</v>
      </c>
      <c r="I2331" s="2">
        <v>1357</v>
      </c>
      <c r="J2331" s="3">
        <f>+dataMercanciaGeneral[[#This Row],[Mercancía general embarcada en exterior]]+dataMercanciaGeneral[[#This Row],[Mercancía general desembarcada en exterior]]</f>
        <v>2719</v>
      </c>
      <c r="K2331" s="3">
        <f>+dataMercanciaGeneral[[#This Row],[Mercancía general embarcada en cabotaje]]+dataMercanciaGeneral[[#This Row],[Mercancía general embarcada en exterior]]</f>
        <v>42883</v>
      </c>
      <c r="L2331" s="3">
        <f>+dataMercanciaGeneral[[#This Row],[Mercancía general desembarcada en cabotaje]]+dataMercanciaGeneral[[#This Row],[Mercancía general desembarcada en exterior]]</f>
        <v>16063</v>
      </c>
      <c r="M2331" s="3">
        <f>+dataMercanciaGeneral[[#This Row],[TOTAL mercancía general embarcada en cabotaje y exterior]]+dataMercanciaGeneral[[#This Row],[TOTAL mercancía general desembarcada en cabotaje y exterior]]</f>
        <v>58946</v>
      </c>
    </row>
    <row r="2332" spans="1:13" hidden="1" x14ac:dyDescent="0.25">
      <c r="A2332" s="1">
        <v>2002</v>
      </c>
      <c r="B2332" s="1" t="s">
        <v>4</v>
      </c>
      <c r="C2332" s="1" t="s">
        <v>32</v>
      </c>
      <c r="D2332" s="1" t="s">
        <v>33</v>
      </c>
      <c r="E2332" s="2">
        <v>633847</v>
      </c>
      <c r="F2332" s="2">
        <v>264937</v>
      </c>
      <c r="G2332" s="3">
        <f>+dataMercanciaGeneral[[#This Row],[Mercancía general embarcada en cabotaje]]+dataMercanciaGeneral[[#This Row],[Mercancía general desembarcada en cabotaje]]</f>
        <v>898784</v>
      </c>
      <c r="H2332" s="2">
        <v>1240804</v>
      </c>
      <c r="I2332" s="2">
        <v>1220773</v>
      </c>
      <c r="J2332" s="3">
        <f>+dataMercanciaGeneral[[#This Row],[Mercancía general embarcada en exterior]]+dataMercanciaGeneral[[#This Row],[Mercancía general desembarcada en exterior]]</f>
        <v>2461577</v>
      </c>
      <c r="K2332" s="3">
        <f>+dataMercanciaGeneral[[#This Row],[Mercancía general embarcada en cabotaje]]+dataMercanciaGeneral[[#This Row],[Mercancía general embarcada en exterior]]</f>
        <v>1874651</v>
      </c>
      <c r="L2332" s="3">
        <f>+dataMercanciaGeneral[[#This Row],[Mercancía general desembarcada en cabotaje]]+dataMercanciaGeneral[[#This Row],[Mercancía general desembarcada en exterior]]</f>
        <v>1485710</v>
      </c>
      <c r="M2332" s="3">
        <f>+dataMercanciaGeneral[[#This Row],[TOTAL mercancía general embarcada en cabotaje y exterior]]+dataMercanciaGeneral[[#This Row],[TOTAL mercancía general desembarcada en cabotaje y exterior]]</f>
        <v>3360361</v>
      </c>
    </row>
    <row r="2333" spans="1:13" hidden="1" x14ac:dyDescent="0.25">
      <c r="A2333" s="1">
        <v>2002</v>
      </c>
      <c r="B2333" s="1" t="s">
        <v>4</v>
      </c>
      <c r="C2333" s="1" t="s">
        <v>32</v>
      </c>
      <c r="D2333" s="1" t="s">
        <v>42</v>
      </c>
      <c r="E2333" s="2">
        <v>856987</v>
      </c>
      <c r="F2333" s="2">
        <v>1389727</v>
      </c>
      <c r="G2333" s="3">
        <f>+dataMercanciaGeneral[[#This Row],[Mercancía general embarcada en cabotaje]]+dataMercanciaGeneral[[#This Row],[Mercancía general desembarcada en cabotaje]]</f>
        <v>2246714</v>
      </c>
      <c r="H2333" s="2">
        <v>11954779</v>
      </c>
      <c r="I2333" s="2">
        <v>11202058</v>
      </c>
      <c r="J2333" s="3">
        <f>+dataMercanciaGeneral[[#This Row],[Mercancía general embarcada en exterior]]+dataMercanciaGeneral[[#This Row],[Mercancía general desembarcada en exterior]]</f>
        <v>23156837</v>
      </c>
      <c r="K2333" s="3">
        <f>+dataMercanciaGeneral[[#This Row],[Mercancía general embarcada en cabotaje]]+dataMercanciaGeneral[[#This Row],[Mercancía general embarcada en exterior]]</f>
        <v>12811766</v>
      </c>
      <c r="L2333" s="3">
        <f>+dataMercanciaGeneral[[#This Row],[Mercancía general desembarcada en cabotaje]]+dataMercanciaGeneral[[#This Row],[Mercancía general desembarcada en exterior]]</f>
        <v>12591785</v>
      </c>
      <c r="M2333" s="3">
        <f>+dataMercanciaGeneral[[#This Row],[TOTAL mercancía general embarcada en cabotaje y exterior]]+dataMercanciaGeneral[[#This Row],[TOTAL mercancía general desembarcada en cabotaje y exterior]]</f>
        <v>25403551</v>
      </c>
    </row>
    <row r="2334" spans="1:13" hidden="1" x14ac:dyDescent="0.25">
      <c r="A2334" s="1">
        <v>2002</v>
      </c>
      <c r="B2334" s="1" t="s">
        <v>5</v>
      </c>
      <c r="C2334" s="1" t="s">
        <v>32</v>
      </c>
      <c r="D2334" s="1" t="s">
        <v>33</v>
      </c>
      <c r="E2334" s="2">
        <v>611876</v>
      </c>
      <c r="F2334" s="2">
        <v>486151</v>
      </c>
      <c r="G2334" s="3">
        <f>+dataMercanciaGeneral[[#This Row],[Mercancía general embarcada en cabotaje]]+dataMercanciaGeneral[[#This Row],[Mercancía general desembarcada en cabotaje]]</f>
        <v>1098027</v>
      </c>
      <c r="H2334" s="2">
        <v>253460</v>
      </c>
      <c r="I2334" s="2">
        <v>207418</v>
      </c>
      <c r="J2334" s="3">
        <f>+dataMercanciaGeneral[[#This Row],[Mercancía general embarcada en exterior]]+dataMercanciaGeneral[[#This Row],[Mercancía general desembarcada en exterior]]</f>
        <v>460878</v>
      </c>
      <c r="K2334" s="3">
        <f>+dataMercanciaGeneral[[#This Row],[Mercancía general embarcada en cabotaje]]+dataMercanciaGeneral[[#This Row],[Mercancía general embarcada en exterior]]</f>
        <v>865336</v>
      </c>
      <c r="L2334" s="3">
        <f>+dataMercanciaGeneral[[#This Row],[Mercancía general desembarcada en cabotaje]]+dataMercanciaGeneral[[#This Row],[Mercancía general desembarcada en exterior]]</f>
        <v>693569</v>
      </c>
      <c r="M2334" s="3">
        <f>+dataMercanciaGeneral[[#This Row],[TOTAL mercancía general embarcada en cabotaje y exterior]]+dataMercanciaGeneral[[#This Row],[TOTAL mercancía general desembarcada en cabotaje y exterior]]</f>
        <v>1558905</v>
      </c>
    </row>
    <row r="2335" spans="1:13" hidden="1" x14ac:dyDescent="0.25">
      <c r="A2335" s="1">
        <v>2002</v>
      </c>
      <c r="B2335" s="1" t="s">
        <v>5</v>
      </c>
      <c r="C2335" s="1" t="s">
        <v>32</v>
      </c>
      <c r="D2335" s="1" t="s">
        <v>42</v>
      </c>
      <c r="E2335" s="2">
        <v>265625</v>
      </c>
      <c r="F2335" s="2">
        <v>121674</v>
      </c>
      <c r="G2335" s="3">
        <f>+dataMercanciaGeneral[[#This Row],[Mercancía general embarcada en cabotaje]]+dataMercanciaGeneral[[#This Row],[Mercancía general desembarcada en cabotaje]]</f>
        <v>387299</v>
      </c>
      <c r="H2335" s="2">
        <v>437459</v>
      </c>
      <c r="I2335" s="2">
        <v>160748</v>
      </c>
      <c r="J2335" s="3">
        <f>+dataMercanciaGeneral[[#This Row],[Mercancía general embarcada en exterior]]+dataMercanciaGeneral[[#This Row],[Mercancía general desembarcada en exterior]]</f>
        <v>598207</v>
      </c>
      <c r="K2335" s="3">
        <f>+dataMercanciaGeneral[[#This Row],[Mercancía general embarcada en cabotaje]]+dataMercanciaGeneral[[#This Row],[Mercancía general embarcada en exterior]]</f>
        <v>703084</v>
      </c>
      <c r="L2335" s="3">
        <f>+dataMercanciaGeneral[[#This Row],[Mercancía general desembarcada en cabotaje]]+dataMercanciaGeneral[[#This Row],[Mercancía general desembarcada en exterior]]</f>
        <v>282422</v>
      </c>
      <c r="M2335" s="3">
        <f>+dataMercanciaGeneral[[#This Row],[TOTAL mercancía general embarcada en cabotaje y exterior]]+dataMercanciaGeneral[[#This Row],[TOTAL mercancía general desembarcada en cabotaje y exterior]]</f>
        <v>985506</v>
      </c>
    </row>
    <row r="2336" spans="1:13" hidden="1" x14ac:dyDescent="0.25">
      <c r="A2336" s="1">
        <v>2002</v>
      </c>
      <c r="B2336" s="1" t="s">
        <v>10</v>
      </c>
      <c r="C2336" s="1" t="s">
        <v>32</v>
      </c>
      <c r="D2336" s="1" t="s">
        <v>33</v>
      </c>
      <c r="E2336" s="2">
        <v>1487432</v>
      </c>
      <c r="F2336" s="2">
        <v>3661840</v>
      </c>
      <c r="G2336" s="3">
        <f>+dataMercanciaGeneral[[#This Row],[Mercancía general embarcada en cabotaje]]+dataMercanciaGeneral[[#This Row],[Mercancía general desembarcada en cabotaje]]</f>
        <v>5149272</v>
      </c>
      <c r="H2336" s="2">
        <v>7653</v>
      </c>
      <c r="I2336" s="2">
        <v>69966</v>
      </c>
      <c r="J2336" s="3">
        <f>+dataMercanciaGeneral[[#This Row],[Mercancía general embarcada en exterior]]+dataMercanciaGeneral[[#This Row],[Mercancía general desembarcada en exterior]]</f>
        <v>77619</v>
      </c>
      <c r="K2336" s="3">
        <f>+dataMercanciaGeneral[[#This Row],[Mercancía general embarcada en cabotaje]]+dataMercanciaGeneral[[#This Row],[Mercancía general embarcada en exterior]]</f>
        <v>1495085</v>
      </c>
      <c r="L2336" s="3">
        <f>+dataMercanciaGeneral[[#This Row],[Mercancía general desembarcada en cabotaje]]+dataMercanciaGeneral[[#This Row],[Mercancía general desembarcada en exterior]]</f>
        <v>3731806</v>
      </c>
      <c r="M2336" s="3">
        <f>+dataMercanciaGeneral[[#This Row],[TOTAL mercancía general embarcada en cabotaje y exterior]]+dataMercanciaGeneral[[#This Row],[TOTAL mercancía general desembarcada en cabotaje y exterior]]</f>
        <v>5226891</v>
      </c>
    </row>
    <row r="2337" spans="1:13" hidden="1" x14ac:dyDescent="0.25">
      <c r="A2337" s="1">
        <v>2002</v>
      </c>
      <c r="B2337" s="1" t="s">
        <v>10</v>
      </c>
      <c r="C2337" s="1" t="s">
        <v>32</v>
      </c>
      <c r="D2337" s="1" t="s">
        <v>42</v>
      </c>
      <c r="E2337" s="2">
        <v>426523</v>
      </c>
      <c r="F2337" s="2">
        <v>1455737</v>
      </c>
      <c r="G2337" s="3">
        <f>+dataMercanciaGeneral[[#This Row],[Mercancía general embarcada en cabotaje]]+dataMercanciaGeneral[[#This Row],[Mercancía general desembarcada en cabotaje]]</f>
        <v>1882260</v>
      </c>
      <c r="H2337" s="2">
        <v>0</v>
      </c>
      <c r="I2337" s="2">
        <v>5</v>
      </c>
      <c r="J2337" s="3">
        <f>+dataMercanciaGeneral[[#This Row],[Mercancía general embarcada en exterior]]+dataMercanciaGeneral[[#This Row],[Mercancía general desembarcada en exterior]]</f>
        <v>5</v>
      </c>
      <c r="K2337" s="3">
        <f>+dataMercanciaGeneral[[#This Row],[Mercancía general embarcada en cabotaje]]+dataMercanciaGeneral[[#This Row],[Mercancía general embarcada en exterior]]</f>
        <v>426523</v>
      </c>
      <c r="L2337" s="3">
        <f>+dataMercanciaGeneral[[#This Row],[Mercancía general desembarcada en cabotaje]]+dataMercanciaGeneral[[#This Row],[Mercancía general desembarcada en exterior]]</f>
        <v>1455742</v>
      </c>
      <c r="M2337" s="3">
        <f>+dataMercanciaGeneral[[#This Row],[TOTAL mercancía general embarcada en cabotaje y exterior]]+dataMercanciaGeneral[[#This Row],[TOTAL mercancía general desembarcada en cabotaje y exterior]]</f>
        <v>1882265</v>
      </c>
    </row>
    <row r="2338" spans="1:13" hidden="1" x14ac:dyDescent="0.25">
      <c r="A2338" s="1">
        <v>2002</v>
      </c>
      <c r="B2338" s="1" t="s">
        <v>11</v>
      </c>
      <c r="C2338" s="1" t="s">
        <v>32</v>
      </c>
      <c r="D2338" s="1" t="s">
        <v>33</v>
      </c>
      <c r="E2338" s="2">
        <v>1838467</v>
      </c>
      <c r="F2338" s="2">
        <v>718135</v>
      </c>
      <c r="G2338" s="3">
        <f>+dataMercanciaGeneral[[#This Row],[Mercancía general embarcada en cabotaje]]+dataMercanciaGeneral[[#This Row],[Mercancía general desembarcada en cabotaje]]</f>
        <v>2556602</v>
      </c>
      <c r="H2338" s="2">
        <v>1034275</v>
      </c>
      <c r="I2338" s="2">
        <v>1861699</v>
      </c>
      <c r="J2338" s="3">
        <f>+dataMercanciaGeneral[[#This Row],[Mercancía general embarcada en exterior]]+dataMercanciaGeneral[[#This Row],[Mercancía general desembarcada en exterior]]</f>
        <v>2895974</v>
      </c>
      <c r="K2338" s="3">
        <f>+dataMercanciaGeneral[[#This Row],[Mercancía general embarcada en cabotaje]]+dataMercanciaGeneral[[#This Row],[Mercancía general embarcada en exterior]]</f>
        <v>2872742</v>
      </c>
      <c r="L2338" s="3">
        <f>+dataMercanciaGeneral[[#This Row],[Mercancía general desembarcada en cabotaje]]+dataMercanciaGeneral[[#This Row],[Mercancía general desembarcada en exterior]]</f>
        <v>2579834</v>
      </c>
      <c r="M2338" s="3">
        <f>+dataMercanciaGeneral[[#This Row],[TOTAL mercancía general embarcada en cabotaje y exterior]]+dataMercanciaGeneral[[#This Row],[TOTAL mercancía general desembarcada en cabotaje y exterior]]</f>
        <v>5452576</v>
      </c>
    </row>
    <row r="2339" spans="1:13" hidden="1" x14ac:dyDescent="0.25">
      <c r="A2339" s="1">
        <v>2002</v>
      </c>
      <c r="B2339" s="1" t="s">
        <v>11</v>
      </c>
      <c r="C2339" s="1" t="s">
        <v>32</v>
      </c>
      <c r="D2339" s="1" t="s">
        <v>42</v>
      </c>
      <c r="E2339" s="2">
        <v>1544690</v>
      </c>
      <c r="F2339" s="2">
        <v>470315</v>
      </c>
      <c r="G2339" s="3">
        <f>+dataMercanciaGeneral[[#This Row],[Mercancía general embarcada en cabotaje]]+dataMercanciaGeneral[[#This Row],[Mercancía general desembarcada en cabotaje]]</f>
        <v>2015005</v>
      </c>
      <c r="H2339" s="2">
        <v>5978464</v>
      </c>
      <c r="I2339" s="2">
        <v>5848699</v>
      </c>
      <c r="J2339" s="3">
        <f>+dataMercanciaGeneral[[#This Row],[Mercancía general embarcada en exterior]]+dataMercanciaGeneral[[#This Row],[Mercancía general desembarcada en exterior]]</f>
        <v>11827163</v>
      </c>
      <c r="K2339" s="3">
        <f>+dataMercanciaGeneral[[#This Row],[Mercancía general embarcada en cabotaje]]+dataMercanciaGeneral[[#This Row],[Mercancía general embarcada en exterior]]</f>
        <v>7523154</v>
      </c>
      <c r="L2339" s="3">
        <f>+dataMercanciaGeneral[[#This Row],[Mercancía general desembarcada en cabotaje]]+dataMercanciaGeneral[[#This Row],[Mercancía general desembarcada en exterior]]</f>
        <v>6319014</v>
      </c>
      <c r="M2339" s="3">
        <f>+dataMercanciaGeneral[[#This Row],[TOTAL mercancía general embarcada en cabotaje y exterior]]+dataMercanciaGeneral[[#This Row],[TOTAL mercancía general desembarcada en cabotaje y exterior]]</f>
        <v>13842168</v>
      </c>
    </row>
    <row r="2340" spans="1:13" hidden="1" x14ac:dyDescent="0.25">
      <c r="A2340" s="1">
        <v>2002</v>
      </c>
      <c r="B2340" s="1" t="s">
        <v>12</v>
      </c>
      <c r="C2340" s="1" t="s">
        <v>32</v>
      </c>
      <c r="D2340" s="1" t="s">
        <v>33</v>
      </c>
      <c r="E2340" s="2">
        <v>122178</v>
      </c>
      <c r="F2340" s="2">
        <v>127811</v>
      </c>
      <c r="G2340" s="3">
        <f>+dataMercanciaGeneral[[#This Row],[Mercancía general embarcada en cabotaje]]+dataMercanciaGeneral[[#This Row],[Mercancía general desembarcada en cabotaje]]</f>
        <v>249989</v>
      </c>
      <c r="H2340" s="2">
        <v>809443</v>
      </c>
      <c r="I2340" s="2">
        <v>2153272</v>
      </c>
      <c r="J2340" s="3">
        <f>+dataMercanciaGeneral[[#This Row],[Mercancía general embarcada en exterior]]+dataMercanciaGeneral[[#This Row],[Mercancía general desembarcada en exterior]]</f>
        <v>2962715</v>
      </c>
      <c r="K2340" s="3">
        <f>+dataMercanciaGeneral[[#This Row],[Mercancía general embarcada en cabotaje]]+dataMercanciaGeneral[[#This Row],[Mercancía general embarcada en exterior]]</f>
        <v>931621</v>
      </c>
      <c r="L2340" s="3">
        <f>+dataMercanciaGeneral[[#This Row],[Mercancía general desembarcada en cabotaje]]+dataMercanciaGeneral[[#This Row],[Mercancía general desembarcada en exterior]]</f>
        <v>2281083</v>
      </c>
      <c r="M2340" s="3">
        <f>+dataMercanciaGeneral[[#This Row],[TOTAL mercancía general embarcada en cabotaje y exterior]]+dataMercanciaGeneral[[#This Row],[TOTAL mercancía general desembarcada en cabotaje y exterior]]</f>
        <v>3212704</v>
      </c>
    </row>
    <row r="2341" spans="1:13" hidden="1" x14ac:dyDescent="0.25">
      <c r="A2341" s="1">
        <v>2002</v>
      </c>
      <c r="B2341" s="1" t="s">
        <v>12</v>
      </c>
      <c r="C2341" s="1" t="s">
        <v>32</v>
      </c>
      <c r="D2341" s="1" t="s">
        <v>42</v>
      </c>
      <c r="E2341" s="2">
        <v>397642</v>
      </c>
      <c r="F2341" s="2">
        <v>112389</v>
      </c>
      <c r="G2341" s="3">
        <f>+dataMercanciaGeneral[[#This Row],[Mercancía general embarcada en cabotaje]]+dataMercanciaGeneral[[#This Row],[Mercancía general desembarcada en cabotaje]]</f>
        <v>510031</v>
      </c>
      <c r="H2341" s="2">
        <v>2346894</v>
      </c>
      <c r="I2341" s="2">
        <v>1803744</v>
      </c>
      <c r="J2341" s="3">
        <f>+dataMercanciaGeneral[[#This Row],[Mercancía general embarcada en exterior]]+dataMercanciaGeneral[[#This Row],[Mercancía general desembarcada en exterior]]</f>
        <v>4150638</v>
      </c>
      <c r="K2341" s="3">
        <f>+dataMercanciaGeneral[[#This Row],[Mercancía general embarcada en cabotaje]]+dataMercanciaGeneral[[#This Row],[Mercancía general embarcada en exterior]]</f>
        <v>2744536</v>
      </c>
      <c r="L2341" s="3">
        <f>+dataMercanciaGeneral[[#This Row],[Mercancía general desembarcada en cabotaje]]+dataMercanciaGeneral[[#This Row],[Mercancía general desembarcada en exterior]]</f>
        <v>1916133</v>
      </c>
      <c r="M2341" s="3">
        <f>+dataMercanciaGeneral[[#This Row],[TOTAL mercancía general embarcada en cabotaje y exterior]]+dataMercanciaGeneral[[#This Row],[TOTAL mercancía general desembarcada en cabotaje y exterior]]</f>
        <v>4660669</v>
      </c>
    </row>
    <row r="2342" spans="1:13" hidden="1" x14ac:dyDescent="0.25">
      <c r="A2342" s="1">
        <v>2002</v>
      </c>
      <c r="B2342" s="1" t="s">
        <v>13</v>
      </c>
      <c r="C2342" s="1" t="s">
        <v>32</v>
      </c>
      <c r="D2342" s="1" t="s">
        <v>33</v>
      </c>
      <c r="E2342" s="2">
        <v>2561</v>
      </c>
      <c r="F2342" s="2">
        <v>2061</v>
      </c>
      <c r="G2342" s="3">
        <f>+dataMercanciaGeneral[[#This Row],[Mercancía general embarcada en cabotaje]]+dataMercanciaGeneral[[#This Row],[Mercancía general desembarcada en cabotaje]]</f>
        <v>4622</v>
      </c>
      <c r="H2342" s="2">
        <v>15309</v>
      </c>
      <c r="I2342" s="2">
        <v>190167</v>
      </c>
      <c r="J2342" s="3">
        <f>+dataMercanciaGeneral[[#This Row],[Mercancía general embarcada en exterior]]+dataMercanciaGeneral[[#This Row],[Mercancía general desembarcada en exterior]]</f>
        <v>205476</v>
      </c>
      <c r="K2342" s="3">
        <f>+dataMercanciaGeneral[[#This Row],[Mercancía general embarcada en cabotaje]]+dataMercanciaGeneral[[#This Row],[Mercancía general embarcada en exterior]]</f>
        <v>17870</v>
      </c>
      <c r="L2342" s="3">
        <f>+dataMercanciaGeneral[[#This Row],[Mercancía general desembarcada en cabotaje]]+dataMercanciaGeneral[[#This Row],[Mercancía general desembarcada en exterior]]</f>
        <v>192228</v>
      </c>
      <c r="M2342" s="3">
        <f>+dataMercanciaGeneral[[#This Row],[TOTAL mercancía general embarcada en cabotaje y exterior]]+dataMercanciaGeneral[[#This Row],[TOTAL mercancía general desembarcada en cabotaje y exterior]]</f>
        <v>210098</v>
      </c>
    </row>
    <row r="2343" spans="1:13" hidden="1" x14ac:dyDescent="0.25">
      <c r="A2343" s="1">
        <v>2002</v>
      </c>
      <c r="B2343" s="1" t="s">
        <v>13</v>
      </c>
      <c r="C2343" s="1" t="s">
        <v>32</v>
      </c>
      <c r="D2343" s="1" t="s">
        <v>42</v>
      </c>
      <c r="E2343" s="2">
        <v>59951</v>
      </c>
      <c r="F2343" s="2">
        <v>36676</v>
      </c>
      <c r="G2343" s="3">
        <f>+dataMercanciaGeneral[[#This Row],[Mercancía general embarcada en cabotaje]]+dataMercanciaGeneral[[#This Row],[Mercancía general desembarcada en cabotaje]]</f>
        <v>96627</v>
      </c>
      <c r="H2343" s="2">
        <v>268297</v>
      </c>
      <c r="I2343" s="2">
        <v>36028</v>
      </c>
      <c r="J2343" s="3">
        <f>+dataMercanciaGeneral[[#This Row],[Mercancía general embarcada en exterior]]+dataMercanciaGeneral[[#This Row],[Mercancía general desembarcada en exterior]]</f>
        <v>304325</v>
      </c>
      <c r="K2343" s="3">
        <f>+dataMercanciaGeneral[[#This Row],[Mercancía general embarcada en cabotaje]]+dataMercanciaGeneral[[#This Row],[Mercancía general embarcada en exterior]]</f>
        <v>328248</v>
      </c>
      <c r="L2343" s="3">
        <f>+dataMercanciaGeneral[[#This Row],[Mercancía general desembarcada en cabotaje]]+dataMercanciaGeneral[[#This Row],[Mercancía general desembarcada en exterior]]</f>
        <v>72704</v>
      </c>
      <c r="M2343" s="3">
        <f>+dataMercanciaGeneral[[#This Row],[TOTAL mercancía general embarcada en cabotaje y exterior]]+dataMercanciaGeneral[[#This Row],[TOTAL mercancía general desembarcada en cabotaje y exterior]]</f>
        <v>400952</v>
      </c>
    </row>
    <row r="2344" spans="1:13" hidden="1" x14ac:dyDescent="0.25">
      <c r="A2344" s="1">
        <v>2002</v>
      </c>
      <c r="B2344" s="1" t="s">
        <v>14</v>
      </c>
      <c r="C2344" s="1" t="s">
        <v>32</v>
      </c>
      <c r="D2344" s="1" t="s">
        <v>33</v>
      </c>
      <c r="E2344" s="2">
        <v>106814</v>
      </c>
      <c r="F2344" s="2">
        <v>26976</v>
      </c>
      <c r="G2344" s="3">
        <f>+dataMercanciaGeneral[[#This Row],[Mercancía general embarcada en cabotaje]]+dataMercanciaGeneral[[#This Row],[Mercancía general desembarcada en cabotaje]]</f>
        <v>133790</v>
      </c>
      <c r="H2344" s="2">
        <v>378217</v>
      </c>
      <c r="I2344" s="2">
        <v>101691</v>
      </c>
      <c r="J2344" s="3">
        <f>+dataMercanciaGeneral[[#This Row],[Mercancía general embarcada en exterior]]+dataMercanciaGeneral[[#This Row],[Mercancía general desembarcada en exterior]]</f>
        <v>479908</v>
      </c>
      <c r="K2344" s="3">
        <f>+dataMercanciaGeneral[[#This Row],[Mercancía general embarcada en cabotaje]]+dataMercanciaGeneral[[#This Row],[Mercancía general embarcada en exterior]]</f>
        <v>485031</v>
      </c>
      <c r="L2344" s="3">
        <f>+dataMercanciaGeneral[[#This Row],[Mercancía general desembarcada en cabotaje]]+dataMercanciaGeneral[[#This Row],[Mercancía general desembarcada en exterior]]</f>
        <v>128667</v>
      </c>
      <c r="M2344" s="3">
        <f>+dataMercanciaGeneral[[#This Row],[TOTAL mercancía general embarcada en cabotaje y exterior]]+dataMercanciaGeneral[[#This Row],[TOTAL mercancía general desembarcada en cabotaje y exterior]]</f>
        <v>613698</v>
      </c>
    </row>
    <row r="2345" spans="1:13" hidden="1" x14ac:dyDescent="0.25">
      <c r="A2345" s="1">
        <v>2002</v>
      </c>
      <c r="B2345" s="1" t="s">
        <v>14</v>
      </c>
      <c r="C2345" s="1" t="s">
        <v>32</v>
      </c>
      <c r="D2345" s="1" t="s">
        <v>42</v>
      </c>
      <c r="E2345" s="2">
        <v>10800</v>
      </c>
      <c r="F2345" s="2">
        <v>4609</v>
      </c>
      <c r="G2345" s="3">
        <f>+dataMercanciaGeneral[[#This Row],[Mercancía general embarcada en cabotaje]]+dataMercanciaGeneral[[#This Row],[Mercancía general desembarcada en cabotaje]]</f>
        <v>15409</v>
      </c>
      <c r="H2345" s="2">
        <v>260737</v>
      </c>
      <c r="I2345" s="2">
        <v>37414</v>
      </c>
      <c r="J2345" s="3">
        <f>+dataMercanciaGeneral[[#This Row],[Mercancía general embarcada en exterior]]+dataMercanciaGeneral[[#This Row],[Mercancía general desembarcada en exterior]]</f>
        <v>298151</v>
      </c>
      <c r="K2345" s="3">
        <f>+dataMercanciaGeneral[[#This Row],[Mercancía general embarcada en cabotaje]]+dataMercanciaGeneral[[#This Row],[Mercancía general embarcada en exterior]]</f>
        <v>271537</v>
      </c>
      <c r="L2345" s="3">
        <f>+dataMercanciaGeneral[[#This Row],[Mercancía general desembarcada en cabotaje]]+dataMercanciaGeneral[[#This Row],[Mercancía general desembarcada en exterior]]</f>
        <v>42023</v>
      </c>
      <c r="M2345" s="3">
        <f>+dataMercanciaGeneral[[#This Row],[TOTAL mercancía general embarcada en cabotaje y exterior]]+dataMercanciaGeneral[[#This Row],[TOTAL mercancía general desembarcada en cabotaje y exterior]]</f>
        <v>313560</v>
      </c>
    </row>
    <row r="2346" spans="1:13" hidden="1" x14ac:dyDescent="0.25">
      <c r="A2346" s="1">
        <v>2002</v>
      </c>
      <c r="B2346" s="1" t="s">
        <v>15</v>
      </c>
      <c r="C2346" s="1" t="s">
        <v>32</v>
      </c>
      <c r="D2346" s="1" t="s">
        <v>33</v>
      </c>
      <c r="E2346" s="2">
        <v>265426</v>
      </c>
      <c r="F2346" s="2">
        <v>482037</v>
      </c>
      <c r="G2346" s="3">
        <f>+dataMercanciaGeneral[[#This Row],[Mercancía general embarcada en cabotaje]]+dataMercanciaGeneral[[#This Row],[Mercancía general desembarcada en cabotaje]]</f>
        <v>747463</v>
      </c>
      <c r="H2346" s="2">
        <v>0</v>
      </c>
      <c r="I2346" s="2">
        <v>701</v>
      </c>
      <c r="J2346" s="3">
        <f>+dataMercanciaGeneral[[#This Row],[Mercancía general embarcada en exterior]]+dataMercanciaGeneral[[#This Row],[Mercancía general desembarcada en exterior]]</f>
        <v>701</v>
      </c>
      <c r="K2346" s="3">
        <f>+dataMercanciaGeneral[[#This Row],[Mercancía general embarcada en cabotaje]]+dataMercanciaGeneral[[#This Row],[Mercancía general embarcada en exterior]]</f>
        <v>265426</v>
      </c>
      <c r="L2346" s="3">
        <f>+dataMercanciaGeneral[[#This Row],[Mercancía general desembarcada en cabotaje]]+dataMercanciaGeneral[[#This Row],[Mercancía general desembarcada en exterior]]</f>
        <v>482738</v>
      </c>
      <c r="M2346" s="3">
        <f>+dataMercanciaGeneral[[#This Row],[TOTAL mercancía general embarcada en cabotaje y exterior]]+dataMercanciaGeneral[[#This Row],[TOTAL mercancía general desembarcada en cabotaje y exterior]]</f>
        <v>748164</v>
      </c>
    </row>
    <row r="2347" spans="1:13" hidden="1" x14ac:dyDescent="0.25">
      <c r="A2347" s="1">
        <v>2002</v>
      </c>
      <c r="B2347" s="1" t="s">
        <v>15</v>
      </c>
      <c r="C2347" s="1" t="s">
        <v>32</v>
      </c>
      <c r="D2347" s="1" t="s">
        <v>42</v>
      </c>
      <c r="E2347" s="2">
        <v>12393</v>
      </c>
      <c r="F2347" s="2">
        <v>30007</v>
      </c>
      <c r="G2347" s="3">
        <f>+dataMercanciaGeneral[[#This Row],[Mercancía general embarcada en cabotaje]]+dataMercanciaGeneral[[#This Row],[Mercancía general desembarcada en cabotaje]]</f>
        <v>42400</v>
      </c>
      <c r="H2347" s="2">
        <v>1006</v>
      </c>
      <c r="I2347" s="2">
        <v>13769</v>
      </c>
      <c r="J2347" s="3">
        <f>+dataMercanciaGeneral[[#This Row],[Mercancía general embarcada en exterior]]+dataMercanciaGeneral[[#This Row],[Mercancía general desembarcada en exterior]]</f>
        <v>14775</v>
      </c>
      <c r="K2347" s="3">
        <f>+dataMercanciaGeneral[[#This Row],[Mercancía general embarcada en cabotaje]]+dataMercanciaGeneral[[#This Row],[Mercancía general embarcada en exterior]]</f>
        <v>13399</v>
      </c>
      <c r="L2347" s="3">
        <f>+dataMercanciaGeneral[[#This Row],[Mercancía general desembarcada en cabotaje]]+dataMercanciaGeneral[[#This Row],[Mercancía general desembarcada en exterior]]</f>
        <v>43776</v>
      </c>
      <c r="M2347" s="3">
        <f>+dataMercanciaGeneral[[#This Row],[TOTAL mercancía general embarcada en cabotaje y exterior]]+dataMercanciaGeneral[[#This Row],[TOTAL mercancía general desembarcada en cabotaje y exterior]]</f>
        <v>57175</v>
      </c>
    </row>
    <row r="2348" spans="1:13" hidden="1" x14ac:dyDescent="0.25">
      <c r="A2348" s="1">
        <v>2002</v>
      </c>
      <c r="B2348" s="1" t="s">
        <v>16</v>
      </c>
      <c r="C2348" s="1" t="s">
        <v>32</v>
      </c>
      <c r="D2348" s="1" t="s">
        <v>33</v>
      </c>
      <c r="E2348" s="2">
        <v>20933</v>
      </c>
      <c r="F2348" s="2">
        <v>11556</v>
      </c>
      <c r="G2348" s="3">
        <f>+dataMercanciaGeneral[[#This Row],[Mercancía general embarcada en cabotaje]]+dataMercanciaGeneral[[#This Row],[Mercancía general desembarcada en cabotaje]]</f>
        <v>32489</v>
      </c>
      <c r="H2348" s="2">
        <v>139403</v>
      </c>
      <c r="I2348" s="2">
        <v>320163</v>
      </c>
      <c r="J2348" s="3">
        <f>+dataMercanciaGeneral[[#This Row],[Mercancía general embarcada en exterior]]+dataMercanciaGeneral[[#This Row],[Mercancía general desembarcada en exterior]]</f>
        <v>459566</v>
      </c>
      <c r="K2348" s="3">
        <f>+dataMercanciaGeneral[[#This Row],[Mercancía general embarcada en cabotaje]]+dataMercanciaGeneral[[#This Row],[Mercancía general embarcada en exterior]]</f>
        <v>160336</v>
      </c>
      <c r="L2348" s="3">
        <f>+dataMercanciaGeneral[[#This Row],[Mercancía general desembarcada en cabotaje]]+dataMercanciaGeneral[[#This Row],[Mercancía general desembarcada en exterior]]</f>
        <v>331719</v>
      </c>
      <c r="M2348" s="3">
        <f>+dataMercanciaGeneral[[#This Row],[TOTAL mercancía general embarcada en cabotaje y exterior]]+dataMercanciaGeneral[[#This Row],[TOTAL mercancía general desembarcada en cabotaje y exterior]]</f>
        <v>492055</v>
      </c>
    </row>
    <row r="2349" spans="1:13" hidden="1" x14ac:dyDescent="0.25">
      <c r="A2349" s="1">
        <v>2002</v>
      </c>
      <c r="B2349" s="1" t="s">
        <v>16</v>
      </c>
      <c r="C2349" s="1" t="s">
        <v>32</v>
      </c>
      <c r="D2349" s="1" t="s">
        <v>42</v>
      </c>
      <c r="E2349" s="2">
        <v>0</v>
      </c>
      <c r="F2349" s="2">
        <v>0</v>
      </c>
      <c r="G2349" s="3">
        <f>+dataMercanciaGeneral[[#This Row],[Mercancía general embarcada en cabotaje]]+dataMercanciaGeneral[[#This Row],[Mercancía general desembarcada en cabotaje]]</f>
        <v>0</v>
      </c>
      <c r="H2349" s="2">
        <v>64</v>
      </c>
      <c r="I2349" s="2">
        <v>308</v>
      </c>
      <c r="J2349" s="3">
        <f>+dataMercanciaGeneral[[#This Row],[Mercancía general embarcada en exterior]]+dataMercanciaGeneral[[#This Row],[Mercancía general desembarcada en exterior]]</f>
        <v>372</v>
      </c>
      <c r="K2349" s="3">
        <f>+dataMercanciaGeneral[[#This Row],[Mercancía general embarcada en cabotaje]]+dataMercanciaGeneral[[#This Row],[Mercancía general embarcada en exterior]]</f>
        <v>64</v>
      </c>
      <c r="L2349" s="3">
        <f>+dataMercanciaGeneral[[#This Row],[Mercancía general desembarcada en cabotaje]]+dataMercanciaGeneral[[#This Row],[Mercancía general desembarcada en exterior]]</f>
        <v>308</v>
      </c>
      <c r="M2349" s="3">
        <f>+dataMercanciaGeneral[[#This Row],[TOTAL mercancía general embarcada en cabotaje y exterior]]+dataMercanciaGeneral[[#This Row],[TOTAL mercancía general desembarcada en cabotaje y exterior]]</f>
        <v>372</v>
      </c>
    </row>
    <row r="2350" spans="1:13" hidden="1" x14ac:dyDescent="0.25">
      <c r="A2350" s="1">
        <v>2002</v>
      </c>
      <c r="B2350" s="1" t="s">
        <v>17</v>
      </c>
      <c r="C2350" s="1" t="s">
        <v>32</v>
      </c>
      <c r="D2350" s="1" t="s">
        <v>33</v>
      </c>
      <c r="E2350" s="2">
        <v>14361</v>
      </c>
      <c r="F2350" s="2">
        <v>1795</v>
      </c>
      <c r="G2350" s="3">
        <f>+dataMercanciaGeneral[[#This Row],[Mercancía general embarcada en cabotaje]]+dataMercanciaGeneral[[#This Row],[Mercancía general desembarcada en cabotaje]]</f>
        <v>16156</v>
      </c>
      <c r="H2350" s="2">
        <v>362429</v>
      </c>
      <c r="I2350" s="2">
        <v>85663</v>
      </c>
      <c r="J2350" s="3">
        <f>+dataMercanciaGeneral[[#This Row],[Mercancía general embarcada en exterior]]+dataMercanciaGeneral[[#This Row],[Mercancía general desembarcada en exterior]]</f>
        <v>448092</v>
      </c>
      <c r="K2350" s="3">
        <f>+dataMercanciaGeneral[[#This Row],[Mercancía general embarcada en cabotaje]]+dataMercanciaGeneral[[#This Row],[Mercancía general embarcada en exterior]]</f>
        <v>376790</v>
      </c>
      <c r="L2350" s="3">
        <f>+dataMercanciaGeneral[[#This Row],[Mercancía general desembarcada en cabotaje]]+dataMercanciaGeneral[[#This Row],[Mercancía general desembarcada en exterior]]</f>
        <v>87458</v>
      </c>
      <c r="M2350" s="3">
        <f>+dataMercanciaGeneral[[#This Row],[TOTAL mercancía general embarcada en cabotaje y exterior]]+dataMercanciaGeneral[[#This Row],[TOTAL mercancía general desembarcada en cabotaje y exterior]]</f>
        <v>464248</v>
      </c>
    </row>
    <row r="2351" spans="1:13" hidden="1" x14ac:dyDescent="0.25">
      <c r="A2351" s="1">
        <v>2002</v>
      </c>
      <c r="B2351" s="1" t="s">
        <v>17</v>
      </c>
      <c r="C2351" s="1" t="s">
        <v>32</v>
      </c>
      <c r="D2351" s="1" t="s">
        <v>42</v>
      </c>
      <c r="E2351" s="2">
        <v>14927</v>
      </c>
      <c r="F2351" s="2">
        <v>4528</v>
      </c>
      <c r="G2351" s="3">
        <f>+dataMercanciaGeneral[[#This Row],[Mercancía general embarcada en cabotaje]]+dataMercanciaGeneral[[#This Row],[Mercancía general desembarcada en cabotaje]]</f>
        <v>19455</v>
      </c>
      <c r="H2351" s="2">
        <v>49534</v>
      </c>
      <c r="I2351" s="2">
        <v>29099</v>
      </c>
      <c r="J2351" s="3">
        <f>+dataMercanciaGeneral[[#This Row],[Mercancía general embarcada en exterior]]+dataMercanciaGeneral[[#This Row],[Mercancía general desembarcada en exterior]]</f>
        <v>78633</v>
      </c>
      <c r="K2351" s="3">
        <f>+dataMercanciaGeneral[[#This Row],[Mercancía general embarcada en cabotaje]]+dataMercanciaGeneral[[#This Row],[Mercancía general embarcada en exterior]]</f>
        <v>64461</v>
      </c>
      <c r="L2351" s="3">
        <f>+dataMercanciaGeneral[[#This Row],[Mercancía general desembarcada en cabotaje]]+dataMercanciaGeneral[[#This Row],[Mercancía general desembarcada en exterior]]</f>
        <v>33627</v>
      </c>
      <c r="M2351" s="3">
        <f>+dataMercanciaGeneral[[#This Row],[TOTAL mercancía general embarcada en cabotaje y exterior]]+dataMercanciaGeneral[[#This Row],[TOTAL mercancía general desembarcada en cabotaje y exterior]]</f>
        <v>98088</v>
      </c>
    </row>
    <row r="2352" spans="1:13" hidden="1" x14ac:dyDescent="0.25">
      <c r="A2352" s="1">
        <v>2002</v>
      </c>
      <c r="B2352" s="1" t="s">
        <v>18</v>
      </c>
      <c r="C2352" s="1" t="s">
        <v>32</v>
      </c>
      <c r="D2352" s="1" t="s">
        <v>33</v>
      </c>
      <c r="E2352" s="2">
        <v>3163</v>
      </c>
      <c r="F2352" s="2">
        <v>235</v>
      </c>
      <c r="G2352" s="3">
        <f>+dataMercanciaGeneral[[#This Row],[Mercancía general embarcada en cabotaje]]+dataMercanciaGeneral[[#This Row],[Mercancía general desembarcada en cabotaje]]</f>
        <v>3398</v>
      </c>
      <c r="H2352" s="2">
        <v>337773</v>
      </c>
      <c r="I2352" s="2">
        <v>458287</v>
      </c>
      <c r="J2352" s="3">
        <f>+dataMercanciaGeneral[[#This Row],[Mercancía general embarcada en exterior]]+dataMercanciaGeneral[[#This Row],[Mercancía general desembarcada en exterior]]</f>
        <v>796060</v>
      </c>
      <c r="K2352" s="3">
        <f>+dataMercanciaGeneral[[#This Row],[Mercancía general embarcada en cabotaje]]+dataMercanciaGeneral[[#This Row],[Mercancía general embarcada en exterior]]</f>
        <v>340936</v>
      </c>
      <c r="L2352" s="3">
        <f>+dataMercanciaGeneral[[#This Row],[Mercancía general desembarcada en cabotaje]]+dataMercanciaGeneral[[#This Row],[Mercancía general desembarcada en exterior]]</f>
        <v>458522</v>
      </c>
      <c r="M2352" s="3">
        <f>+dataMercanciaGeneral[[#This Row],[TOTAL mercancía general embarcada en cabotaje y exterior]]+dataMercanciaGeneral[[#This Row],[TOTAL mercancía general desembarcada en cabotaje y exterior]]</f>
        <v>799458</v>
      </c>
    </row>
    <row r="2353" spans="1:13" hidden="1" x14ac:dyDescent="0.25">
      <c r="A2353" s="1">
        <v>2002</v>
      </c>
      <c r="B2353" s="1" t="s">
        <v>18</v>
      </c>
      <c r="C2353" s="1" t="s">
        <v>32</v>
      </c>
      <c r="D2353" s="1" t="s">
        <v>42</v>
      </c>
      <c r="E2353" s="2">
        <v>0</v>
      </c>
      <c r="F2353" s="2">
        <v>0</v>
      </c>
      <c r="G2353" s="3">
        <f>+dataMercanciaGeneral[[#This Row],[Mercancía general embarcada en cabotaje]]+dataMercanciaGeneral[[#This Row],[Mercancía general desembarcada en cabotaje]]</f>
        <v>0</v>
      </c>
      <c r="H2353" s="2">
        <v>0</v>
      </c>
      <c r="I2353" s="2">
        <v>0</v>
      </c>
      <c r="J2353" s="3">
        <f>+dataMercanciaGeneral[[#This Row],[Mercancía general embarcada en exterior]]+dataMercanciaGeneral[[#This Row],[Mercancía general desembarcada en exterior]]</f>
        <v>0</v>
      </c>
      <c r="K2353" s="3">
        <f>+dataMercanciaGeneral[[#This Row],[Mercancía general embarcada en cabotaje]]+dataMercanciaGeneral[[#This Row],[Mercancía general embarcada en exterior]]</f>
        <v>0</v>
      </c>
      <c r="L2353" s="3">
        <f>+dataMercanciaGeneral[[#This Row],[Mercancía general desembarcada en cabotaje]]+dataMercanciaGeneral[[#This Row],[Mercancía general desembarcada en exterior]]</f>
        <v>0</v>
      </c>
      <c r="M2353" s="3">
        <f>+dataMercanciaGeneral[[#This Row],[TOTAL mercancía general embarcada en cabotaje y exterior]]+dataMercanciaGeneral[[#This Row],[TOTAL mercancía general desembarcada en cabotaje y exterior]]</f>
        <v>0</v>
      </c>
    </row>
    <row r="2354" spans="1:13" hidden="1" x14ac:dyDescent="0.25">
      <c r="A2354" s="1">
        <v>2002</v>
      </c>
      <c r="B2354" s="1" t="s">
        <v>19</v>
      </c>
      <c r="C2354" s="1" t="s">
        <v>32</v>
      </c>
      <c r="D2354" s="1" t="s">
        <v>33</v>
      </c>
      <c r="E2354" s="2">
        <v>1270913</v>
      </c>
      <c r="F2354" s="2">
        <v>1731389</v>
      </c>
      <c r="G2354" s="3">
        <f>+dataMercanciaGeneral[[#This Row],[Mercancía general embarcada en cabotaje]]+dataMercanciaGeneral[[#This Row],[Mercancía general desembarcada en cabotaje]]</f>
        <v>3002302</v>
      </c>
      <c r="H2354" s="2">
        <v>58980</v>
      </c>
      <c r="I2354" s="2">
        <v>0</v>
      </c>
      <c r="J2354" s="3">
        <f>+dataMercanciaGeneral[[#This Row],[Mercancía general embarcada en exterior]]+dataMercanciaGeneral[[#This Row],[Mercancía general desembarcada en exterior]]</f>
        <v>58980</v>
      </c>
      <c r="K2354" s="3">
        <f>+dataMercanciaGeneral[[#This Row],[Mercancía general embarcada en cabotaje]]+dataMercanciaGeneral[[#This Row],[Mercancía general embarcada en exterior]]</f>
        <v>1329893</v>
      </c>
      <c r="L2354" s="3">
        <f>+dataMercanciaGeneral[[#This Row],[Mercancía general desembarcada en cabotaje]]+dataMercanciaGeneral[[#This Row],[Mercancía general desembarcada en exterior]]</f>
        <v>1731389</v>
      </c>
      <c r="M2354" s="3">
        <f>+dataMercanciaGeneral[[#This Row],[TOTAL mercancía general embarcada en cabotaje y exterior]]+dataMercanciaGeneral[[#This Row],[TOTAL mercancía general desembarcada en cabotaje y exterior]]</f>
        <v>3061282</v>
      </c>
    </row>
    <row r="2355" spans="1:13" hidden="1" x14ac:dyDescent="0.25">
      <c r="A2355" s="1">
        <v>2002</v>
      </c>
      <c r="B2355" s="1" t="s">
        <v>19</v>
      </c>
      <c r="C2355" s="1" t="s">
        <v>32</v>
      </c>
      <c r="D2355" s="1" t="s">
        <v>42</v>
      </c>
      <c r="E2355" s="2">
        <v>799799</v>
      </c>
      <c r="F2355" s="2">
        <v>1978774</v>
      </c>
      <c r="G2355" s="3">
        <f>+dataMercanciaGeneral[[#This Row],[Mercancía general embarcada en cabotaje]]+dataMercanciaGeneral[[#This Row],[Mercancía general desembarcada en cabotaje]]</f>
        <v>2778573</v>
      </c>
      <c r="H2355" s="2">
        <v>1914814</v>
      </c>
      <c r="I2355" s="2">
        <v>2469842</v>
      </c>
      <c r="J2355" s="3">
        <f>+dataMercanciaGeneral[[#This Row],[Mercancía general embarcada en exterior]]+dataMercanciaGeneral[[#This Row],[Mercancía general desembarcada en exterior]]</f>
        <v>4384656</v>
      </c>
      <c r="K2355" s="3">
        <f>+dataMercanciaGeneral[[#This Row],[Mercancía general embarcada en cabotaje]]+dataMercanciaGeneral[[#This Row],[Mercancía general embarcada en exterior]]</f>
        <v>2714613</v>
      </c>
      <c r="L2355" s="3">
        <f>+dataMercanciaGeneral[[#This Row],[Mercancía general desembarcada en cabotaje]]+dataMercanciaGeneral[[#This Row],[Mercancía general desembarcada en exterior]]</f>
        <v>4448616</v>
      </c>
      <c r="M2355" s="3">
        <f>+dataMercanciaGeneral[[#This Row],[TOTAL mercancía general embarcada en cabotaje y exterior]]+dataMercanciaGeneral[[#This Row],[TOTAL mercancía general desembarcada en cabotaje y exterior]]</f>
        <v>7163229</v>
      </c>
    </row>
    <row r="2356" spans="1:13" hidden="1" x14ac:dyDescent="0.25">
      <c r="A2356" s="1">
        <v>2002</v>
      </c>
      <c r="B2356" s="1" t="s">
        <v>20</v>
      </c>
      <c r="C2356" s="1" t="s">
        <v>32</v>
      </c>
      <c r="D2356" s="1" t="s">
        <v>33</v>
      </c>
      <c r="E2356" s="2">
        <v>242259</v>
      </c>
      <c r="F2356" s="2">
        <v>77876</v>
      </c>
      <c r="G2356" s="3">
        <f>+dataMercanciaGeneral[[#This Row],[Mercancía general embarcada en cabotaje]]+dataMercanciaGeneral[[#This Row],[Mercancía general desembarcada en cabotaje]]</f>
        <v>320135</v>
      </c>
      <c r="H2356" s="2">
        <v>5319</v>
      </c>
      <c r="I2356" s="2">
        <v>30344</v>
      </c>
      <c r="J2356" s="3">
        <f>+dataMercanciaGeneral[[#This Row],[Mercancía general embarcada en exterior]]+dataMercanciaGeneral[[#This Row],[Mercancía general desembarcada en exterior]]</f>
        <v>35663</v>
      </c>
      <c r="K2356" s="3">
        <f>+dataMercanciaGeneral[[#This Row],[Mercancía general embarcada en cabotaje]]+dataMercanciaGeneral[[#This Row],[Mercancía general embarcada en exterior]]</f>
        <v>247578</v>
      </c>
      <c r="L2356" s="3">
        <f>+dataMercanciaGeneral[[#This Row],[Mercancía general desembarcada en cabotaje]]+dataMercanciaGeneral[[#This Row],[Mercancía general desembarcada en exterior]]</f>
        <v>108220</v>
      </c>
      <c r="M2356" s="3">
        <f>+dataMercanciaGeneral[[#This Row],[TOTAL mercancía general embarcada en cabotaje y exterior]]+dataMercanciaGeneral[[#This Row],[TOTAL mercancía general desembarcada en cabotaje y exterior]]</f>
        <v>355798</v>
      </c>
    </row>
    <row r="2357" spans="1:13" hidden="1" x14ac:dyDescent="0.25">
      <c r="A2357" s="1">
        <v>2002</v>
      </c>
      <c r="B2357" s="1" t="s">
        <v>20</v>
      </c>
      <c r="C2357" s="1" t="s">
        <v>32</v>
      </c>
      <c r="D2357" s="1" t="s">
        <v>42</v>
      </c>
      <c r="E2357" s="2">
        <v>7110</v>
      </c>
      <c r="F2357" s="2">
        <v>4715</v>
      </c>
      <c r="G2357" s="3">
        <f>+dataMercanciaGeneral[[#This Row],[Mercancía general embarcada en cabotaje]]+dataMercanciaGeneral[[#This Row],[Mercancía general desembarcada en cabotaje]]</f>
        <v>11825</v>
      </c>
      <c r="H2357" s="2">
        <v>0</v>
      </c>
      <c r="I2357" s="2">
        <v>0</v>
      </c>
      <c r="J2357" s="3">
        <f>+dataMercanciaGeneral[[#This Row],[Mercancía general embarcada en exterior]]+dataMercanciaGeneral[[#This Row],[Mercancía general desembarcada en exterior]]</f>
        <v>0</v>
      </c>
      <c r="K2357" s="3">
        <f>+dataMercanciaGeneral[[#This Row],[Mercancía general embarcada en cabotaje]]+dataMercanciaGeneral[[#This Row],[Mercancía general embarcada en exterior]]</f>
        <v>7110</v>
      </c>
      <c r="L2357" s="3">
        <f>+dataMercanciaGeneral[[#This Row],[Mercancía general desembarcada en cabotaje]]+dataMercanciaGeneral[[#This Row],[Mercancía general desembarcada en exterior]]</f>
        <v>4715</v>
      </c>
      <c r="M2357" s="3">
        <f>+dataMercanciaGeneral[[#This Row],[TOTAL mercancía general embarcada en cabotaje y exterior]]+dataMercanciaGeneral[[#This Row],[TOTAL mercancía general desembarcada en cabotaje y exterior]]</f>
        <v>11825</v>
      </c>
    </row>
    <row r="2358" spans="1:13" hidden="1" x14ac:dyDescent="0.25">
      <c r="A2358" s="1">
        <v>2002</v>
      </c>
      <c r="B2358" s="1" t="s">
        <v>21</v>
      </c>
      <c r="C2358" s="1" t="s">
        <v>32</v>
      </c>
      <c r="D2358" s="1" t="s">
        <v>33</v>
      </c>
      <c r="E2358" s="2">
        <v>49</v>
      </c>
      <c r="F2358" s="2">
        <v>1920</v>
      </c>
      <c r="G2358" s="3">
        <f>+dataMercanciaGeneral[[#This Row],[Mercancía general embarcada en cabotaje]]+dataMercanciaGeneral[[#This Row],[Mercancía general desembarcada en cabotaje]]</f>
        <v>1969</v>
      </c>
      <c r="H2358" s="2">
        <v>318506</v>
      </c>
      <c r="I2358" s="2">
        <v>210537</v>
      </c>
      <c r="J2358" s="3">
        <f>+dataMercanciaGeneral[[#This Row],[Mercancía general embarcada en exterior]]+dataMercanciaGeneral[[#This Row],[Mercancía general desembarcada en exterior]]</f>
        <v>529043</v>
      </c>
      <c r="K2358" s="3">
        <f>+dataMercanciaGeneral[[#This Row],[Mercancía general embarcada en cabotaje]]+dataMercanciaGeneral[[#This Row],[Mercancía general embarcada en exterior]]</f>
        <v>318555</v>
      </c>
      <c r="L2358" s="3">
        <f>+dataMercanciaGeneral[[#This Row],[Mercancía general desembarcada en cabotaje]]+dataMercanciaGeneral[[#This Row],[Mercancía general desembarcada en exterior]]</f>
        <v>212457</v>
      </c>
      <c r="M2358" s="3">
        <f>+dataMercanciaGeneral[[#This Row],[TOTAL mercancía general embarcada en cabotaje y exterior]]+dataMercanciaGeneral[[#This Row],[TOTAL mercancía general desembarcada en cabotaje y exterior]]</f>
        <v>531012</v>
      </c>
    </row>
    <row r="2359" spans="1:13" hidden="1" x14ac:dyDescent="0.25">
      <c r="A2359" s="1">
        <v>2002</v>
      </c>
      <c r="B2359" s="1" t="s">
        <v>21</v>
      </c>
      <c r="C2359" s="1" t="s">
        <v>32</v>
      </c>
      <c r="D2359" s="1" t="s">
        <v>42</v>
      </c>
      <c r="E2359" s="2">
        <v>214180</v>
      </c>
      <c r="F2359" s="2">
        <v>47923</v>
      </c>
      <c r="G2359" s="3">
        <f>+dataMercanciaGeneral[[#This Row],[Mercancía general embarcada en cabotaje]]+dataMercanciaGeneral[[#This Row],[Mercancía general desembarcada en cabotaje]]</f>
        <v>262103</v>
      </c>
      <c r="H2359" s="2">
        <v>13359</v>
      </c>
      <c r="I2359" s="2">
        <v>8390</v>
      </c>
      <c r="J2359" s="3">
        <f>+dataMercanciaGeneral[[#This Row],[Mercancía general embarcada en exterior]]+dataMercanciaGeneral[[#This Row],[Mercancía general desembarcada en exterior]]</f>
        <v>21749</v>
      </c>
      <c r="K2359" s="3">
        <f>+dataMercanciaGeneral[[#This Row],[Mercancía general embarcada en cabotaje]]+dataMercanciaGeneral[[#This Row],[Mercancía general embarcada en exterior]]</f>
        <v>227539</v>
      </c>
      <c r="L2359" s="3">
        <f>+dataMercanciaGeneral[[#This Row],[Mercancía general desembarcada en cabotaje]]+dataMercanciaGeneral[[#This Row],[Mercancía general desembarcada en exterior]]</f>
        <v>56313</v>
      </c>
      <c r="M2359" s="3">
        <f>+dataMercanciaGeneral[[#This Row],[TOTAL mercancía general embarcada en cabotaje y exterior]]+dataMercanciaGeneral[[#This Row],[TOTAL mercancía general desembarcada en cabotaje y exterior]]</f>
        <v>283852</v>
      </c>
    </row>
    <row r="2360" spans="1:13" hidden="1" x14ac:dyDescent="0.25">
      <c r="A2360" s="1">
        <v>2002</v>
      </c>
      <c r="B2360" s="1" t="s">
        <v>22</v>
      </c>
      <c r="C2360" s="1" t="s">
        <v>32</v>
      </c>
      <c r="D2360" s="1" t="s">
        <v>33</v>
      </c>
      <c r="E2360" s="2">
        <v>115003</v>
      </c>
      <c r="F2360" s="2">
        <v>380002</v>
      </c>
      <c r="G2360" s="3">
        <f>+dataMercanciaGeneral[[#This Row],[Mercancía general embarcada en cabotaje]]+dataMercanciaGeneral[[#This Row],[Mercancía general desembarcada en cabotaje]]</f>
        <v>495005</v>
      </c>
      <c r="H2360" s="2">
        <v>0</v>
      </c>
      <c r="I2360" s="2">
        <v>515</v>
      </c>
      <c r="J2360" s="3">
        <f>+dataMercanciaGeneral[[#This Row],[Mercancía general embarcada en exterior]]+dataMercanciaGeneral[[#This Row],[Mercancía general desembarcada en exterior]]</f>
        <v>515</v>
      </c>
      <c r="K2360" s="3">
        <f>+dataMercanciaGeneral[[#This Row],[Mercancía general embarcada en cabotaje]]+dataMercanciaGeneral[[#This Row],[Mercancía general embarcada en exterior]]</f>
        <v>115003</v>
      </c>
      <c r="L2360" s="3">
        <f>+dataMercanciaGeneral[[#This Row],[Mercancía general desembarcada en cabotaje]]+dataMercanciaGeneral[[#This Row],[Mercancía general desembarcada en exterior]]</f>
        <v>380517</v>
      </c>
      <c r="M2360" s="3">
        <f>+dataMercanciaGeneral[[#This Row],[TOTAL mercancía general embarcada en cabotaje y exterior]]+dataMercanciaGeneral[[#This Row],[TOTAL mercancía general desembarcada en cabotaje y exterior]]</f>
        <v>495520</v>
      </c>
    </row>
    <row r="2361" spans="1:13" hidden="1" x14ac:dyDescent="0.25">
      <c r="A2361" s="1">
        <v>2002</v>
      </c>
      <c r="B2361" s="1" t="s">
        <v>22</v>
      </c>
      <c r="C2361" s="1" t="s">
        <v>32</v>
      </c>
      <c r="D2361" s="1" t="s">
        <v>42</v>
      </c>
      <c r="E2361" s="2">
        <v>17532</v>
      </c>
      <c r="F2361" s="2">
        <v>59065</v>
      </c>
      <c r="G2361" s="3">
        <f>+dataMercanciaGeneral[[#This Row],[Mercancía general embarcada en cabotaje]]+dataMercanciaGeneral[[#This Row],[Mercancía general desembarcada en cabotaje]]</f>
        <v>76597</v>
      </c>
      <c r="H2361" s="2">
        <v>3322</v>
      </c>
      <c r="I2361" s="2">
        <v>41831</v>
      </c>
      <c r="J2361" s="3">
        <f>+dataMercanciaGeneral[[#This Row],[Mercancía general embarcada en exterior]]+dataMercanciaGeneral[[#This Row],[Mercancía general desembarcada en exterior]]</f>
        <v>45153</v>
      </c>
      <c r="K2361" s="3">
        <f>+dataMercanciaGeneral[[#This Row],[Mercancía general embarcada en cabotaje]]+dataMercanciaGeneral[[#This Row],[Mercancía general embarcada en exterior]]</f>
        <v>20854</v>
      </c>
      <c r="L2361" s="3">
        <f>+dataMercanciaGeneral[[#This Row],[Mercancía general desembarcada en cabotaje]]+dataMercanciaGeneral[[#This Row],[Mercancía general desembarcada en exterior]]</f>
        <v>100896</v>
      </c>
      <c r="M2361" s="3">
        <f>+dataMercanciaGeneral[[#This Row],[TOTAL mercancía general embarcada en cabotaje y exterior]]+dataMercanciaGeneral[[#This Row],[TOTAL mercancía general desembarcada en cabotaje y exterior]]</f>
        <v>121750</v>
      </c>
    </row>
    <row r="2362" spans="1:13" hidden="1" x14ac:dyDescent="0.25">
      <c r="A2362" s="1">
        <v>2002</v>
      </c>
      <c r="B2362" s="1" t="s">
        <v>6</v>
      </c>
      <c r="C2362" s="1" t="s">
        <v>32</v>
      </c>
      <c r="D2362" s="1" t="s">
        <v>33</v>
      </c>
      <c r="E2362" s="2">
        <v>2349</v>
      </c>
      <c r="F2362" s="2">
        <v>0</v>
      </c>
      <c r="G2362" s="3">
        <f>+dataMercanciaGeneral[[#This Row],[Mercancía general embarcada en cabotaje]]+dataMercanciaGeneral[[#This Row],[Mercancía general desembarcada en cabotaje]]</f>
        <v>2349</v>
      </c>
      <c r="H2362" s="2">
        <v>15094</v>
      </c>
      <c r="I2362" s="2">
        <v>126991</v>
      </c>
      <c r="J2362" s="3">
        <f>+dataMercanciaGeneral[[#This Row],[Mercancía general embarcada en exterior]]+dataMercanciaGeneral[[#This Row],[Mercancía general desembarcada en exterior]]</f>
        <v>142085</v>
      </c>
      <c r="K2362" s="3">
        <f>+dataMercanciaGeneral[[#This Row],[Mercancía general embarcada en cabotaje]]+dataMercanciaGeneral[[#This Row],[Mercancía general embarcada en exterior]]</f>
        <v>17443</v>
      </c>
      <c r="L2362" s="3">
        <f>+dataMercanciaGeneral[[#This Row],[Mercancía general desembarcada en cabotaje]]+dataMercanciaGeneral[[#This Row],[Mercancía general desembarcada en exterior]]</f>
        <v>126991</v>
      </c>
      <c r="M2362" s="3">
        <f>+dataMercanciaGeneral[[#This Row],[TOTAL mercancía general embarcada en cabotaje y exterior]]+dataMercanciaGeneral[[#This Row],[TOTAL mercancía general desembarcada en cabotaje y exterior]]</f>
        <v>144434</v>
      </c>
    </row>
    <row r="2363" spans="1:13" hidden="1" x14ac:dyDescent="0.25">
      <c r="A2363" s="1">
        <v>2002</v>
      </c>
      <c r="B2363" s="1" t="s">
        <v>6</v>
      </c>
      <c r="C2363" s="1" t="s">
        <v>32</v>
      </c>
      <c r="D2363" s="1" t="s">
        <v>42</v>
      </c>
      <c r="E2363" s="2">
        <v>0</v>
      </c>
      <c r="F2363" s="2">
        <v>0</v>
      </c>
      <c r="G2363" s="3">
        <f>+dataMercanciaGeneral[[#This Row],[Mercancía general embarcada en cabotaje]]+dataMercanciaGeneral[[#This Row],[Mercancía general desembarcada en cabotaje]]</f>
        <v>0</v>
      </c>
      <c r="H2363" s="2">
        <v>0</v>
      </c>
      <c r="I2363" s="2">
        <v>0</v>
      </c>
      <c r="J2363" s="3">
        <f>+dataMercanciaGeneral[[#This Row],[Mercancía general embarcada en exterior]]+dataMercanciaGeneral[[#This Row],[Mercancía general desembarcada en exterior]]</f>
        <v>0</v>
      </c>
      <c r="K2363" s="3">
        <f>+dataMercanciaGeneral[[#This Row],[Mercancía general embarcada en cabotaje]]+dataMercanciaGeneral[[#This Row],[Mercancía general embarcada en exterior]]</f>
        <v>0</v>
      </c>
      <c r="L2363" s="3">
        <f>+dataMercanciaGeneral[[#This Row],[Mercancía general desembarcada en cabotaje]]+dataMercanciaGeneral[[#This Row],[Mercancía general desembarcada en exterior]]</f>
        <v>0</v>
      </c>
      <c r="M2363" s="3">
        <f>+dataMercanciaGeneral[[#This Row],[TOTAL mercancía general embarcada en cabotaje y exterior]]+dataMercanciaGeneral[[#This Row],[TOTAL mercancía general desembarcada en cabotaje y exterior]]</f>
        <v>0</v>
      </c>
    </row>
    <row r="2364" spans="1:13" hidden="1" x14ac:dyDescent="0.25">
      <c r="A2364" s="1">
        <v>2002</v>
      </c>
      <c r="B2364" s="1" t="s">
        <v>23</v>
      </c>
      <c r="C2364" s="1" t="s">
        <v>32</v>
      </c>
      <c r="D2364" s="1" t="s">
        <v>33</v>
      </c>
      <c r="E2364" s="2">
        <v>45448</v>
      </c>
      <c r="F2364" s="2">
        <v>1614</v>
      </c>
      <c r="G2364" s="3">
        <f>+dataMercanciaGeneral[[#This Row],[Mercancía general embarcada en cabotaje]]+dataMercanciaGeneral[[#This Row],[Mercancía general desembarcada en cabotaje]]</f>
        <v>47062</v>
      </c>
      <c r="H2364" s="2">
        <v>921736</v>
      </c>
      <c r="I2364" s="2">
        <v>864725</v>
      </c>
      <c r="J2364" s="3">
        <f>+dataMercanciaGeneral[[#This Row],[Mercancía general embarcada en exterior]]+dataMercanciaGeneral[[#This Row],[Mercancía general desembarcada en exterior]]</f>
        <v>1786461</v>
      </c>
      <c r="K2364" s="3">
        <f>+dataMercanciaGeneral[[#This Row],[Mercancía general embarcada en cabotaje]]+dataMercanciaGeneral[[#This Row],[Mercancía general embarcada en exterior]]</f>
        <v>967184</v>
      </c>
      <c r="L2364" s="3">
        <f>+dataMercanciaGeneral[[#This Row],[Mercancía general desembarcada en cabotaje]]+dataMercanciaGeneral[[#This Row],[Mercancía general desembarcada en exterior]]</f>
        <v>866339</v>
      </c>
      <c r="M2364" s="3">
        <f>+dataMercanciaGeneral[[#This Row],[TOTAL mercancía general embarcada en cabotaje y exterior]]+dataMercanciaGeneral[[#This Row],[TOTAL mercancía general desembarcada en cabotaje y exterior]]</f>
        <v>1833523</v>
      </c>
    </row>
    <row r="2365" spans="1:13" hidden="1" x14ac:dyDescent="0.25">
      <c r="A2365" s="1">
        <v>2002</v>
      </c>
      <c r="B2365" s="1" t="s">
        <v>23</v>
      </c>
      <c r="C2365" s="1" t="s">
        <v>32</v>
      </c>
      <c r="D2365" s="1" t="s">
        <v>42</v>
      </c>
      <c r="E2365" s="2">
        <v>0</v>
      </c>
      <c r="F2365" s="2">
        <v>0</v>
      </c>
      <c r="G2365" s="3">
        <f>+dataMercanciaGeneral[[#This Row],[Mercancía general embarcada en cabotaje]]+dataMercanciaGeneral[[#This Row],[Mercancía general desembarcada en cabotaje]]</f>
        <v>0</v>
      </c>
      <c r="H2365" s="2">
        <v>4438</v>
      </c>
      <c r="I2365" s="2">
        <v>182</v>
      </c>
      <c r="J2365" s="3">
        <f>+dataMercanciaGeneral[[#This Row],[Mercancía general embarcada en exterior]]+dataMercanciaGeneral[[#This Row],[Mercancía general desembarcada en exterior]]</f>
        <v>4620</v>
      </c>
      <c r="K2365" s="3">
        <f>+dataMercanciaGeneral[[#This Row],[Mercancía general embarcada en cabotaje]]+dataMercanciaGeneral[[#This Row],[Mercancía general embarcada en exterior]]</f>
        <v>4438</v>
      </c>
      <c r="L2365" s="3">
        <f>+dataMercanciaGeneral[[#This Row],[Mercancía general desembarcada en cabotaje]]+dataMercanciaGeneral[[#This Row],[Mercancía general desembarcada en exterior]]</f>
        <v>182</v>
      </c>
      <c r="M2365" s="3">
        <f>+dataMercanciaGeneral[[#This Row],[TOTAL mercancía general embarcada en cabotaje y exterior]]+dataMercanciaGeneral[[#This Row],[TOTAL mercancía general desembarcada en cabotaje y exterior]]</f>
        <v>4620</v>
      </c>
    </row>
    <row r="2366" spans="1:13" hidden="1" x14ac:dyDescent="0.25">
      <c r="A2366" s="1">
        <v>2002</v>
      </c>
      <c r="B2366" s="1" t="s">
        <v>7</v>
      </c>
      <c r="C2366" s="1" t="s">
        <v>32</v>
      </c>
      <c r="D2366" s="1" t="s">
        <v>33</v>
      </c>
      <c r="E2366" s="2">
        <v>1355907</v>
      </c>
      <c r="F2366" s="2">
        <v>1473816</v>
      </c>
      <c r="G2366" s="3">
        <f>+dataMercanciaGeneral[[#This Row],[Mercancía general embarcada en cabotaje]]+dataMercanciaGeneral[[#This Row],[Mercancía general desembarcada en cabotaje]]</f>
        <v>2829723</v>
      </c>
      <c r="H2366" s="2">
        <v>99375</v>
      </c>
      <c r="I2366" s="2">
        <v>134956</v>
      </c>
      <c r="J2366" s="3">
        <f>+dataMercanciaGeneral[[#This Row],[Mercancía general embarcada en exterior]]+dataMercanciaGeneral[[#This Row],[Mercancía general desembarcada en exterior]]</f>
        <v>234331</v>
      </c>
      <c r="K2366" s="3">
        <f>+dataMercanciaGeneral[[#This Row],[Mercancía general embarcada en cabotaje]]+dataMercanciaGeneral[[#This Row],[Mercancía general embarcada en exterior]]</f>
        <v>1455282</v>
      </c>
      <c r="L2366" s="3">
        <f>+dataMercanciaGeneral[[#This Row],[Mercancía general desembarcada en cabotaje]]+dataMercanciaGeneral[[#This Row],[Mercancía general desembarcada en exterior]]</f>
        <v>1608772</v>
      </c>
      <c r="M2366" s="3">
        <f>+dataMercanciaGeneral[[#This Row],[TOTAL mercancía general embarcada en cabotaje y exterior]]+dataMercanciaGeneral[[#This Row],[TOTAL mercancía general desembarcada en cabotaje y exterior]]</f>
        <v>3064054</v>
      </c>
    </row>
    <row r="2367" spans="1:13" hidden="1" x14ac:dyDescent="0.25">
      <c r="A2367" s="1">
        <v>2002</v>
      </c>
      <c r="B2367" s="1" t="s">
        <v>7</v>
      </c>
      <c r="C2367" s="1" t="s">
        <v>32</v>
      </c>
      <c r="D2367" s="1" t="s">
        <v>42</v>
      </c>
      <c r="E2367" s="2">
        <v>759165</v>
      </c>
      <c r="F2367" s="2">
        <v>1834792</v>
      </c>
      <c r="G2367" s="3">
        <f>+dataMercanciaGeneral[[#This Row],[Mercancía general embarcada en cabotaje]]+dataMercanciaGeneral[[#This Row],[Mercancía general desembarcada en cabotaje]]</f>
        <v>2593957</v>
      </c>
      <c r="H2367" s="2">
        <v>71818</v>
      </c>
      <c r="I2367" s="2">
        <v>440620</v>
      </c>
      <c r="J2367" s="3">
        <f>+dataMercanciaGeneral[[#This Row],[Mercancía general embarcada en exterior]]+dataMercanciaGeneral[[#This Row],[Mercancía general desembarcada en exterior]]</f>
        <v>512438</v>
      </c>
      <c r="K2367" s="3">
        <f>+dataMercanciaGeneral[[#This Row],[Mercancía general embarcada en cabotaje]]+dataMercanciaGeneral[[#This Row],[Mercancía general embarcada en exterior]]</f>
        <v>830983</v>
      </c>
      <c r="L2367" s="3">
        <f>+dataMercanciaGeneral[[#This Row],[Mercancía general desembarcada en cabotaje]]+dataMercanciaGeneral[[#This Row],[Mercancía general desembarcada en exterior]]</f>
        <v>2275412</v>
      </c>
      <c r="M2367" s="3">
        <f>+dataMercanciaGeneral[[#This Row],[TOTAL mercancía general embarcada en cabotaje y exterior]]+dataMercanciaGeneral[[#This Row],[TOTAL mercancía general desembarcada en cabotaje y exterior]]</f>
        <v>3106395</v>
      </c>
    </row>
    <row r="2368" spans="1:13" hidden="1" x14ac:dyDescent="0.25">
      <c r="A2368" s="1">
        <v>2002</v>
      </c>
      <c r="B2368" s="1" t="s">
        <v>24</v>
      </c>
      <c r="C2368" s="1" t="s">
        <v>32</v>
      </c>
      <c r="D2368" s="1" t="s">
        <v>33</v>
      </c>
      <c r="E2368" s="2">
        <v>770</v>
      </c>
      <c r="F2368" s="2">
        <v>3</v>
      </c>
      <c r="G2368" s="3">
        <f>+dataMercanciaGeneral[[#This Row],[Mercancía general embarcada en cabotaje]]+dataMercanciaGeneral[[#This Row],[Mercancía general desembarcada en cabotaje]]</f>
        <v>773</v>
      </c>
      <c r="H2368" s="2">
        <v>189285</v>
      </c>
      <c r="I2368" s="2">
        <v>653757</v>
      </c>
      <c r="J2368" s="3">
        <f>+dataMercanciaGeneral[[#This Row],[Mercancía general embarcada en exterior]]+dataMercanciaGeneral[[#This Row],[Mercancía general desembarcada en exterior]]</f>
        <v>843042</v>
      </c>
      <c r="K2368" s="3">
        <f>+dataMercanciaGeneral[[#This Row],[Mercancía general embarcada en cabotaje]]+dataMercanciaGeneral[[#This Row],[Mercancía general embarcada en exterior]]</f>
        <v>190055</v>
      </c>
      <c r="L2368" s="3">
        <f>+dataMercanciaGeneral[[#This Row],[Mercancía general desembarcada en cabotaje]]+dataMercanciaGeneral[[#This Row],[Mercancía general desembarcada en exterior]]</f>
        <v>653760</v>
      </c>
      <c r="M2368" s="3">
        <f>+dataMercanciaGeneral[[#This Row],[TOTAL mercancía general embarcada en cabotaje y exterior]]+dataMercanciaGeneral[[#This Row],[TOTAL mercancía general desembarcada en cabotaje y exterior]]</f>
        <v>843815</v>
      </c>
    </row>
    <row r="2369" spans="1:13" hidden="1" x14ac:dyDescent="0.25">
      <c r="A2369" s="1">
        <v>2002</v>
      </c>
      <c r="B2369" s="1" t="s">
        <v>24</v>
      </c>
      <c r="C2369" s="1" t="s">
        <v>32</v>
      </c>
      <c r="D2369" s="1" t="s">
        <v>42</v>
      </c>
      <c r="E2369" s="2">
        <v>142</v>
      </c>
      <c r="F2369" s="2">
        <v>0</v>
      </c>
      <c r="G2369" s="3">
        <f>+dataMercanciaGeneral[[#This Row],[Mercancía general embarcada en cabotaje]]+dataMercanciaGeneral[[#This Row],[Mercancía general desembarcada en cabotaje]]</f>
        <v>142</v>
      </c>
      <c r="H2369" s="2">
        <v>58643</v>
      </c>
      <c r="I2369" s="2">
        <v>28665</v>
      </c>
      <c r="J2369" s="3">
        <f>+dataMercanciaGeneral[[#This Row],[Mercancía general embarcada en exterior]]+dataMercanciaGeneral[[#This Row],[Mercancía general desembarcada en exterior]]</f>
        <v>87308</v>
      </c>
      <c r="K2369" s="3">
        <f>+dataMercanciaGeneral[[#This Row],[Mercancía general embarcada en cabotaje]]+dataMercanciaGeneral[[#This Row],[Mercancía general embarcada en exterior]]</f>
        <v>58785</v>
      </c>
      <c r="L2369" s="3">
        <f>+dataMercanciaGeneral[[#This Row],[Mercancía general desembarcada en cabotaje]]+dataMercanciaGeneral[[#This Row],[Mercancía general desembarcada en exterior]]</f>
        <v>28665</v>
      </c>
      <c r="M2369" s="3">
        <f>+dataMercanciaGeneral[[#This Row],[TOTAL mercancía general embarcada en cabotaje y exterior]]+dataMercanciaGeneral[[#This Row],[TOTAL mercancía general desembarcada en cabotaje y exterior]]</f>
        <v>87450</v>
      </c>
    </row>
    <row r="2370" spans="1:13" hidden="1" x14ac:dyDescent="0.25">
      <c r="A2370" s="1">
        <v>2002</v>
      </c>
      <c r="B2370" s="1" t="s">
        <v>25</v>
      </c>
      <c r="C2370" s="1" t="s">
        <v>32</v>
      </c>
      <c r="D2370" s="1" t="s">
        <v>33</v>
      </c>
      <c r="E2370" s="2">
        <v>157593</v>
      </c>
      <c r="F2370" s="2">
        <v>105459</v>
      </c>
      <c r="G2370" s="3">
        <f>+dataMercanciaGeneral[[#This Row],[Mercancía general embarcada en cabotaje]]+dataMercanciaGeneral[[#This Row],[Mercancía general desembarcada en cabotaje]]</f>
        <v>263052</v>
      </c>
      <c r="H2370" s="2">
        <v>50490</v>
      </c>
      <c r="I2370" s="2">
        <v>683811</v>
      </c>
      <c r="J2370" s="3">
        <f>+dataMercanciaGeneral[[#This Row],[Mercancía general embarcada en exterior]]+dataMercanciaGeneral[[#This Row],[Mercancía general desembarcada en exterior]]</f>
        <v>734301</v>
      </c>
      <c r="K2370" s="3">
        <f>+dataMercanciaGeneral[[#This Row],[Mercancía general embarcada en cabotaje]]+dataMercanciaGeneral[[#This Row],[Mercancía general embarcada en exterior]]</f>
        <v>208083</v>
      </c>
      <c r="L2370" s="3">
        <f>+dataMercanciaGeneral[[#This Row],[Mercancía general desembarcada en cabotaje]]+dataMercanciaGeneral[[#This Row],[Mercancía general desembarcada en exterior]]</f>
        <v>789270</v>
      </c>
      <c r="M2370" s="3">
        <f>+dataMercanciaGeneral[[#This Row],[TOTAL mercancía general embarcada en cabotaje y exterior]]+dataMercanciaGeneral[[#This Row],[TOTAL mercancía general desembarcada en cabotaje y exterior]]</f>
        <v>997353</v>
      </c>
    </row>
    <row r="2371" spans="1:13" hidden="1" x14ac:dyDescent="0.25">
      <c r="A2371" s="1">
        <v>2002</v>
      </c>
      <c r="B2371" s="1" t="s">
        <v>25</v>
      </c>
      <c r="C2371" s="1" t="s">
        <v>32</v>
      </c>
      <c r="D2371" s="1" t="s">
        <v>42</v>
      </c>
      <c r="E2371" s="2">
        <v>524864</v>
      </c>
      <c r="F2371" s="2">
        <v>150519</v>
      </c>
      <c r="G2371" s="3">
        <f>+dataMercanciaGeneral[[#This Row],[Mercancía general embarcada en cabotaje]]+dataMercanciaGeneral[[#This Row],[Mercancía general desembarcada en cabotaje]]</f>
        <v>675383</v>
      </c>
      <c r="H2371" s="2">
        <v>83</v>
      </c>
      <c r="I2371" s="2">
        <v>5684</v>
      </c>
      <c r="J2371" s="3">
        <f>+dataMercanciaGeneral[[#This Row],[Mercancía general embarcada en exterior]]+dataMercanciaGeneral[[#This Row],[Mercancía general desembarcada en exterior]]</f>
        <v>5767</v>
      </c>
      <c r="K2371" s="3">
        <f>+dataMercanciaGeneral[[#This Row],[Mercancía general embarcada en cabotaje]]+dataMercanciaGeneral[[#This Row],[Mercancía general embarcada en exterior]]</f>
        <v>524947</v>
      </c>
      <c r="L2371" s="3">
        <f>+dataMercanciaGeneral[[#This Row],[Mercancía general desembarcada en cabotaje]]+dataMercanciaGeneral[[#This Row],[Mercancía general desembarcada en exterior]]</f>
        <v>156203</v>
      </c>
      <c r="M2371" s="3">
        <f>+dataMercanciaGeneral[[#This Row],[TOTAL mercancía general embarcada en cabotaje y exterior]]+dataMercanciaGeneral[[#This Row],[TOTAL mercancía general desembarcada en cabotaje y exterior]]</f>
        <v>681150</v>
      </c>
    </row>
    <row r="2372" spans="1:13" hidden="1" x14ac:dyDescent="0.25">
      <c r="A2372" s="1">
        <v>2002</v>
      </c>
      <c r="B2372" s="1" t="s">
        <v>26</v>
      </c>
      <c r="C2372" s="1" t="s">
        <v>32</v>
      </c>
      <c r="D2372" s="1" t="s">
        <v>33</v>
      </c>
      <c r="E2372" s="2">
        <v>168837</v>
      </c>
      <c r="F2372" s="2">
        <v>68638</v>
      </c>
      <c r="G2372" s="3">
        <f>+dataMercanciaGeneral[[#This Row],[Mercancía general embarcada en cabotaje]]+dataMercanciaGeneral[[#This Row],[Mercancía general desembarcada en cabotaje]]</f>
        <v>237475</v>
      </c>
      <c r="H2372" s="2">
        <v>145313</v>
      </c>
      <c r="I2372" s="2">
        <v>343431</v>
      </c>
      <c r="J2372" s="3">
        <f>+dataMercanciaGeneral[[#This Row],[Mercancía general embarcada en exterior]]+dataMercanciaGeneral[[#This Row],[Mercancía general desembarcada en exterior]]</f>
        <v>488744</v>
      </c>
      <c r="K2372" s="3">
        <f>+dataMercanciaGeneral[[#This Row],[Mercancía general embarcada en cabotaje]]+dataMercanciaGeneral[[#This Row],[Mercancía general embarcada en exterior]]</f>
        <v>314150</v>
      </c>
      <c r="L2372" s="3">
        <f>+dataMercanciaGeneral[[#This Row],[Mercancía general desembarcada en cabotaje]]+dataMercanciaGeneral[[#This Row],[Mercancía general desembarcada en exterior]]</f>
        <v>412069</v>
      </c>
      <c r="M2372" s="3">
        <f>+dataMercanciaGeneral[[#This Row],[TOTAL mercancía general embarcada en cabotaje y exterior]]+dataMercanciaGeneral[[#This Row],[TOTAL mercancía general desembarcada en cabotaje y exterior]]</f>
        <v>726219</v>
      </c>
    </row>
    <row r="2373" spans="1:13" hidden="1" x14ac:dyDescent="0.25">
      <c r="A2373" s="1">
        <v>2002</v>
      </c>
      <c r="B2373" s="1" t="s">
        <v>26</v>
      </c>
      <c r="C2373" s="1" t="s">
        <v>32</v>
      </c>
      <c r="D2373" s="1" t="s">
        <v>42</v>
      </c>
      <c r="E2373" s="2">
        <v>233778</v>
      </c>
      <c r="F2373" s="2">
        <v>77567</v>
      </c>
      <c r="G2373" s="3">
        <f>+dataMercanciaGeneral[[#This Row],[Mercancía general embarcada en cabotaje]]+dataMercanciaGeneral[[#This Row],[Mercancía general desembarcada en cabotaje]]</f>
        <v>311345</v>
      </c>
      <c r="H2373" s="2">
        <v>106862</v>
      </c>
      <c r="I2373" s="2">
        <v>58715</v>
      </c>
      <c r="J2373" s="3">
        <f>+dataMercanciaGeneral[[#This Row],[Mercancía general embarcada en exterior]]+dataMercanciaGeneral[[#This Row],[Mercancía general desembarcada en exterior]]</f>
        <v>165577</v>
      </c>
      <c r="K2373" s="3">
        <f>+dataMercanciaGeneral[[#This Row],[Mercancía general embarcada en cabotaje]]+dataMercanciaGeneral[[#This Row],[Mercancía general embarcada en exterior]]</f>
        <v>340640</v>
      </c>
      <c r="L2373" s="3">
        <f>+dataMercanciaGeneral[[#This Row],[Mercancía general desembarcada en cabotaje]]+dataMercanciaGeneral[[#This Row],[Mercancía general desembarcada en exterior]]</f>
        <v>136282</v>
      </c>
      <c r="M2373" s="3">
        <f>+dataMercanciaGeneral[[#This Row],[TOTAL mercancía general embarcada en cabotaje y exterior]]+dataMercanciaGeneral[[#This Row],[TOTAL mercancía general desembarcada en cabotaje y exterior]]</f>
        <v>476922</v>
      </c>
    </row>
    <row r="2374" spans="1:13" hidden="1" x14ac:dyDescent="0.25">
      <c r="A2374" s="1">
        <v>2002</v>
      </c>
      <c r="B2374" s="1" t="s">
        <v>27</v>
      </c>
      <c r="C2374" s="1" t="s">
        <v>32</v>
      </c>
      <c r="D2374" s="1" t="s">
        <v>33</v>
      </c>
      <c r="E2374" s="2">
        <v>1033776</v>
      </c>
      <c r="F2374" s="2">
        <v>326629</v>
      </c>
      <c r="G2374" s="3">
        <f>+dataMercanciaGeneral[[#This Row],[Mercancía general embarcada en cabotaje]]+dataMercanciaGeneral[[#This Row],[Mercancía general desembarcada en cabotaje]]</f>
        <v>1360405</v>
      </c>
      <c r="H2374" s="2">
        <v>1045694</v>
      </c>
      <c r="I2374" s="2">
        <v>3228975</v>
      </c>
      <c r="J2374" s="3">
        <f>+dataMercanciaGeneral[[#This Row],[Mercancía general embarcada en exterior]]+dataMercanciaGeneral[[#This Row],[Mercancía general desembarcada en exterior]]</f>
        <v>4274669</v>
      </c>
      <c r="K2374" s="3">
        <f>+dataMercanciaGeneral[[#This Row],[Mercancía general embarcada en cabotaje]]+dataMercanciaGeneral[[#This Row],[Mercancía general embarcada en exterior]]</f>
        <v>2079470</v>
      </c>
      <c r="L2374" s="3">
        <f>+dataMercanciaGeneral[[#This Row],[Mercancía general desembarcada en cabotaje]]+dataMercanciaGeneral[[#This Row],[Mercancía general desembarcada en exterior]]</f>
        <v>3555604</v>
      </c>
      <c r="M2374" s="3">
        <f>+dataMercanciaGeneral[[#This Row],[TOTAL mercancía general embarcada en cabotaje y exterior]]+dataMercanciaGeneral[[#This Row],[TOTAL mercancía general desembarcada en cabotaje y exterior]]</f>
        <v>5635074</v>
      </c>
    </row>
    <row r="2375" spans="1:13" hidden="1" x14ac:dyDescent="0.25">
      <c r="A2375" s="1">
        <v>2002</v>
      </c>
      <c r="B2375" s="1" t="s">
        <v>27</v>
      </c>
      <c r="C2375" s="1" t="s">
        <v>32</v>
      </c>
      <c r="D2375" s="1" t="s">
        <v>42</v>
      </c>
      <c r="E2375" s="2">
        <v>1340986</v>
      </c>
      <c r="F2375" s="2">
        <v>522616</v>
      </c>
      <c r="G2375" s="3">
        <f>+dataMercanciaGeneral[[#This Row],[Mercancía general embarcada en cabotaje]]+dataMercanciaGeneral[[#This Row],[Mercancía general desembarcada en cabotaje]]</f>
        <v>1863602</v>
      </c>
      <c r="H2375" s="2">
        <v>11094095</v>
      </c>
      <c r="I2375" s="2">
        <v>6800528</v>
      </c>
      <c r="J2375" s="3">
        <f>+dataMercanciaGeneral[[#This Row],[Mercancía general embarcada en exterior]]+dataMercanciaGeneral[[#This Row],[Mercancía general desembarcada en exterior]]</f>
        <v>17894623</v>
      </c>
      <c r="K2375" s="3">
        <f>+dataMercanciaGeneral[[#This Row],[Mercancía general embarcada en cabotaje]]+dataMercanciaGeneral[[#This Row],[Mercancía general embarcada en exterior]]</f>
        <v>12435081</v>
      </c>
      <c r="L2375" s="3">
        <f>+dataMercanciaGeneral[[#This Row],[Mercancía general desembarcada en cabotaje]]+dataMercanciaGeneral[[#This Row],[Mercancía general desembarcada en exterior]]</f>
        <v>7323144</v>
      </c>
      <c r="M2375" s="3">
        <f>+dataMercanciaGeneral[[#This Row],[TOTAL mercancía general embarcada en cabotaje y exterior]]+dataMercanciaGeneral[[#This Row],[TOTAL mercancía general desembarcada en cabotaje y exterior]]</f>
        <v>19758225</v>
      </c>
    </row>
    <row r="2376" spans="1:13" hidden="1" x14ac:dyDescent="0.25">
      <c r="A2376" s="1">
        <v>2002</v>
      </c>
      <c r="B2376" s="1" t="s">
        <v>28</v>
      </c>
      <c r="C2376" s="1" t="s">
        <v>32</v>
      </c>
      <c r="D2376" s="1" t="s">
        <v>33</v>
      </c>
      <c r="E2376" s="2">
        <v>25378</v>
      </c>
      <c r="F2376" s="2">
        <v>94682</v>
      </c>
      <c r="G2376" s="3">
        <f>+dataMercanciaGeneral[[#This Row],[Mercancía general embarcada en cabotaje]]+dataMercanciaGeneral[[#This Row],[Mercancía general desembarcada en cabotaje]]</f>
        <v>120060</v>
      </c>
      <c r="H2376" s="2">
        <v>656654</v>
      </c>
      <c r="I2376" s="2">
        <v>677300</v>
      </c>
      <c r="J2376" s="3">
        <f>+dataMercanciaGeneral[[#This Row],[Mercancía general embarcada en exterior]]+dataMercanciaGeneral[[#This Row],[Mercancía general desembarcada en exterior]]</f>
        <v>1333954</v>
      </c>
      <c r="K2376" s="3">
        <f>+dataMercanciaGeneral[[#This Row],[Mercancía general embarcada en cabotaje]]+dataMercanciaGeneral[[#This Row],[Mercancía general embarcada en exterior]]</f>
        <v>682032</v>
      </c>
      <c r="L2376" s="3">
        <f>+dataMercanciaGeneral[[#This Row],[Mercancía general desembarcada en cabotaje]]+dataMercanciaGeneral[[#This Row],[Mercancía general desembarcada en exterior]]</f>
        <v>771982</v>
      </c>
      <c r="M2376" s="3">
        <f>+dataMercanciaGeneral[[#This Row],[TOTAL mercancía general embarcada en cabotaje y exterior]]+dataMercanciaGeneral[[#This Row],[TOTAL mercancía general desembarcada en cabotaje y exterior]]</f>
        <v>1454014</v>
      </c>
    </row>
    <row r="2377" spans="1:13" hidden="1" x14ac:dyDescent="0.25">
      <c r="A2377" s="1">
        <v>2002</v>
      </c>
      <c r="B2377" s="1" t="s">
        <v>28</v>
      </c>
      <c r="C2377" s="1" t="s">
        <v>32</v>
      </c>
      <c r="D2377" s="1" t="s">
        <v>42</v>
      </c>
      <c r="E2377" s="2">
        <v>365537</v>
      </c>
      <c r="F2377" s="2">
        <v>213688</v>
      </c>
      <c r="G2377" s="3">
        <f>+dataMercanciaGeneral[[#This Row],[Mercancía general embarcada en cabotaje]]+dataMercanciaGeneral[[#This Row],[Mercancía general desembarcada en cabotaje]]</f>
        <v>579225</v>
      </c>
      <c r="H2377" s="2">
        <v>481179</v>
      </c>
      <c r="I2377" s="2">
        <v>523504</v>
      </c>
      <c r="J2377" s="3">
        <f>+dataMercanciaGeneral[[#This Row],[Mercancía general embarcada en exterior]]+dataMercanciaGeneral[[#This Row],[Mercancía general desembarcada en exterior]]</f>
        <v>1004683</v>
      </c>
      <c r="K2377" s="3">
        <f>+dataMercanciaGeneral[[#This Row],[Mercancía general embarcada en cabotaje]]+dataMercanciaGeneral[[#This Row],[Mercancía general embarcada en exterior]]</f>
        <v>846716</v>
      </c>
      <c r="L2377" s="3">
        <f>+dataMercanciaGeneral[[#This Row],[Mercancía general desembarcada en cabotaje]]+dataMercanciaGeneral[[#This Row],[Mercancía general desembarcada en exterior]]</f>
        <v>737192</v>
      </c>
      <c r="M2377" s="3">
        <f>+dataMercanciaGeneral[[#This Row],[TOTAL mercancía general embarcada en cabotaje y exterior]]+dataMercanciaGeneral[[#This Row],[TOTAL mercancía general desembarcada en cabotaje y exterior]]</f>
        <v>1583908</v>
      </c>
    </row>
    <row r="2378" spans="1:13" hidden="1" x14ac:dyDescent="0.25">
      <c r="A2378" s="1">
        <v>2002</v>
      </c>
      <c r="B2378" s="1" t="s">
        <v>29</v>
      </c>
      <c r="C2378" s="1" t="s">
        <v>32</v>
      </c>
      <c r="D2378" s="1" t="s">
        <v>33</v>
      </c>
      <c r="E2378" s="2">
        <v>350</v>
      </c>
      <c r="F2378" s="2">
        <v>0</v>
      </c>
      <c r="G2378" s="3">
        <f>+dataMercanciaGeneral[[#This Row],[Mercancía general embarcada en cabotaje]]+dataMercanciaGeneral[[#This Row],[Mercancía general desembarcada en cabotaje]]</f>
        <v>350</v>
      </c>
      <c r="H2378" s="2">
        <v>90531</v>
      </c>
      <c r="I2378" s="2">
        <v>177802</v>
      </c>
      <c r="J2378" s="3">
        <f>+dataMercanciaGeneral[[#This Row],[Mercancía general embarcada en exterior]]+dataMercanciaGeneral[[#This Row],[Mercancía general desembarcada en exterior]]</f>
        <v>268333</v>
      </c>
      <c r="K2378" s="3">
        <f>+dataMercanciaGeneral[[#This Row],[Mercancía general embarcada en cabotaje]]+dataMercanciaGeneral[[#This Row],[Mercancía general embarcada en exterior]]</f>
        <v>90881</v>
      </c>
      <c r="L2378" s="3">
        <f>+dataMercanciaGeneral[[#This Row],[Mercancía general desembarcada en cabotaje]]+dataMercanciaGeneral[[#This Row],[Mercancía general desembarcada en exterior]]</f>
        <v>177802</v>
      </c>
      <c r="M2378" s="3">
        <f>+dataMercanciaGeneral[[#This Row],[TOTAL mercancía general embarcada en cabotaje y exterior]]+dataMercanciaGeneral[[#This Row],[TOTAL mercancía general desembarcada en cabotaje y exterior]]</f>
        <v>268683</v>
      </c>
    </row>
    <row r="2379" spans="1:13" hidden="1" x14ac:dyDescent="0.25">
      <c r="A2379" s="1">
        <v>2002</v>
      </c>
      <c r="B2379" s="1" t="s">
        <v>29</v>
      </c>
      <c r="C2379" s="1" t="s">
        <v>32</v>
      </c>
      <c r="D2379" s="1" t="s">
        <v>42</v>
      </c>
      <c r="E2379" s="2">
        <v>0</v>
      </c>
      <c r="F2379" s="2">
        <v>0</v>
      </c>
      <c r="G2379" s="3">
        <f>+dataMercanciaGeneral[[#This Row],[Mercancía general embarcada en cabotaje]]+dataMercanciaGeneral[[#This Row],[Mercancía general desembarcada en cabotaje]]</f>
        <v>0</v>
      </c>
      <c r="H2379" s="2">
        <v>0</v>
      </c>
      <c r="I2379" s="2">
        <v>0</v>
      </c>
      <c r="J2379" s="3">
        <f>+dataMercanciaGeneral[[#This Row],[Mercancía general embarcada en exterior]]+dataMercanciaGeneral[[#This Row],[Mercancía general desembarcada en exterior]]</f>
        <v>0</v>
      </c>
      <c r="K2379" s="3">
        <f>+dataMercanciaGeneral[[#This Row],[Mercancía general embarcada en cabotaje]]+dataMercanciaGeneral[[#This Row],[Mercancía general embarcada en exterior]]</f>
        <v>0</v>
      </c>
      <c r="L2379" s="3">
        <f>+dataMercanciaGeneral[[#This Row],[Mercancía general desembarcada en cabotaje]]+dataMercanciaGeneral[[#This Row],[Mercancía general desembarcada en exterior]]</f>
        <v>0</v>
      </c>
      <c r="M2379" s="3">
        <f>+dataMercanciaGeneral[[#This Row],[TOTAL mercancía general embarcada en cabotaje y exterior]]+dataMercanciaGeneral[[#This Row],[TOTAL mercancía general desembarcada en cabotaje y exterior]]</f>
        <v>0</v>
      </c>
    </row>
    <row r="2380" spans="1:13" hidden="1" x14ac:dyDescent="0.25">
      <c r="A2380" s="1">
        <v>2003</v>
      </c>
      <c r="B2380" s="1" t="s">
        <v>0</v>
      </c>
      <c r="C2380" s="1" t="s">
        <v>32</v>
      </c>
      <c r="D2380" s="1" t="s">
        <v>33</v>
      </c>
      <c r="E2380" s="2">
        <v>4505</v>
      </c>
      <c r="F2380" s="2">
        <v>22161</v>
      </c>
      <c r="G2380" s="3">
        <f>+dataMercanciaGeneral[[#This Row],[Mercancía general embarcada en cabotaje]]+dataMercanciaGeneral[[#This Row],[Mercancía general desembarcada en cabotaje]]</f>
        <v>26666</v>
      </c>
      <c r="H2380" s="2">
        <v>173516</v>
      </c>
      <c r="I2380" s="2">
        <v>568972</v>
      </c>
      <c r="J2380" s="3">
        <f>+dataMercanciaGeneral[[#This Row],[Mercancía general embarcada en exterior]]+dataMercanciaGeneral[[#This Row],[Mercancía general desembarcada en exterior]]</f>
        <v>742488</v>
      </c>
      <c r="K2380" s="3">
        <f>+dataMercanciaGeneral[[#This Row],[Mercancía general embarcada en cabotaje]]+dataMercanciaGeneral[[#This Row],[Mercancía general embarcada en exterior]]</f>
        <v>178021</v>
      </c>
      <c r="L2380" s="3">
        <f>+dataMercanciaGeneral[[#This Row],[Mercancía general desembarcada en cabotaje]]+dataMercanciaGeneral[[#This Row],[Mercancía general desembarcada en exterior]]</f>
        <v>591133</v>
      </c>
      <c r="M2380" s="3">
        <f>+dataMercanciaGeneral[[#This Row],[TOTAL mercancía general embarcada en cabotaje y exterior]]+dataMercanciaGeneral[[#This Row],[TOTAL mercancía general desembarcada en cabotaje y exterior]]</f>
        <v>769154</v>
      </c>
    </row>
    <row r="2381" spans="1:13" hidden="1" x14ac:dyDescent="0.25">
      <c r="A2381" s="1">
        <v>2003</v>
      </c>
      <c r="B2381" s="1" t="s">
        <v>0</v>
      </c>
      <c r="C2381" s="1" t="s">
        <v>32</v>
      </c>
      <c r="D2381" s="1" t="s">
        <v>42</v>
      </c>
      <c r="E2381" s="2">
        <v>0</v>
      </c>
      <c r="F2381" s="2">
        <v>0</v>
      </c>
      <c r="G2381" s="3">
        <f>+dataMercanciaGeneral[[#This Row],[Mercancía general embarcada en cabotaje]]+dataMercanciaGeneral[[#This Row],[Mercancía general desembarcada en cabotaje]]</f>
        <v>0</v>
      </c>
      <c r="H2381" s="2">
        <v>0</v>
      </c>
      <c r="I2381" s="2">
        <v>28</v>
      </c>
      <c r="J2381" s="3">
        <f>+dataMercanciaGeneral[[#This Row],[Mercancía general embarcada en exterior]]+dataMercanciaGeneral[[#This Row],[Mercancía general desembarcada en exterior]]</f>
        <v>28</v>
      </c>
      <c r="K2381" s="3">
        <f>+dataMercanciaGeneral[[#This Row],[Mercancía general embarcada en cabotaje]]+dataMercanciaGeneral[[#This Row],[Mercancía general embarcada en exterior]]</f>
        <v>0</v>
      </c>
      <c r="L2381" s="3">
        <f>+dataMercanciaGeneral[[#This Row],[Mercancía general desembarcada en cabotaje]]+dataMercanciaGeneral[[#This Row],[Mercancía general desembarcada en exterior]]</f>
        <v>28</v>
      </c>
      <c r="M2381" s="3">
        <f>+dataMercanciaGeneral[[#This Row],[TOTAL mercancía general embarcada en cabotaje y exterior]]+dataMercanciaGeneral[[#This Row],[TOTAL mercancía general desembarcada en cabotaje y exterior]]</f>
        <v>28</v>
      </c>
    </row>
    <row r="2382" spans="1:13" hidden="1" x14ac:dyDescent="0.25">
      <c r="A2382" s="1">
        <v>2003</v>
      </c>
      <c r="B2382" s="1" t="s">
        <v>1</v>
      </c>
      <c r="C2382" s="1" t="s">
        <v>32</v>
      </c>
      <c r="D2382" s="1" t="s">
        <v>33</v>
      </c>
      <c r="E2382" s="2">
        <v>149571</v>
      </c>
      <c r="F2382" s="2">
        <v>35247</v>
      </c>
      <c r="G2382" s="3">
        <f>+dataMercanciaGeneral[[#This Row],[Mercancía general embarcada en cabotaje]]+dataMercanciaGeneral[[#This Row],[Mercancía general desembarcada en cabotaje]]</f>
        <v>184818</v>
      </c>
      <c r="H2382" s="2">
        <v>98221</v>
      </c>
      <c r="I2382" s="2">
        <v>257288</v>
      </c>
      <c r="J2382" s="3">
        <f>+dataMercanciaGeneral[[#This Row],[Mercancía general embarcada en exterior]]+dataMercanciaGeneral[[#This Row],[Mercancía general desembarcada en exterior]]</f>
        <v>355509</v>
      </c>
      <c r="K2382" s="3">
        <f>+dataMercanciaGeneral[[#This Row],[Mercancía general embarcada en cabotaje]]+dataMercanciaGeneral[[#This Row],[Mercancía general embarcada en exterior]]</f>
        <v>247792</v>
      </c>
      <c r="L2382" s="3">
        <f>+dataMercanciaGeneral[[#This Row],[Mercancía general desembarcada en cabotaje]]+dataMercanciaGeneral[[#This Row],[Mercancía general desembarcada en exterior]]</f>
        <v>292535</v>
      </c>
      <c r="M2382" s="3">
        <f>+dataMercanciaGeneral[[#This Row],[TOTAL mercancía general embarcada en cabotaje y exterior]]+dataMercanciaGeneral[[#This Row],[TOTAL mercancía general desembarcada en cabotaje y exterior]]</f>
        <v>540327</v>
      </c>
    </row>
    <row r="2383" spans="1:13" hidden="1" x14ac:dyDescent="0.25">
      <c r="A2383" s="1">
        <v>2003</v>
      </c>
      <c r="B2383" s="1" t="s">
        <v>1</v>
      </c>
      <c r="C2383" s="1" t="s">
        <v>32</v>
      </c>
      <c r="D2383" s="1" t="s">
        <v>42</v>
      </c>
      <c r="E2383" s="2">
        <v>667572</v>
      </c>
      <c r="F2383" s="2">
        <v>273336</v>
      </c>
      <c r="G2383" s="3">
        <f>+dataMercanciaGeneral[[#This Row],[Mercancía general embarcada en cabotaje]]+dataMercanciaGeneral[[#This Row],[Mercancía general desembarcada en cabotaje]]</f>
        <v>940908</v>
      </c>
      <c r="H2383" s="2">
        <v>110797</v>
      </c>
      <c r="I2383" s="2">
        <v>22175</v>
      </c>
      <c r="J2383" s="3">
        <f>+dataMercanciaGeneral[[#This Row],[Mercancía general embarcada en exterior]]+dataMercanciaGeneral[[#This Row],[Mercancía general desembarcada en exterior]]</f>
        <v>132972</v>
      </c>
      <c r="K2383" s="3">
        <f>+dataMercanciaGeneral[[#This Row],[Mercancía general embarcada en cabotaje]]+dataMercanciaGeneral[[#This Row],[Mercancía general embarcada en exterior]]</f>
        <v>778369</v>
      </c>
      <c r="L2383" s="3">
        <f>+dataMercanciaGeneral[[#This Row],[Mercancía general desembarcada en cabotaje]]+dataMercanciaGeneral[[#This Row],[Mercancía general desembarcada en exterior]]</f>
        <v>295511</v>
      </c>
      <c r="M2383" s="3">
        <f>+dataMercanciaGeneral[[#This Row],[TOTAL mercancía general embarcada en cabotaje y exterior]]+dataMercanciaGeneral[[#This Row],[TOTAL mercancía general desembarcada en cabotaje y exterior]]</f>
        <v>1073880</v>
      </c>
    </row>
    <row r="2384" spans="1:13" hidden="1" x14ac:dyDescent="0.25">
      <c r="A2384" s="1">
        <v>2003</v>
      </c>
      <c r="B2384" s="1" t="s">
        <v>2</v>
      </c>
      <c r="C2384" s="1" t="s">
        <v>32</v>
      </c>
      <c r="D2384" s="1" t="s">
        <v>33</v>
      </c>
      <c r="E2384" s="2">
        <v>157697</v>
      </c>
      <c r="F2384" s="2">
        <v>47529</v>
      </c>
      <c r="G2384" s="3">
        <f>+dataMercanciaGeneral[[#This Row],[Mercancía general embarcada en cabotaje]]+dataMercanciaGeneral[[#This Row],[Mercancía general desembarcada en cabotaje]]</f>
        <v>205226</v>
      </c>
      <c r="H2384" s="2">
        <v>78528</v>
      </c>
      <c r="I2384" s="2">
        <v>235412</v>
      </c>
      <c r="J2384" s="3">
        <f>+dataMercanciaGeneral[[#This Row],[Mercancía general embarcada en exterior]]+dataMercanciaGeneral[[#This Row],[Mercancía general desembarcada en exterior]]</f>
        <v>313940</v>
      </c>
      <c r="K2384" s="3">
        <f>+dataMercanciaGeneral[[#This Row],[Mercancía general embarcada en cabotaje]]+dataMercanciaGeneral[[#This Row],[Mercancía general embarcada en exterior]]</f>
        <v>236225</v>
      </c>
      <c r="L2384" s="3">
        <f>+dataMercanciaGeneral[[#This Row],[Mercancía general desembarcada en cabotaje]]+dataMercanciaGeneral[[#This Row],[Mercancía general desembarcada en exterior]]</f>
        <v>282941</v>
      </c>
      <c r="M2384" s="3">
        <f>+dataMercanciaGeneral[[#This Row],[TOTAL mercancía general embarcada en cabotaje y exterior]]+dataMercanciaGeneral[[#This Row],[TOTAL mercancía general desembarcada en cabotaje y exterior]]</f>
        <v>519166</v>
      </c>
    </row>
    <row r="2385" spans="1:13" hidden="1" x14ac:dyDescent="0.25">
      <c r="A2385" s="1">
        <v>2003</v>
      </c>
      <c r="B2385" s="1" t="s">
        <v>2</v>
      </c>
      <c r="C2385" s="1" t="s">
        <v>32</v>
      </c>
      <c r="D2385" s="1" t="s">
        <v>42</v>
      </c>
      <c r="E2385" s="2">
        <v>4</v>
      </c>
      <c r="F2385" s="2">
        <v>151</v>
      </c>
      <c r="G2385" s="3">
        <f>+dataMercanciaGeneral[[#This Row],[Mercancía general embarcada en cabotaje]]+dataMercanciaGeneral[[#This Row],[Mercancía general desembarcada en cabotaje]]</f>
        <v>155</v>
      </c>
      <c r="H2385" s="2">
        <v>0</v>
      </c>
      <c r="I2385" s="2">
        <v>0</v>
      </c>
      <c r="J2385" s="3">
        <f>+dataMercanciaGeneral[[#This Row],[Mercancía general embarcada en exterior]]+dataMercanciaGeneral[[#This Row],[Mercancía general desembarcada en exterior]]</f>
        <v>0</v>
      </c>
      <c r="K2385" s="3">
        <f>+dataMercanciaGeneral[[#This Row],[Mercancía general embarcada en cabotaje]]+dataMercanciaGeneral[[#This Row],[Mercancía general embarcada en exterior]]</f>
        <v>4</v>
      </c>
      <c r="L2385" s="3">
        <f>+dataMercanciaGeneral[[#This Row],[Mercancía general desembarcada en cabotaje]]+dataMercanciaGeneral[[#This Row],[Mercancía general desembarcada en exterior]]</f>
        <v>151</v>
      </c>
      <c r="M2385" s="3">
        <f>+dataMercanciaGeneral[[#This Row],[TOTAL mercancía general embarcada en cabotaje y exterior]]+dataMercanciaGeneral[[#This Row],[TOTAL mercancía general desembarcada en cabotaje y exterior]]</f>
        <v>155</v>
      </c>
    </row>
    <row r="2386" spans="1:13" hidden="1" x14ac:dyDescent="0.25">
      <c r="A2386" s="1">
        <v>2003</v>
      </c>
      <c r="B2386" s="1" t="s">
        <v>3</v>
      </c>
      <c r="C2386" s="1" t="s">
        <v>32</v>
      </c>
      <c r="D2386" s="1" t="s">
        <v>33</v>
      </c>
      <c r="E2386" s="2">
        <v>73101</v>
      </c>
      <c r="F2386" s="2">
        <v>675</v>
      </c>
      <c r="G2386" s="3">
        <f>+dataMercanciaGeneral[[#This Row],[Mercancía general embarcada en cabotaje]]+dataMercanciaGeneral[[#This Row],[Mercancía general desembarcada en cabotaje]]</f>
        <v>73776</v>
      </c>
      <c r="H2386" s="2">
        <v>624326</v>
      </c>
      <c r="I2386" s="2">
        <v>280720</v>
      </c>
      <c r="J2386" s="3">
        <f>+dataMercanciaGeneral[[#This Row],[Mercancía general embarcada en exterior]]+dataMercanciaGeneral[[#This Row],[Mercancía general desembarcada en exterior]]</f>
        <v>905046</v>
      </c>
      <c r="K2386" s="3">
        <f>+dataMercanciaGeneral[[#This Row],[Mercancía general embarcada en cabotaje]]+dataMercanciaGeneral[[#This Row],[Mercancía general embarcada en exterior]]</f>
        <v>697427</v>
      </c>
      <c r="L2386" s="3">
        <f>+dataMercanciaGeneral[[#This Row],[Mercancía general desembarcada en cabotaje]]+dataMercanciaGeneral[[#This Row],[Mercancía general desembarcada en exterior]]</f>
        <v>281395</v>
      </c>
      <c r="M2386" s="3">
        <f>+dataMercanciaGeneral[[#This Row],[TOTAL mercancía general embarcada en cabotaje y exterior]]+dataMercanciaGeneral[[#This Row],[TOTAL mercancía general desembarcada en cabotaje y exterior]]</f>
        <v>978822</v>
      </c>
    </row>
    <row r="2387" spans="1:13" hidden="1" x14ac:dyDescent="0.25">
      <c r="A2387" s="1">
        <v>2003</v>
      </c>
      <c r="B2387" s="1" t="s">
        <v>3</v>
      </c>
      <c r="C2387" s="1" t="s">
        <v>32</v>
      </c>
      <c r="D2387" s="1" t="s">
        <v>42</v>
      </c>
      <c r="E2387" s="2">
        <v>59494</v>
      </c>
      <c r="F2387" s="2">
        <v>17486</v>
      </c>
      <c r="G2387" s="3">
        <f>+dataMercanciaGeneral[[#This Row],[Mercancía general embarcada en cabotaje]]+dataMercanciaGeneral[[#This Row],[Mercancía general desembarcada en cabotaje]]</f>
        <v>76980</v>
      </c>
      <c r="H2387" s="2">
        <v>2154</v>
      </c>
      <c r="I2387" s="2">
        <v>987</v>
      </c>
      <c r="J2387" s="3">
        <f>+dataMercanciaGeneral[[#This Row],[Mercancía general embarcada en exterior]]+dataMercanciaGeneral[[#This Row],[Mercancía general desembarcada en exterior]]</f>
        <v>3141</v>
      </c>
      <c r="K2387" s="3">
        <f>+dataMercanciaGeneral[[#This Row],[Mercancía general embarcada en cabotaje]]+dataMercanciaGeneral[[#This Row],[Mercancía general embarcada en exterior]]</f>
        <v>61648</v>
      </c>
      <c r="L2387" s="3">
        <f>+dataMercanciaGeneral[[#This Row],[Mercancía general desembarcada en cabotaje]]+dataMercanciaGeneral[[#This Row],[Mercancía general desembarcada en exterior]]</f>
        <v>18473</v>
      </c>
      <c r="M2387" s="3">
        <f>+dataMercanciaGeneral[[#This Row],[TOTAL mercancía general embarcada en cabotaje y exterior]]+dataMercanciaGeneral[[#This Row],[TOTAL mercancía general desembarcada en cabotaje y exterior]]</f>
        <v>80121</v>
      </c>
    </row>
    <row r="2388" spans="1:13" hidden="1" x14ac:dyDescent="0.25">
      <c r="A2388" s="1">
        <v>2003</v>
      </c>
      <c r="B2388" s="1" t="s">
        <v>4</v>
      </c>
      <c r="C2388" s="1" t="s">
        <v>32</v>
      </c>
      <c r="D2388" s="1" t="s">
        <v>33</v>
      </c>
      <c r="E2388" s="2">
        <v>524214</v>
      </c>
      <c r="F2388" s="2">
        <v>271750</v>
      </c>
      <c r="G2388" s="3">
        <f>+dataMercanciaGeneral[[#This Row],[Mercancía general embarcada en cabotaje]]+dataMercanciaGeneral[[#This Row],[Mercancía general desembarcada en cabotaje]]</f>
        <v>795964</v>
      </c>
      <c r="H2388" s="2">
        <v>1156065</v>
      </c>
      <c r="I2388" s="2">
        <v>1384990</v>
      </c>
      <c r="J2388" s="3">
        <f>+dataMercanciaGeneral[[#This Row],[Mercancía general embarcada en exterior]]+dataMercanciaGeneral[[#This Row],[Mercancía general desembarcada en exterior]]</f>
        <v>2541055</v>
      </c>
      <c r="K2388" s="3">
        <f>+dataMercanciaGeneral[[#This Row],[Mercancía general embarcada en cabotaje]]+dataMercanciaGeneral[[#This Row],[Mercancía general embarcada en exterior]]</f>
        <v>1680279</v>
      </c>
      <c r="L2388" s="3">
        <f>+dataMercanciaGeneral[[#This Row],[Mercancía general desembarcada en cabotaje]]+dataMercanciaGeneral[[#This Row],[Mercancía general desembarcada en exterior]]</f>
        <v>1656740</v>
      </c>
      <c r="M2388" s="3">
        <f>+dataMercanciaGeneral[[#This Row],[TOTAL mercancía general embarcada en cabotaje y exterior]]+dataMercanciaGeneral[[#This Row],[TOTAL mercancía general desembarcada en cabotaje y exterior]]</f>
        <v>3337019</v>
      </c>
    </row>
    <row r="2389" spans="1:13" hidden="1" x14ac:dyDescent="0.25">
      <c r="A2389" s="1">
        <v>2003</v>
      </c>
      <c r="B2389" s="1" t="s">
        <v>4</v>
      </c>
      <c r="C2389" s="1" t="s">
        <v>32</v>
      </c>
      <c r="D2389" s="1" t="s">
        <v>42</v>
      </c>
      <c r="E2389" s="2">
        <v>867583</v>
      </c>
      <c r="F2389" s="2">
        <v>1130901</v>
      </c>
      <c r="G2389" s="3">
        <f>+dataMercanciaGeneral[[#This Row],[Mercancía general embarcada en cabotaje]]+dataMercanciaGeneral[[#This Row],[Mercancía general desembarcada en cabotaje]]</f>
        <v>1998484</v>
      </c>
      <c r="H2389" s="2">
        <v>13811298</v>
      </c>
      <c r="I2389" s="2">
        <v>13222892</v>
      </c>
      <c r="J2389" s="3">
        <f>+dataMercanciaGeneral[[#This Row],[Mercancía general embarcada en exterior]]+dataMercanciaGeneral[[#This Row],[Mercancía general desembarcada en exterior]]</f>
        <v>27034190</v>
      </c>
      <c r="K2389" s="3">
        <f>+dataMercanciaGeneral[[#This Row],[Mercancía general embarcada en cabotaje]]+dataMercanciaGeneral[[#This Row],[Mercancía general embarcada en exterior]]</f>
        <v>14678881</v>
      </c>
      <c r="L2389" s="3">
        <f>+dataMercanciaGeneral[[#This Row],[Mercancía general desembarcada en cabotaje]]+dataMercanciaGeneral[[#This Row],[Mercancía general desembarcada en exterior]]</f>
        <v>14353793</v>
      </c>
      <c r="M2389" s="3">
        <f>+dataMercanciaGeneral[[#This Row],[TOTAL mercancía general embarcada en cabotaje y exterior]]+dataMercanciaGeneral[[#This Row],[TOTAL mercancía general desembarcada en cabotaje y exterior]]</f>
        <v>29032674</v>
      </c>
    </row>
    <row r="2390" spans="1:13" hidden="1" x14ac:dyDescent="0.25">
      <c r="A2390" s="1">
        <v>2003</v>
      </c>
      <c r="B2390" s="1" t="s">
        <v>5</v>
      </c>
      <c r="C2390" s="1" t="s">
        <v>32</v>
      </c>
      <c r="D2390" s="1" t="s">
        <v>33</v>
      </c>
      <c r="E2390" s="2">
        <v>673548</v>
      </c>
      <c r="F2390" s="2">
        <v>540578</v>
      </c>
      <c r="G2390" s="3">
        <f>+dataMercanciaGeneral[[#This Row],[Mercancía general embarcada en cabotaje]]+dataMercanciaGeneral[[#This Row],[Mercancía general desembarcada en cabotaje]]</f>
        <v>1214126</v>
      </c>
      <c r="H2390" s="2">
        <v>316135</v>
      </c>
      <c r="I2390" s="2">
        <v>211775</v>
      </c>
      <c r="J2390" s="3">
        <f>+dataMercanciaGeneral[[#This Row],[Mercancía general embarcada en exterior]]+dataMercanciaGeneral[[#This Row],[Mercancía general desembarcada en exterior]]</f>
        <v>527910</v>
      </c>
      <c r="K2390" s="3">
        <f>+dataMercanciaGeneral[[#This Row],[Mercancía general embarcada en cabotaje]]+dataMercanciaGeneral[[#This Row],[Mercancía general embarcada en exterior]]</f>
        <v>989683</v>
      </c>
      <c r="L2390" s="3">
        <f>+dataMercanciaGeneral[[#This Row],[Mercancía general desembarcada en cabotaje]]+dataMercanciaGeneral[[#This Row],[Mercancía general desembarcada en exterior]]</f>
        <v>752353</v>
      </c>
      <c r="M2390" s="3">
        <f>+dataMercanciaGeneral[[#This Row],[TOTAL mercancía general embarcada en cabotaje y exterior]]+dataMercanciaGeneral[[#This Row],[TOTAL mercancía general desembarcada en cabotaje y exterior]]</f>
        <v>1742036</v>
      </c>
    </row>
    <row r="2391" spans="1:13" hidden="1" x14ac:dyDescent="0.25">
      <c r="A2391" s="1">
        <v>2003</v>
      </c>
      <c r="B2391" s="1" t="s">
        <v>5</v>
      </c>
      <c r="C2391" s="1" t="s">
        <v>32</v>
      </c>
      <c r="D2391" s="1" t="s">
        <v>42</v>
      </c>
      <c r="E2391" s="2">
        <v>320810</v>
      </c>
      <c r="F2391" s="2">
        <v>104068</v>
      </c>
      <c r="G2391" s="3">
        <f>+dataMercanciaGeneral[[#This Row],[Mercancía general embarcada en cabotaje]]+dataMercanciaGeneral[[#This Row],[Mercancía general desembarcada en cabotaje]]</f>
        <v>424878</v>
      </c>
      <c r="H2391" s="2">
        <v>420754</v>
      </c>
      <c r="I2391" s="2">
        <v>184375</v>
      </c>
      <c r="J2391" s="3">
        <f>+dataMercanciaGeneral[[#This Row],[Mercancía general embarcada en exterior]]+dataMercanciaGeneral[[#This Row],[Mercancía general desembarcada en exterior]]</f>
        <v>605129</v>
      </c>
      <c r="K2391" s="3">
        <f>+dataMercanciaGeneral[[#This Row],[Mercancía general embarcada en cabotaje]]+dataMercanciaGeneral[[#This Row],[Mercancía general embarcada en exterior]]</f>
        <v>741564</v>
      </c>
      <c r="L2391" s="3">
        <f>+dataMercanciaGeneral[[#This Row],[Mercancía general desembarcada en cabotaje]]+dataMercanciaGeneral[[#This Row],[Mercancía general desembarcada en exterior]]</f>
        <v>288443</v>
      </c>
      <c r="M2391" s="3">
        <f>+dataMercanciaGeneral[[#This Row],[TOTAL mercancía general embarcada en cabotaje y exterior]]+dataMercanciaGeneral[[#This Row],[TOTAL mercancía general desembarcada en cabotaje y exterior]]</f>
        <v>1030007</v>
      </c>
    </row>
    <row r="2392" spans="1:13" hidden="1" x14ac:dyDescent="0.25">
      <c r="A2392" s="1">
        <v>2003</v>
      </c>
      <c r="B2392" s="1" t="s">
        <v>10</v>
      </c>
      <c r="C2392" s="1" t="s">
        <v>32</v>
      </c>
      <c r="D2392" s="1" t="s">
        <v>33</v>
      </c>
      <c r="E2392" s="2">
        <v>1638190</v>
      </c>
      <c r="F2392" s="2">
        <v>3903198</v>
      </c>
      <c r="G2392" s="3">
        <f>+dataMercanciaGeneral[[#This Row],[Mercancía general embarcada en cabotaje]]+dataMercanciaGeneral[[#This Row],[Mercancía general desembarcada en cabotaje]]</f>
        <v>5541388</v>
      </c>
      <c r="H2392" s="2">
        <v>8164</v>
      </c>
      <c r="I2392" s="2">
        <v>30754</v>
      </c>
      <c r="J2392" s="3">
        <f>+dataMercanciaGeneral[[#This Row],[Mercancía general embarcada en exterior]]+dataMercanciaGeneral[[#This Row],[Mercancía general desembarcada en exterior]]</f>
        <v>38918</v>
      </c>
      <c r="K2392" s="3">
        <f>+dataMercanciaGeneral[[#This Row],[Mercancía general embarcada en cabotaje]]+dataMercanciaGeneral[[#This Row],[Mercancía general embarcada en exterior]]</f>
        <v>1646354</v>
      </c>
      <c r="L2392" s="3">
        <f>+dataMercanciaGeneral[[#This Row],[Mercancía general desembarcada en cabotaje]]+dataMercanciaGeneral[[#This Row],[Mercancía general desembarcada en exterior]]</f>
        <v>3933952</v>
      </c>
      <c r="M2392" s="3">
        <f>+dataMercanciaGeneral[[#This Row],[TOTAL mercancía general embarcada en cabotaje y exterior]]+dataMercanciaGeneral[[#This Row],[TOTAL mercancía general desembarcada en cabotaje y exterior]]</f>
        <v>5580306</v>
      </c>
    </row>
    <row r="2393" spans="1:13" hidden="1" x14ac:dyDescent="0.25">
      <c r="A2393" s="1">
        <v>2003</v>
      </c>
      <c r="B2393" s="1" t="s">
        <v>10</v>
      </c>
      <c r="C2393" s="1" t="s">
        <v>32</v>
      </c>
      <c r="D2393" s="1" t="s">
        <v>42</v>
      </c>
      <c r="E2393" s="2">
        <v>473010</v>
      </c>
      <c r="F2393" s="2">
        <v>1439484</v>
      </c>
      <c r="G2393" s="3">
        <f>+dataMercanciaGeneral[[#This Row],[Mercancía general embarcada en cabotaje]]+dataMercanciaGeneral[[#This Row],[Mercancía general desembarcada en cabotaje]]</f>
        <v>1912494</v>
      </c>
      <c r="H2393" s="2">
        <v>0</v>
      </c>
      <c r="I2393" s="2">
        <v>3</v>
      </c>
      <c r="J2393" s="3">
        <f>+dataMercanciaGeneral[[#This Row],[Mercancía general embarcada en exterior]]+dataMercanciaGeneral[[#This Row],[Mercancía general desembarcada en exterior]]</f>
        <v>3</v>
      </c>
      <c r="K2393" s="3">
        <f>+dataMercanciaGeneral[[#This Row],[Mercancía general embarcada en cabotaje]]+dataMercanciaGeneral[[#This Row],[Mercancía general embarcada en exterior]]</f>
        <v>473010</v>
      </c>
      <c r="L2393" s="3">
        <f>+dataMercanciaGeneral[[#This Row],[Mercancía general desembarcada en cabotaje]]+dataMercanciaGeneral[[#This Row],[Mercancía general desembarcada en exterior]]</f>
        <v>1439487</v>
      </c>
      <c r="M2393" s="3">
        <f>+dataMercanciaGeneral[[#This Row],[TOTAL mercancía general embarcada en cabotaje y exterior]]+dataMercanciaGeneral[[#This Row],[TOTAL mercancía general desembarcada en cabotaje y exterior]]</f>
        <v>1912497</v>
      </c>
    </row>
    <row r="2394" spans="1:13" hidden="1" x14ac:dyDescent="0.25">
      <c r="A2394" s="1">
        <v>2003</v>
      </c>
      <c r="B2394" s="1" t="s">
        <v>11</v>
      </c>
      <c r="C2394" s="1" t="s">
        <v>32</v>
      </c>
      <c r="D2394" s="1" t="s">
        <v>33</v>
      </c>
      <c r="E2394" s="2">
        <v>1973421</v>
      </c>
      <c r="F2394" s="2">
        <v>796356</v>
      </c>
      <c r="G2394" s="3">
        <f>+dataMercanciaGeneral[[#This Row],[Mercancía general embarcada en cabotaje]]+dataMercanciaGeneral[[#This Row],[Mercancía general desembarcada en cabotaje]]</f>
        <v>2769777</v>
      </c>
      <c r="H2394" s="2">
        <v>991502</v>
      </c>
      <c r="I2394" s="2">
        <v>1812409</v>
      </c>
      <c r="J2394" s="3">
        <f>+dataMercanciaGeneral[[#This Row],[Mercancía general embarcada en exterior]]+dataMercanciaGeneral[[#This Row],[Mercancía general desembarcada en exterior]]</f>
        <v>2803911</v>
      </c>
      <c r="K2394" s="3">
        <f>+dataMercanciaGeneral[[#This Row],[Mercancía general embarcada en cabotaje]]+dataMercanciaGeneral[[#This Row],[Mercancía general embarcada en exterior]]</f>
        <v>2964923</v>
      </c>
      <c r="L2394" s="3">
        <f>+dataMercanciaGeneral[[#This Row],[Mercancía general desembarcada en cabotaje]]+dataMercanciaGeneral[[#This Row],[Mercancía general desembarcada en exterior]]</f>
        <v>2608765</v>
      </c>
      <c r="M2394" s="3">
        <f>+dataMercanciaGeneral[[#This Row],[TOTAL mercancía general embarcada en cabotaje y exterior]]+dataMercanciaGeneral[[#This Row],[TOTAL mercancía general desembarcada en cabotaje y exterior]]</f>
        <v>5573688</v>
      </c>
    </row>
    <row r="2395" spans="1:13" hidden="1" x14ac:dyDescent="0.25">
      <c r="A2395" s="1">
        <v>2003</v>
      </c>
      <c r="B2395" s="1" t="s">
        <v>11</v>
      </c>
      <c r="C2395" s="1" t="s">
        <v>32</v>
      </c>
      <c r="D2395" s="1" t="s">
        <v>42</v>
      </c>
      <c r="E2395" s="2">
        <v>1615896</v>
      </c>
      <c r="F2395" s="2">
        <v>534303</v>
      </c>
      <c r="G2395" s="3">
        <f>+dataMercanciaGeneral[[#This Row],[Mercancía general embarcada en cabotaje]]+dataMercanciaGeneral[[#This Row],[Mercancía general desembarcada en cabotaje]]</f>
        <v>2150199</v>
      </c>
      <c r="H2395" s="2">
        <v>6551798</v>
      </c>
      <c r="I2395" s="2">
        <v>6641804</v>
      </c>
      <c r="J2395" s="3">
        <f>+dataMercanciaGeneral[[#This Row],[Mercancía general embarcada en exterior]]+dataMercanciaGeneral[[#This Row],[Mercancía general desembarcada en exterior]]</f>
        <v>13193602</v>
      </c>
      <c r="K2395" s="3">
        <f>+dataMercanciaGeneral[[#This Row],[Mercancía general embarcada en cabotaje]]+dataMercanciaGeneral[[#This Row],[Mercancía general embarcada en exterior]]</f>
        <v>8167694</v>
      </c>
      <c r="L2395" s="3">
        <f>+dataMercanciaGeneral[[#This Row],[Mercancía general desembarcada en cabotaje]]+dataMercanciaGeneral[[#This Row],[Mercancía general desembarcada en exterior]]</f>
        <v>7176107</v>
      </c>
      <c r="M2395" s="3">
        <f>+dataMercanciaGeneral[[#This Row],[TOTAL mercancía general embarcada en cabotaje y exterior]]+dataMercanciaGeneral[[#This Row],[TOTAL mercancía general desembarcada en cabotaje y exterior]]</f>
        <v>15343801</v>
      </c>
    </row>
    <row r="2396" spans="1:13" hidden="1" x14ac:dyDescent="0.25">
      <c r="A2396" s="1">
        <v>2003</v>
      </c>
      <c r="B2396" s="1" t="s">
        <v>12</v>
      </c>
      <c r="C2396" s="1" t="s">
        <v>32</v>
      </c>
      <c r="D2396" s="1" t="s">
        <v>33</v>
      </c>
      <c r="E2396" s="2">
        <v>67963</v>
      </c>
      <c r="F2396" s="2">
        <v>8118</v>
      </c>
      <c r="G2396" s="3">
        <f>+dataMercanciaGeneral[[#This Row],[Mercancía general embarcada en cabotaje]]+dataMercanciaGeneral[[#This Row],[Mercancía general desembarcada en cabotaje]]</f>
        <v>76081</v>
      </c>
      <c r="H2396" s="2">
        <v>919468</v>
      </c>
      <c r="I2396" s="2">
        <v>2445370</v>
      </c>
      <c r="J2396" s="3">
        <f>+dataMercanciaGeneral[[#This Row],[Mercancía general embarcada en exterior]]+dataMercanciaGeneral[[#This Row],[Mercancía general desembarcada en exterior]]</f>
        <v>3364838</v>
      </c>
      <c r="K2396" s="3">
        <f>+dataMercanciaGeneral[[#This Row],[Mercancía general embarcada en cabotaje]]+dataMercanciaGeneral[[#This Row],[Mercancía general embarcada en exterior]]</f>
        <v>987431</v>
      </c>
      <c r="L2396" s="3">
        <f>+dataMercanciaGeneral[[#This Row],[Mercancía general desembarcada en cabotaje]]+dataMercanciaGeneral[[#This Row],[Mercancía general desembarcada en exterior]]</f>
        <v>2453488</v>
      </c>
      <c r="M2396" s="3">
        <f>+dataMercanciaGeneral[[#This Row],[TOTAL mercancía general embarcada en cabotaje y exterior]]+dataMercanciaGeneral[[#This Row],[TOTAL mercancía general desembarcada en cabotaje y exterior]]</f>
        <v>3440919</v>
      </c>
    </row>
    <row r="2397" spans="1:13" hidden="1" x14ac:dyDescent="0.25">
      <c r="A2397" s="1">
        <v>2003</v>
      </c>
      <c r="B2397" s="1" t="s">
        <v>12</v>
      </c>
      <c r="C2397" s="1" t="s">
        <v>32</v>
      </c>
      <c r="D2397" s="1" t="s">
        <v>42</v>
      </c>
      <c r="E2397" s="2">
        <v>382678</v>
      </c>
      <c r="F2397" s="2">
        <v>134626</v>
      </c>
      <c r="G2397" s="3">
        <f>+dataMercanciaGeneral[[#This Row],[Mercancía general embarcada en cabotaje]]+dataMercanciaGeneral[[#This Row],[Mercancía general desembarcada en cabotaje]]</f>
        <v>517304</v>
      </c>
      <c r="H2397" s="2">
        <v>2337103</v>
      </c>
      <c r="I2397" s="2">
        <v>1913429</v>
      </c>
      <c r="J2397" s="3">
        <f>+dataMercanciaGeneral[[#This Row],[Mercancía general embarcada en exterior]]+dataMercanciaGeneral[[#This Row],[Mercancía general desembarcada en exterior]]</f>
        <v>4250532</v>
      </c>
      <c r="K2397" s="3">
        <f>+dataMercanciaGeneral[[#This Row],[Mercancía general embarcada en cabotaje]]+dataMercanciaGeneral[[#This Row],[Mercancía general embarcada en exterior]]</f>
        <v>2719781</v>
      </c>
      <c r="L2397" s="3">
        <f>+dataMercanciaGeneral[[#This Row],[Mercancía general desembarcada en cabotaje]]+dataMercanciaGeneral[[#This Row],[Mercancía general desembarcada en exterior]]</f>
        <v>2048055</v>
      </c>
      <c r="M2397" s="3">
        <f>+dataMercanciaGeneral[[#This Row],[TOTAL mercancía general embarcada en cabotaje y exterior]]+dataMercanciaGeneral[[#This Row],[TOTAL mercancía general desembarcada en cabotaje y exterior]]</f>
        <v>4767836</v>
      </c>
    </row>
    <row r="2398" spans="1:13" hidden="1" x14ac:dyDescent="0.25">
      <c r="A2398" s="1">
        <v>2003</v>
      </c>
      <c r="B2398" s="1" t="s">
        <v>13</v>
      </c>
      <c r="C2398" s="1" t="s">
        <v>32</v>
      </c>
      <c r="D2398" s="1" t="s">
        <v>33</v>
      </c>
      <c r="E2398" s="2">
        <v>9475</v>
      </c>
      <c r="F2398" s="2">
        <v>7224</v>
      </c>
      <c r="G2398" s="3">
        <f>+dataMercanciaGeneral[[#This Row],[Mercancía general embarcada en cabotaje]]+dataMercanciaGeneral[[#This Row],[Mercancía general desembarcada en cabotaje]]</f>
        <v>16699</v>
      </c>
      <c r="H2398" s="2">
        <v>21491</v>
      </c>
      <c r="I2398" s="2">
        <v>257526</v>
      </c>
      <c r="J2398" s="3">
        <f>+dataMercanciaGeneral[[#This Row],[Mercancía general embarcada en exterior]]+dataMercanciaGeneral[[#This Row],[Mercancía general desembarcada en exterior]]</f>
        <v>279017</v>
      </c>
      <c r="K2398" s="3">
        <f>+dataMercanciaGeneral[[#This Row],[Mercancía general embarcada en cabotaje]]+dataMercanciaGeneral[[#This Row],[Mercancía general embarcada en exterior]]</f>
        <v>30966</v>
      </c>
      <c r="L2398" s="3">
        <f>+dataMercanciaGeneral[[#This Row],[Mercancía general desembarcada en cabotaje]]+dataMercanciaGeneral[[#This Row],[Mercancía general desembarcada en exterior]]</f>
        <v>264750</v>
      </c>
      <c r="M2398" s="3">
        <f>+dataMercanciaGeneral[[#This Row],[TOTAL mercancía general embarcada en cabotaje y exterior]]+dataMercanciaGeneral[[#This Row],[TOTAL mercancía general desembarcada en cabotaje y exterior]]</f>
        <v>295716</v>
      </c>
    </row>
    <row r="2399" spans="1:13" hidden="1" x14ac:dyDescent="0.25">
      <c r="A2399" s="1">
        <v>2003</v>
      </c>
      <c r="B2399" s="1" t="s">
        <v>13</v>
      </c>
      <c r="C2399" s="1" t="s">
        <v>32</v>
      </c>
      <c r="D2399" s="1" t="s">
        <v>42</v>
      </c>
      <c r="E2399" s="2">
        <v>3196</v>
      </c>
      <c r="F2399" s="2">
        <v>63299</v>
      </c>
      <c r="G2399" s="3">
        <f>+dataMercanciaGeneral[[#This Row],[Mercancía general embarcada en cabotaje]]+dataMercanciaGeneral[[#This Row],[Mercancía general desembarcada en cabotaje]]</f>
        <v>66495</v>
      </c>
      <c r="H2399" s="2">
        <v>271062</v>
      </c>
      <c r="I2399" s="2">
        <v>24329</v>
      </c>
      <c r="J2399" s="3">
        <f>+dataMercanciaGeneral[[#This Row],[Mercancía general embarcada en exterior]]+dataMercanciaGeneral[[#This Row],[Mercancía general desembarcada en exterior]]</f>
        <v>295391</v>
      </c>
      <c r="K2399" s="3">
        <f>+dataMercanciaGeneral[[#This Row],[Mercancía general embarcada en cabotaje]]+dataMercanciaGeneral[[#This Row],[Mercancía general embarcada en exterior]]</f>
        <v>274258</v>
      </c>
      <c r="L2399" s="3">
        <f>+dataMercanciaGeneral[[#This Row],[Mercancía general desembarcada en cabotaje]]+dataMercanciaGeneral[[#This Row],[Mercancía general desembarcada en exterior]]</f>
        <v>87628</v>
      </c>
      <c r="M2399" s="3">
        <f>+dataMercanciaGeneral[[#This Row],[TOTAL mercancía general embarcada en cabotaje y exterior]]+dataMercanciaGeneral[[#This Row],[TOTAL mercancía general desembarcada en cabotaje y exterior]]</f>
        <v>361886</v>
      </c>
    </row>
    <row r="2400" spans="1:13" hidden="1" x14ac:dyDescent="0.25">
      <c r="A2400" s="1">
        <v>2003</v>
      </c>
      <c r="B2400" s="1" t="s">
        <v>14</v>
      </c>
      <c r="C2400" s="1" t="s">
        <v>32</v>
      </c>
      <c r="D2400" s="1" t="s">
        <v>33</v>
      </c>
      <c r="E2400" s="2">
        <v>78610</v>
      </c>
      <c r="F2400" s="2">
        <v>20468</v>
      </c>
      <c r="G2400" s="3">
        <f>+dataMercanciaGeneral[[#This Row],[Mercancía general embarcada en cabotaje]]+dataMercanciaGeneral[[#This Row],[Mercancía general desembarcada en cabotaje]]</f>
        <v>99078</v>
      </c>
      <c r="H2400" s="2">
        <v>326660</v>
      </c>
      <c r="I2400" s="2">
        <v>137352</v>
      </c>
      <c r="J2400" s="3">
        <f>+dataMercanciaGeneral[[#This Row],[Mercancía general embarcada en exterior]]+dataMercanciaGeneral[[#This Row],[Mercancía general desembarcada en exterior]]</f>
        <v>464012</v>
      </c>
      <c r="K2400" s="3">
        <f>+dataMercanciaGeneral[[#This Row],[Mercancía general embarcada en cabotaje]]+dataMercanciaGeneral[[#This Row],[Mercancía general embarcada en exterior]]</f>
        <v>405270</v>
      </c>
      <c r="L2400" s="3">
        <f>+dataMercanciaGeneral[[#This Row],[Mercancía general desembarcada en cabotaje]]+dataMercanciaGeneral[[#This Row],[Mercancía general desembarcada en exterior]]</f>
        <v>157820</v>
      </c>
      <c r="M2400" s="3">
        <f>+dataMercanciaGeneral[[#This Row],[TOTAL mercancía general embarcada en cabotaje y exterior]]+dataMercanciaGeneral[[#This Row],[TOTAL mercancía general desembarcada en cabotaje y exterior]]</f>
        <v>563090</v>
      </c>
    </row>
    <row r="2401" spans="1:13" hidden="1" x14ac:dyDescent="0.25">
      <c r="A2401" s="1">
        <v>2003</v>
      </c>
      <c r="B2401" s="1" t="s">
        <v>14</v>
      </c>
      <c r="C2401" s="1" t="s">
        <v>32</v>
      </c>
      <c r="D2401" s="1" t="s">
        <v>42</v>
      </c>
      <c r="E2401" s="2">
        <v>9361</v>
      </c>
      <c r="F2401" s="2">
        <v>4089</v>
      </c>
      <c r="G2401" s="3">
        <f>+dataMercanciaGeneral[[#This Row],[Mercancía general embarcada en cabotaje]]+dataMercanciaGeneral[[#This Row],[Mercancía general desembarcada en cabotaje]]</f>
        <v>13450</v>
      </c>
      <c r="H2401" s="2">
        <v>331896</v>
      </c>
      <c r="I2401" s="2">
        <v>55084</v>
      </c>
      <c r="J2401" s="3">
        <f>+dataMercanciaGeneral[[#This Row],[Mercancía general embarcada en exterior]]+dataMercanciaGeneral[[#This Row],[Mercancía general desembarcada en exterior]]</f>
        <v>386980</v>
      </c>
      <c r="K2401" s="3">
        <f>+dataMercanciaGeneral[[#This Row],[Mercancía general embarcada en cabotaje]]+dataMercanciaGeneral[[#This Row],[Mercancía general embarcada en exterior]]</f>
        <v>341257</v>
      </c>
      <c r="L2401" s="3">
        <f>+dataMercanciaGeneral[[#This Row],[Mercancía general desembarcada en cabotaje]]+dataMercanciaGeneral[[#This Row],[Mercancía general desembarcada en exterior]]</f>
        <v>59173</v>
      </c>
      <c r="M2401" s="3">
        <f>+dataMercanciaGeneral[[#This Row],[TOTAL mercancía general embarcada en cabotaje y exterior]]+dataMercanciaGeneral[[#This Row],[TOTAL mercancía general desembarcada en cabotaje y exterior]]</f>
        <v>400430</v>
      </c>
    </row>
    <row r="2402" spans="1:13" hidden="1" x14ac:dyDescent="0.25">
      <c r="A2402" s="1">
        <v>2003</v>
      </c>
      <c r="B2402" s="1" t="s">
        <v>15</v>
      </c>
      <c r="C2402" s="1" t="s">
        <v>32</v>
      </c>
      <c r="D2402" s="1" t="s">
        <v>33</v>
      </c>
      <c r="E2402" s="2">
        <v>251372</v>
      </c>
      <c r="F2402" s="2">
        <v>448605</v>
      </c>
      <c r="G2402" s="3">
        <f>+dataMercanciaGeneral[[#This Row],[Mercancía general embarcada en cabotaje]]+dataMercanciaGeneral[[#This Row],[Mercancía general desembarcada en cabotaje]]</f>
        <v>699977</v>
      </c>
      <c r="H2402" s="2">
        <v>0</v>
      </c>
      <c r="I2402" s="2">
        <v>175</v>
      </c>
      <c r="J2402" s="3">
        <f>+dataMercanciaGeneral[[#This Row],[Mercancía general embarcada en exterior]]+dataMercanciaGeneral[[#This Row],[Mercancía general desembarcada en exterior]]</f>
        <v>175</v>
      </c>
      <c r="K2402" s="3">
        <f>+dataMercanciaGeneral[[#This Row],[Mercancía general embarcada en cabotaje]]+dataMercanciaGeneral[[#This Row],[Mercancía general embarcada en exterior]]</f>
        <v>251372</v>
      </c>
      <c r="L2402" s="3">
        <f>+dataMercanciaGeneral[[#This Row],[Mercancía general desembarcada en cabotaje]]+dataMercanciaGeneral[[#This Row],[Mercancía general desembarcada en exterior]]</f>
        <v>448780</v>
      </c>
      <c r="M2402" s="3">
        <f>+dataMercanciaGeneral[[#This Row],[TOTAL mercancía general embarcada en cabotaje y exterior]]+dataMercanciaGeneral[[#This Row],[TOTAL mercancía general desembarcada en cabotaje y exterior]]</f>
        <v>700152</v>
      </c>
    </row>
    <row r="2403" spans="1:13" hidden="1" x14ac:dyDescent="0.25">
      <c r="A2403" s="1">
        <v>2003</v>
      </c>
      <c r="B2403" s="1" t="s">
        <v>15</v>
      </c>
      <c r="C2403" s="1" t="s">
        <v>32</v>
      </c>
      <c r="D2403" s="1" t="s">
        <v>42</v>
      </c>
      <c r="E2403" s="2">
        <v>9034</v>
      </c>
      <c r="F2403" s="2">
        <v>26111</v>
      </c>
      <c r="G2403" s="3">
        <f>+dataMercanciaGeneral[[#This Row],[Mercancía general embarcada en cabotaje]]+dataMercanciaGeneral[[#This Row],[Mercancía general desembarcada en cabotaje]]</f>
        <v>35145</v>
      </c>
      <c r="H2403" s="2">
        <v>884</v>
      </c>
      <c r="I2403" s="2">
        <v>11972</v>
      </c>
      <c r="J2403" s="3">
        <f>+dataMercanciaGeneral[[#This Row],[Mercancía general embarcada en exterior]]+dataMercanciaGeneral[[#This Row],[Mercancía general desembarcada en exterior]]</f>
        <v>12856</v>
      </c>
      <c r="K2403" s="3">
        <f>+dataMercanciaGeneral[[#This Row],[Mercancía general embarcada en cabotaje]]+dataMercanciaGeneral[[#This Row],[Mercancía general embarcada en exterior]]</f>
        <v>9918</v>
      </c>
      <c r="L2403" s="3">
        <f>+dataMercanciaGeneral[[#This Row],[Mercancía general desembarcada en cabotaje]]+dataMercanciaGeneral[[#This Row],[Mercancía general desembarcada en exterior]]</f>
        <v>38083</v>
      </c>
      <c r="M2403" s="3">
        <f>+dataMercanciaGeneral[[#This Row],[TOTAL mercancía general embarcada en cabotaje y exterior]]+dataMercanciaGeneral[[#This Row],[TOTAL mercancía general desembarcada en cabotaje y exterior]]</f>
        <v>48001</v>
      </c>
    </row>
    <row r="2404" spans="1:13" hidden="1" x14ac:dyDescent="0.25">
      <c r="A2404" s="1">
        <v>2003</v>
      </c>
      <c r="B2404" s="1" t="s">
        <v>16</v>
      </c>
      <c r="C2404" s="1" t="s">
        <v>32</v>
      </c>
      <c r="D2404" s="1" t="s">
        <v>33</v>
      </c>
      <c r="E2404" s="2">
        <v>14328</v>
      </c>
      <c r="F2404" s="2">
        <v>4751</v>
      </c>
      <c r="G2404" s="3">
        <f>+dataMercanciaGeneral[[#This Row],[Mercancía general embarcada en cabotaje]]+dataMercanciaGeneral[[#This Row],[Mercancía general desembarcada en cabotaje]]</f>
        <v>19079</v>
      </c>
      <c r="H2404" s="2">
        <v>120397</v>
      </c>
      <c r="I2404" s="2">
        <v>235461</v>
      </c>
      <c r="J2404" s="3">
        <f>+dataMercanciaGeneral[[#This Row],[Mercancía general embarcada en exterior]]+dataMercanciaGeneral[[#This Row],[Mercancía general desembarcada en exterior]]</f>
        <v>355858</v>
      </c>
      <c r="K2404" s="3">
        <f>+dataMercanciaGeneral[[#This Row],[Mercancía general embarcada en cabotaje]]+dataMercanciaGeneral[[#This Row],[Mercancía general embarcada en exterior]]</f>
        <v>134725</v>
      </c>
      <c r="L2404" s="3">
        <f>+dataMercanciaGeneral[[#This Row],[Mercancía general desembarcada en cabotaje]]+dataMercanciaGeneral[[#This Row],[Mercancía general desembarcada en exterior]]</f>
        <v>240212</v>
      </c>
      <c r="M2404" s="3">
        <f>+dataMercanciaGeneral[[#This Row],[TOTAL mercancía general embarcada en cabotaje y exterior]]+dataMercanciaGeneral[[#This Row],[TOTAL mercancía general desembarcada en cabotaje y exterior]]</f>
        <v>374937</v>
      </c>
    </row>
    <row r="2405" spans="1:13" hidden="1" x14ac:dyDescent="0.25">
      <c r="A2405" s="1">
        <v>2003</v>
      </c>
      <c r="B2405" s="1" t="s">
        <v>16</v>
      </c>
      <c r="C2405" s="1" t="s">
        <v>32</v>
      </c>
      <c r="D2405" s="1" t="s">
        <v>42</v>
      </c>
      <c r="E2405" s="2">
        <v>0</v>
      </c>
      <c r="F2405" s="2">
        <v>0</v>
      </c>
      <c r="G2405" s="3">
        <f>+dataMercanciaGeneral[[#This Row],[Mercancía general embarcada en cabotaje]]+dataMercanciaGeneral[[#This Row],[Mercancía general desembarcada en cabotaje]]</f>
        <v>0</v>
      </c>
      <c r="H2405" s="2">
        <v>125</v>
      </c>
      <c r="I2405" s="2">
        <v>483</v>
      </c>
      <c r="J2405" s="3">
        <f>+dataMercanciaGeneral[[#This Row],[Mercancía general embarcada en exterior]]+dataMercanciaGeneral[[#This Row],[Mercancía general desembarcada en exterior]]</f>
        <v>608</v>
      </c>
      <c r="K2405" s="3">
        <f>+dataMercanciaGeneral[[#This Row],[Mercancía general embarcada en cabotaje]]+dataMercanciaGeneral[[#This Row],[Mercancía general embarcada en exterior]]</f>
        <v>125</v>
      </c>
      <c r="L2405" s="3">
        <f>+dataMercanciaGeneral[[#This Row],[Mercancía general desembarcada en cabotaje]]+dataMercanciaGeneral[[#This Row],[Mercancía general desembarcada en exterior]]</f>
        <v>483</v>
      </c>
      <c r="M2405" s="3">
        <f>+dataMercanciaGeneral[[#This Row],[TOTAL mercancía general embarcada en cabotaje y exterior]]+dataMercanciaGeneral[[#This Row],[TOTAL mercancía general desembarcada en cabotaje y exterior]]</f>
        <v>608</v>
      </c>
    </row>
    <row r="2406" spans="1:13" hidden="1" x14ac:dyDescent="0.25">
      <c r="A2406" s="1">
        <v>2003</v>
      </c>
      <c r="B2406" s="1" t="s">
        <v>17</v>
      </c>
      <c r="C2406" s="1" t="s">
        <v>32</v>
      </c>
      <c r="D2406" s="1" t="s">
        <v>33</v>
      </c>
      <c r="E2406" s="2">
        <v>27258</v>
      </c>
      <c r="F2406" s="2">
        <v>3511</v>
      </c>
      <c r="G2406" s="3">
        <f>+dataMercanciaGeneral[[#This Row],[Mercancía general embarcada en cabotaje]]+dataMercanciaGeneral[[#This Row],[Mercancía general desembarcada en cabotaje]]</f>
        <v>30769</v>
      </c>
      <c r="H2406" s="2">
        <v>259937</v>
      </c>
      <c r="I2406" s="2">
        <v>76598</v>
      </c>
      <c r="J2406" s="3">
        <f>+dataMercanciaGeneral[[#This Row],[Mercancía general embarcada en exterior]]+dataMercanciaGeneral[[#This Row],[Mercancía general desembarcada en exterior]]</f>
        <v>336535</v>
      </c>
      <c r="K2406" s="3">
        <f>+dataMercanciaGeneral[[#This Row],[Mercancía general embarcada en cabotaje]]+dataMercanciaGeneral[[#This Row],[Mercancía general embarcada en exterior]]</f>
        <v>287195</v>
      </c>
      <c r="L2406" s="3">
        <f>+dataMercanciaGeneral[[#This Row],[Mercancía general desembarcada en cabotaje]]+dataMercanciaGeneral[[#This Row],[Mercancía general desembarcada en exterior]]</f>
        <v>80109</v>
      </c>
      <c r="M2406" s="3">
        <f>+dataMercanciaGeneral[[#This Row],[TOTAL mercancía general embarcada en cabotaje y exterior]]+dataMercanciaGeneral[[#This Row],[TOTAL mercancía general desembarcada en cabotaje y exterior]]</f>
        <v>367304</v>
      </c>
    </row>
    <row r="2407" spans="1:13" hidden="1" x14ac:dyDescent="0.25">
      <c r="A2407" s="1">
        <v>2003</v>
      </c>
      <c r="B2407" s="1" t="s">
        <v>17</v>
      </c>
      <c r="C2407" s="1" t="s">
        <v>32</v>
      </c>
      <c r="D2407" s="1" t="s">
        <v>42</v>
      </c>
      <c r="E2407" s="2">
        <v>8516</v>
      </c>
      <c r="F2407" s="2">
        <v>6853</v>
      </c>
      <c r="G2407" s="3">
        <f>+dataMercanciaGeneral[[#This Row],[Mercancía general embarcada en cabotaje]]+dataMercanciaGeneral[[#This Row],[Mercancía general desembarcada en cabotaje]]</f>
        <v>15369</v>
      </c>
      <c r="H2407" s="2">
        <v>47131</v>
      </c>
      <c r="I2407" s="2">
        <v>37257</v>
      </c>
      <c r="J2407" s="3">
        <f>+dataMercanciaGeneral[[#This Row],[Mercancía general embarcada en exterior]]+dataMercanciaGeneral[[#This Row],[Mercancía general desembarcada en exterior]]</f>
        <v>84388</v>
      </c>
      <c r="K2407" s="3">
        <f>+dataMercanciaGeneral[[#This Row],[Mercancía general embarcada en cabotaje]]+dataMercanciaGeneral[[#This Row],[Mercancía general embarcada en exterior]]</f>
        <v>55647</v>
      </c>
      <c r="L2407" s="3">
        <f>+dataMercanciaGeneral[[#This Row],[Mercancía general desembarcada en cabotaje]]+dataMercanciaGeneral[[#This Row],[Mercancía general desembarcada en exterior]]</f>
        <v>44110</v>
      </c>
      <c r="M2407" s="3">
        <f>+dataMercanciaGeneral[[#This Row],[TOTAL mercancía general embarcada en cabotaje y exterior]]+dataMercanciaGeneral[[#This Row],[TOTAL mercancía general desembarcada en cabotaje y exterior]]</f>
        <v>99757</v>
      </c>
    </row>
    <row r="2408" spans="1:13" hidden="1" x14ac:dyDescent="0.25">
      <c r="A2408" s="1">
        <v>2003</v>
      </c>
      <c r="B2408" s="1" t="s">
        <v>18</v>
      </c>
      <c r="C2408" s="1" t="s">
        <v>32</v>
      </c>
      <c r="D2408" s="1" t="s">
        <v>33</v>
      </c>
      <c r="E2408" s="2">
        <v>11636</v>
      </c>
      <c r="F2408" s="2">
        <v>93</v>
      </c>
      <c r="G2408" s="3">
        <f>+dataMercanciaGeneral[[#This Row],[Mercancía general embarcada en cabotaje]]+dataMercanciaGeneral[[#This Row],[Mercancía general desembarcada en cabotaje]]</f>
        <v>11729</v>
      </c>
      <c r="H2408" s="2">
        <v>396180</v>
      </c>
      <c r="I2408" s="2">
        <v>320982</v>
      </c>
      <c r="J2408" s="3">
        <f>+dataMercanciaGeneral[[#This Row],[Mercancía general embarcada en exterior]]+dataMercanciaGeneral[[#This Row],[Mercancía general desembarcada en exterior]]</f>
        <v>717162</v>
      </c>
      <c r="K2408" s="3">
        <f>+dataMercanciaGeneral[[#This Row],[Mercancía general embarcada en cabotaje]]+dataMercanciaGeneral[[#This Row],[Mercancía general embarcada en exterior]]</f>
        <v>407816</v>
      </c>
      <c r="L2408" s="3">
        <f>+dataMercanciaGeneral[[#This Row],[Mercancía general desembarcada en cabotaje]]+dataMercanciaGeneral[[#This Row],[Mercancía general desembarcada en exterior]]</f>
        <v>321075</v>
      </c>
      <c r="M2408" s="3">
        <f>+dataMercanciaGeneral[[#This Row],[TOTAL mercancía general embarcada en cabotaje y exterior]]+dataMercanciaGeneral[[#This Row],[TOTAL mercancía general desembarcada en cabotaje y exterior]]</f>
        <v>728891</v>
      </c>
    </row>
    <row r="2409" spans="1:13" hidden="1" x14ac:dyDescent="0.25">
      <c r="A2409" s="1">
        <v>2003</v>
      </c>
      <c r="B2409" s="1" t="s">
        <v>18</v>
      </c>
      <c r="C2409" s="1" t="s">
        <v>32</v>
      </c>
      <c r="D2409" s="1" t="s">
        <v>42</v>
      </c>
      <c r="E2409" s="2">
        <v>0</v>
      </c>
      <c r="F2409" s="2">
        <v>0</v>
      </c>
      <c r="G2409" s="3">
        <f>+dataMercanciaGeneral[[#This Row],[Mercancía general embarcada en cabotaje]]+dataMercanciaGeneral[[#This Row],[Mercancía general desembarcada en cabotaje]]</f>
        <v>0</v>
      </c>
      <c r="H2409" s="2">
        <v>0</v>
      </c>
      <c r="I2409" s="2">
        <v>0</v>
      </c>
      <c r="J2409" s="3">
        <f>+dataMercanciaGeneral[[#This Row],[Mercancía general embarcada en exterior]]+dataMercanciaGeneral[[#This Row],[Mercancía general desembarcada en exterior]]</f>
        <v>0</v>
      </c>
      <c r="K2409" s="3">
        <f>+dataMercanciaGeneral[[#This Row],[Mercancía general embarcada en cabotaje]]+dataMercanciaGeneral[[#This Row],[Mercancía general embarcada en exterior]]</f>
        <v>0</v>
      </c>
      <c r="L2409" s="3">
        <f>+dataMercanciaGeneral[[#This Row],[Mercancía general desembarcada en cabotaje]]+dataMercanciaGeneral[[#This Row],[Mercancía general desembarcada en exterior]]</f>
        <v>0</v>
      </c>
      <c r="M2409" s="3">
        <f>+dataMercanciaGeneral[[#This Row],[TOTAL mercancía general embarcada en cabotaje y exterior]]+dataMercanciaGeneral[[#This Row],[TOTAL mercancía general desembarcada en cabotaje y exterior]]</f>
        <v>0</v>
      </c>
    </row>
    <row r="2410" spans="1:13" hidden="1" x14ac:dyDescent="0.25">
      <c r="A2410" s="1">
        <v>2003</v>
      </c>
      <c r="B2410" s="1" t="s">
        <v>19</v>
      </c>
      <c r="C2410" s="1" t="s">
        <v>32</v>
      </c>
      <c r="D2410" s="1" t="s">
        <v>33</v>
      </c>
      <c r="E2410" s="2">
        <v>1302824</v>
      </c>
      <c r="F2410" s="2">
        <v>1722913</v>
      </c>
      <c r="G2410" s="3">
        <f>+dataMercanciaGeneral[[#This Row],[Mercancía general embarcada en cabotaje]]+dataMercanciaGeneral[[#This Row],[Mercancía general desembarcada en cabotaje]]</f>
        <v>3025737</v>
      </c>
      <c r="H2410" s="2">
        <v>62332</v>
      </c>
      <c r="I2410" s="2">
        <v>56735</v>
      </c>
      <c r="J2410" s="3">
        <f>+dataMercanciaGeneral[[#This Row],[Mercancía general embarcada en exterior]]+dataMercanciaGeneral[[#This Row],[Mercancía general desembarcada en exterior]]</f>
        <v>119067</v>
      </c>
      <c r="K2410" s="3">
        <f>+dataMercanciaGeneral[[#This Row],[Mercancía general embarcada en cabotaje]]+dataMercanciaGeneral[[#This Row],[Mercancía general embarcada en exterior]]</f>
        <v>1365156</v>
      </c>
      <c r="L2410" s="3">
        <f>+dataMercanciaGeneral[[#This Row],[Mercancía general desembarcada en cabotaje]]+dataMercanciaGeneral[[#This Row],[Mercancía general desembarcada en exterior]]</f>
        <v>1779648</v>
      </c>
      <c r="M2410" s="3">
        <f>+dataMercanciaGeneral[[#This Row],[TOTAL mercancía general embarcada en cabotaje y exterior]]+dataMercanciaGeneral[[#This Row],[TOTAL mercancía general desembarcada en cabotaje y exterior]]</f>
        <v>3144804</v>
      </c>
    </row>
    <row r="2411" spans="1:13" hidden="1" x14ac:dyDescent="0.25">
      <c r="A2411" s="1">
        <v>2003</v>
      </c>
      <c r="B2411" s="1" t="s">
        <v>19</v>
      </c>
      <c r="C2411" s="1" t="s">
        <v>32</v>
      </c>
      <c r="D2411" s="1" t="s">
        <v>42</v>
      </c>
      <c r="E2411" s="2">
        <v>948266</v>
      </c>
      <c r="F2411" s="2">
        <v>2285876</v>
      </c>
      <c r="G2411" s="3">
        <f>+dataMercanciaGeneral[[#This Row],[Mercancía general embarcada en cabotaje]]+dataMercanciaGeneral[[#This Row],[Mercancía general desembarcada en cabotaje]]</f>
        <v>3234142</v>
      </c>
      <c r="H2411" s="2">
        <v>3053030</v>
      </c>
      <c r="I2411" s="2">
        <v>3580339</v>
      </c>
      <c r="J2411" s="3">
        <f>+dataMercanciaGeneral[[#This Row],[Mercancía general embarcada en exterior]]+dataMercanciaGeneral[[#This Row],[Mercancía general desembarcada en exterior]]</f>
        <v>6633369</v>
      </c>
      <c r="K2411" s="3">
        <f>+dataMercanciaGeneral[[#This Row],[Mercancía general embarcada en cabotaje]]+dataMercanciaGeneral[[#This Row],[Mercancía general embarcada en exterior]]</f>
        <v>4001296</v>
      </c>
      <c r="L2411" s="3">
        <f>+dataMercanciaGeneral[[#This Row],[Mercancía general desembarcada en cabotaje]]+dataMercanciaGeneral[[#This Row],[Mercancía general desembarcada en exterior]]</f>
        <v>5866215</v>
      </c>
      <c r="M2411" s="3">
        <f>+dataMercanciaGeneral[[#This Row],[TOTAL mercancía general embarcada en cabotaje y exterior]]+dataMercanciaGeneral[[#This Row],[TOTAL mercancía general desembarcada en cabotaje y exterior]]</f>
        <v>9867511</v>
      </c>
    </row>
    <row r="2412" spans="1:13" hidden="1" x14ac:dyDescent="0.25">
      <c r="A2412" s="1">
        <v>2003</v>
      </c>
      <c r="B2412" s="1" t="s">
        <v>20</v>
      </c>
      <c r="C2412" s="1" t="s">
        <v>32</v>
      </c>
      <c r="D2412" s="1" t="s">
        <v>33</v>
      </c>
      <c r="E2412" s="2">
        <v>254476</v>
      </c>
      <c r="F2412" s="2">
        <v>82161</v>
      </c>
      <c r="G2412" s="3">
        <f>+dataMercanciaGeneral[[#This Row],[Mercancía general embarcada en cabotaje]]+dataMercanciaGeneral[[#This Row],[Mercancía general desembarcada en cabotaje]]</f>
        <v>336637</v>
      </c>
      <c r="H2412" s="2">
        <v>3579</v>
      </c>
      <c r="I2412" s="2">
        <v>22005</v>
      </c>
      <c r="J2412" s="3">
        <f>+dataMercanciaGeneral[[#This Row],[Mercancía general embarcada en exterior]]+dataMercanciaGeneral[[#This Row],[Mercancía general desembarcada en exterior]]</f>
        <v>25584</v>
      </c>
      <c r="K2412" s="3">
        <f>+dataMercanciaGeneral[[#This Row],[Mercancía general embarcada en cabotaje]]+dataMercanciaGeneral[[#This Row],[Mercancía general embarcada en exterior]]</f>
        <v>258055</v>
      </c>
      <c r="L2412" s="3">
        <f>+dataMercanciaGeneral[[#This Row],[Mercancía general desembarcada en cabotaje]]+dataMercanciaGeneral[[#This Row],[Mercancía general desembarcada en exterior]]</f>
        <v>104166</v>
      </c>
      <c r="M2412" s="3">
        <f>+dataMercanciaGeneral[[#This Row],[TOTAL mercancía general embarcada en cabotaje y exterior]]+dataMercanciaGeneral[[#This Row],[TOTAL mercancía general desembarcada en cabotaje y exterior]]</f>
        <v>362221</v>
      </c>
    </row>
    <row r="2413" spans="1:13" hidden="1" x14ac:dyDescent="0.25">
      <c r="A2413" s="1">
        <v>2003</v>
      </c>
      <c r="B2413" s="1" t="s">
        <v>20</v>
      </c>
      <c r="C2413" s="1" t="s">
        <v>32</v>
      </c>
      <c r="D2413" s="1" t="s">
        <v>42</v>
      </c>
      <c r="E2413" s="2">
        <v>2387</v>
      </c>
      <c r="F2413" s="2">
        <v>3002</v>
      </c>
      <c r="G2413" s="3">
        <f>+dataMercanciaGeneral[[#This Row],[Mercancía general embarcada en cabotaje]]+dataMercanciaGeneral[[#This Row],[Mercancía general desembarcada en cabotaje]]</f>
        <v>5389</v>
      </c>
      <c r="H2413" s="2">
        <v>78</v>
      </c>
      <c r="I2413" s="2">
        <v>0</v>
      </c>
      <c r="J2413" s="3">
        <f>+dataMercanciaGeneral[[#This Row],[Mercancía general embarcada en exterior]]+dataMercanciaGeneral[[#This Row],[Mercancía general desembarcada en exterior]]</f>
        <v>78</v>
      </c>
      <c r="K2413" s="3">
        <f>+dataMercanciaGeneral[[#This Row],[Mercancía general embarcada en cabotaje]]+dataMercanciaGeneral[[#This Row],[Mercancía general embarcada en exterior]]</f>
        <v>2465</v>
      </c>
      <c r="L2413" s="3">
        <f>+dataMercanciaGeneral[[#This Row],[Mercancía general desembarcada en cabotaje]]+dataMercanciaGeneral[[#This Row],[Mercancía general desembarcada en exterior]]</f>
        <v>3002</v>
      </c>
      <c r="M2413" s="3">
        <f>+dataMercanciaGeneral[[#This Row],[TOTAL mercancía general embarcada en cabotaje y exterior]]+dataMercanciaGeneral[[#This Row],[TOTAL mercancía general desembarcada en cabotaje y exterior]]</f>
        <v>5467</v>
      </c>
    </row>
    <row r="2414" spans="1:13" hidden="1" x14ac:dyDescent="0.25">
      <c r="A2414" s="1">
        <v>2003</v>
      </c>
      <c r="B2414" s="1" t="s">
        <v>21</v>
      </c>
      <c r="C2414" s="1" t="s">
        <v>32</v>
      </c>
      <c r="D2414" s="1" t="s">
        <v>33</v>
      </c>
      <c r="E2414" s="2">
        <v>662</v>
      </c>
      <c r="F2414" s="2">
        <v>4024</v>
      </c>
      <c r="G2414" s="3">
        <f>+dataMercanciaGeneral[[#This Row],[Mercancía general embarcada en cabotaje]]+dataMercanciaGeneral[[#This Row],[Mercancía general desembarcada en cabotaje]]</f>
        <v>4686</v>
      </c>
      <c r="H2414" s="2">
        <v>361226</v>
      </c>
      <c r="I2414" s="2">
        <v>235760</v>
      </c>
      <c r="J2414" s="3">
        <f>+dataMercanciaGeneral[[#This Row],[Mercancía general embarcada en exterior]]+dataMercanciaGeneral[[#This Row],[Mercancía general desembarcada en exterior]]</f>
        <v>596986</v>
      </c>
      <c r="K2414" s="3">
        <f>+dataMercanciaGeneral[[#This Row],[Mercancía general embarcada en cabotaje]]+dataMercanciaGeneral[[#This Row],[Mercancía general embarcada en exterior]]</f>
        <v>361888</v>
      </c>
      <c r="L2414" s="3">
        <f>+dataMercanciaGeneral[[#This Row],[Mercancía general desembarcada en cabotaje]]+dataMercanciaGeneral[[#This Row],[Mercancía general desembarcada en exterior]]</f>
        <v>239784</v>
      </c>
      <c r="M2414" s="3">
        <f>+dataMercanciaGeneral[[#This Row],[TOTAL mercancía general embarcada en cabotaje y exterior]]+dataMercanciaGeneral[[#This Row],[TOTAL mercancía general desembarcada en cabotaje y exterior]]</f>
        <v>601672</v>
      </c>
    </row>
    <row r="2415" spans="1:13" hidden="1" x14ac:dyDescent="0.25">
      <c r="A2415" s="1">
        <v>2003</v>
      </c>
      <c r="B2415" s="1" t="s">
        <v>21</v>
      </c>
      <c r="C2415" s="1" t="s">
        <v>32</v>
      </c>
      <c r="D2415" s="1" t="s">
        <v>42</v>
      </c>
      <c r="E2415" s="2">
        <v>218356</v>
      </c>
      <c r="F2415" s="2">
        <v>44077</v>
      </c>
      <c r="G2415" s="3">
        <f>+dataMercanciaGeneral[[#This Row],[Mercancía general embarcada en cabotaje]]+dataMercanciaGeneral[[#This Row],[Mercancía general desembarcada en cabotaje]]</f>
        <v>262433</v>
      </c>
      <c r="H2415" s="2">
        <v>6429</v>
      </c>
      <c r="I2415" s="2">
        <v>9278</v>
      </c>
      <c r="J2415" s="3">
        <f>+dataMercanciaGeneral[[#This Row],[Mercancía general embarcada en exterior]]+dataMercanciaGeneral[[#This Row],[Mercancía general desembarcada en exterior]]</f>
        <v>15707</v>
      </c>
      <c r="K2415" s="3">
        <f>+dataMercanciaGeneral[[#This Row],[Mercancía general embarcada en cabotaje]]+dataMercanciaGeneral[[#This Row],[Mercancía general embarcada en exterior]]</f>
        <v>224785</v>
      </c>
      <c r="L2415" s="3">
        <f>+dataMercanciaGeneral[[#This Row],[Mercancía general desembarcada en cabotaje]]+dataMercanciaGeneral[[#This Row],[Mercancía general desembarcada en exterior]]</f>
        <v>53355</v>
      </c>
      <c r="M2415" s="3">
        <f>+dataMercanciaGeneral[[#This Row],[TOTAL mercancía general embarcada en cabotaje y exterior]]+dataMercanciaGeneral[[#This Row],[TOTAL mercancía general desembarcada en cabotaje y exterior]]</f>
        <v>278140</v>
      </c>
    </row>
    <row r="2416" spans="1:13" hidden="1" x14ac:dyDescent="0.25">
      <c r="A2416" s="1">
        <v>2003</v>
      </c>
      <c r="B2416" s="1" t="s">
        <v>22</v>
      </c>
      <c r="C2416" s="1" t="s">
        <v>32</v>
      </c>
      <c r="D2416" s="1" t="s">
        <v>33</v>
      </c>
      <c r="E2416" s="2">
        <v>113345</v>
      </c>
      <c r="F2416" s="2">
        <v>375610</v>
      </c>
      <c r="G2416" s="3">
        <f>+dataMercanciaGeneral[[#This Row],[Mercancía general embarcada en cabotaje]]+dataMercanciaGeneral[[#This Row],[Mercancía general desembarcada en cabotaje]]</f>
        <v>488955</v>
      </c>
      <c r="H2416" s="2">
        <v>0</v>
      </c>
      <c r="I2416" s="2">
        <v>0</v>
      </c>
      <c r="J2416" s="3">
        <f>+dataMercanciaGeneral[[#This Row],[Mercancía general embarcada en exterior]]+dataMercanciaGeneral[[#This Row],[Mercancía general desembarcada en exterior]]</f>
        <v>0</v>
      </c>
      <c r="K2416" s="3">
        <f>+dataMercanciaGeneral[[#This Row],[Mercancía general embarcada en cabotaje]]+dataMercanciaGeneral[[#This Row],[Mercancía general embarcada en exterior]]</f>
        <v>113345</v>
      </c>
      <c r="L2416" s="3">
        <f>+dataMercanciaGeneral[[#This Row],[Mercancía general desembarcada en cabotaje]]+dataMercanciaGeneral[[#This Row],[Mercancía general desembarcada en exterior]]</f>
        <v>375610</v>
      </c>
      <c r="M2416" s="3">
        <f>+dataMercanciaGeneral[[#This Row],[TOTAL mercancía general embarcada en cabotaje y exterior]]+dataMercanciaGeneral[[#This Row],[TOTAL mercancía general desembarcada en cabotaje y exterior]]</f>
        <v>488955</v>
      </c>
    </row>
    <row r="2417" spans="1:13" hidden="1" x14ac:dyDescent="0.25">
      <c r="A2417" s="1">
        <v>2003</v>
      </c>
      <c r="B2417" s="1" t="s">
        <v>22</v>
      </c>
      <c r="C2417" s="1" t="s">
        <v>32</v>
      </c>
      <c r="D2417" s="1" t="s">
        <v>42</v>
      </c>
      <c r="E2417" s="2">
        <v>13903</v>
      </c>
      <c r="F2417" s="2">
        <v>66117</v>
      </c>
      <c r="G2417" s="3">
        <f>+dataMercanciaGeneral[[#This Row],[Mercancía general embarcada en cabotaje]]+dataMercanciaGeneral[[#This Row],[Mercancía general desembarcada en cabotaje]]</f>
        <v>80020</v>
      </c>
      <c r="H2417" s="2">
        <v>5797</v>
      </c>
      <c r="I2417" s="2">
        <v>32832</v>
      </c>
      <c r="J2417" s="3">
        <f>+dataMercanciaGeneral[[#This Row],[Mercancía general embarcada en exterior]]+dataMercanciaGeneral[[#This Row],[Mercancía general desembarcada en exterior]]</f>
        <v>38629</v>
      </c>
      <c r="K2417" s="3">
        <f>+dataMercanciaGeneral[[#This Row],[Mercancía general embarcada en cabotaje]]+dataMercanciaGeneral[[#This Row],[Mercancía general embarcada en exterior]]</f>
        <v>19700</v>
      </c>
      <c r="L2417" s="3">
        <f>+dataMercanciaGeneral[[#This Row],[Mercancía general desembarcada en cabotaje]]+dataMercanciaGeneral[[#This Row],[Mercancía general desembarcada en exterior]]</f>
        <v>98949</v>
      </c>
      <c r="M2417" s="3">
        <f>+dataMercanciaGeneral[[#This Row],[TOTAL mercancía general embarcada en cabotaje y exterior]]+dataMercanciaGeneral[[#This Row],[TOTAL mercancía general desembarcada en cabotaje y exterior]]</f>
        <v>118649</v>
      </c>
    </row>
    <row r="2418" spans="1:13" hidden="1" x14ac:dyDescent="0.25">
      <c r="A2418" s="1">
        <v>2003</v>
      </c>
      <c r="B2418" s="1" t="s">
        <v>6</v>
      </c>
      <c r="C2418" s="1" t="s">
        <v>32</v>
      </c>
      <c r="D2418" s="1" t="s">
        <v>33</v>
      </c>
      <c r="E2418" s="2">
        <v>0</v>
      </c>
      <c r="F2418" s="2">
        <v>0</v>
      </c>
      <c r="G2418" s="3">
        <f>+dataMercanciaGeneral[[#This Row],[Mercancía general embarcada en cabotaje]]+dataMercanciaGeneral[[#This Row],[Mercancía general desembarcada en cabotaje]]</f>
        <v>0</v>
      </c>
      <c r="H2418" s="2">
        <v>24475</v>
      </c>
      <c r="I2418" s="2">
        <v>162067</v>
      </c>
      <c r="J2418" s="3">
        <f>+dataMercanciaGeneral[[#This Row],[Mercancía general embarcada en exterior]]+dataMercanciaGeneral[[#This Row],[Mercancía general desembarcada en exterior]]</f>
        <v>186542</v>
      </c>
      <c r="K2418" s="3">
        <f>+dataMercanciaGeneral[[#This Row],[Mercancía general embarcada en cabotaje]]+dataMercanciaGeneral[[#This Row],[Mercancía general embarcada en exterior]]</f>
        <v>24475</v>
      </c>
      <c r="L2418" s="3">
        <f>+dataMercanciaGeneral[[#This Row],[Mercancía general desembarcada en cabotaje]]+dataMercanciaGeneral[[#This Row],[Mercancía general desembarcada en exterior]]</f>
        <v>162067</v>
      </c>
      <c r="M2418" s="3">
        <f>+dataMercanciaGeneral[[#This Row],[TOTAL mercancía general embarcada en cabotaje y exterior]]+dataMercanciaGeneral[[#This Row],[TOTAL mercancía general desembarcada en cabotaje y exterior]]</f>
        <v>186542</v>
      </c>
    </row>
    <row r="2419" spans="1:13" hidden="1" x14ac:dyDescent="0.25">
      <c r="A2419" s="1">
        <v>2003</v>
      </c>
      <c r="B2419" s="1" t="s">
        <v>6</v>
      </c>
      <c r="C2419" s="1" t="s">
        <v>32</v>
      </c>
      <c r="D2419" s="1" t="s">
        <v>42</v>
      </c>
      <c r="E2419" s="2">
        <v>0</v>
      </c>
      <c r="F2419" s="2">
        <v>0</v>
      </c>
      <c r="G2419" s="3">
        <f>+dataMercanciaGeneral[[#This Row],[Mercancía general embarcada en cabotaje]]+dataMercanciaGeneral[[#This Row],[Mercancía general desembarcada en cabotaje]]</f>
        <v>0</v>
      </c>
      <c r="H2419" s="2">
        <v>0</v>
      </c>
      <c r="I2419" s="2">
        <v>0</v>
      </c>
      <c r="J2419" s="3">
        <f>+dataMercanciaGeneral[[#This Row],[Mercancía general embarcada en exterior]]+dataMercanciaGeneral[[#This Row],[Mercancía general desembarcada en exterior]]</f>
        <v>0</v>
      </c>
      <c r="K2419" s="3">
        <f>+dataMercanciaGeneral[[#This Row],[Mercancía general embarcada en cabotaje]]+dataMercanciaGeneral[[#This Row],[Mercancía general embarcada en exterior]]</f>
        <v>0</v>
      </c>
      <c r="L2419" s="3">
        <f>+dataMercanciaGeneral[[#This Row],[Mercancía general desembarcada en cabotaje]]+dataMercanciaGeneral[[#This Row],[Mercancía general desembarcada en exterior]]</f>
        <v>0</v>
      </c>
      <c r="M2419" s="3">
        <f>+dataMercanciaGeneral[[#This Row],[TOTAL mercancía general embarcada en cabotaje y exterior]]+dataMercanciaGeneral[[#This Row],[TOTAL mercancía general desembarcada en cabotaje y exterior]]</f>
        <v>0</v>
      </c>
    </row>
    <row r="2420" spans="1:13" hidden="1" x14ac:dyDescent="0.25">
      <c r="A2420" s="1">
        <v>2003</v>
      </c>
      <c r="B2420" s="1" t="s">
        <v>23</v>
      </c>
      <c r="C2420" s="1" t="s">
        <v>32</v>
      </c>
      <c r="D2420" s="1" t="s">
        <v>33</v>
      </c>
      <c r="E2420" s="2">
        <v>63572</v>
      </c>
      <c r="F2420" s="2">
        <v>19120</v>
      </c>
      <c r="G2420" s="3">
        <f>+dataMercanciaGeneral[[#This Row],[Mercancía general embarcada en cabotaje]]+dataMercanciaGeneral[[#This Row],[Mercancía general desembarcada en cabotaje]]</f>
        <v>82692</v>
      </c>
      <c r="H2420" s="2">
        <v>1192406</v>
      </c>
      <c r="I2420" s="2">
        <v>925373</v>
      </c>
      <c r="J2420" s="3">
        <f>+dataMercanciaGeneral[[#This Row],[Mercancía general embarcada en exterior]]+dataMercanciaGeneral[[#This Row],[Mercancía general desembarcada en exterior]]</f>
        <v>2117779</v>
      </c>
      <c r="K2420" s="3">
        <f>+dataMercanciaGeneral[[#This Row],[Mercancía general embarcada en cabotaje]]+dataMercanciaGeneral[[#This Row],[Mercancía general embarcada en exterior]]</f>
        <v>1255978</v>
      </c>
      <c r="L2420" s="3">
        <f>+dataMercanciaGeneral[[#This Row],[Mercancía general desembarcada en cabotaje]]+dataMercanciaGeneral[[#This Row],[Mercancía general desembarcada en exterior]]</f>
        <v>944493</v>
      </c>
      <c r="M2420" s="3">
        <f>+dataMercanciaGeneral[[#This Row],[TOTAL mercancía general embarcada en cabotaje y exterior]]+dataMercanciaGeneral[[#This Row],[TOTAL mercancía general desembarcada en cabotaje y exterior]]</f>
        <v>2200471</v>
      </c>
    </row>
    <row r="2421" spans="1:13" hidden="1" x14ac:dyDescent="0.25">
      <c r="A2421" s="1">
        <v>2003</v>
      </c>
      <c r="B2421" s="1" t="s">
        <v>23</v>
      </c>
      <c r="C2421" s="1" t="s">
        <v>32</v>
      </c>
      <c r="D2421" s="1" t="s">
        <v>42</v>
      </c>
      <c r="E2421" s="2">
        <v>0</v>
      </c>
      <c r="F2421" s="2">
        <v>0</v>
      </c>
      <c r="G2421" s="3">
        <f>+dataMercanciaGeneral[[#This Row],[Mercancía general embarcada en cabotaje]]+dataMercanciaGeneral[[#This Row],[Mercancía general desembarcada en cabotaje]]</f>
        <v>0</v>
      </c>
      <c r="H2421" s="2">
        <v>0</v>
      </c>
      <c r="I2421" s="2">
        <v>0</v>
      </c>
      <c r="J2421" s="3">
        <f>+dataMercanciaGeneral[[#This Row],[Mercancía general embarcada en exterior]]+dataMercanciaGeneral[[#This Row],[Mercancía general desembarcada en exterior]]</f>
        <v>0</v>
      </c>
      <c r="K2421" s="3">
        <f>+dataMercanciaGeneral[[#This Row],[Mercancía general embarcada en cabotaje]]+dataMercanciaGeneral[[#This Row],[Mercancía general embarcada en exterior]]</f>
        <v>0</v>
      </c>
      <c r="L2421" s="3">
        <f>+dataMercanciaGeneral[[#This Row],[Mercancía general desembarcada en cabotaje]]+dataMercanciaGeneral[[#This Row],[Mercancía general desembarcada en exterior]]</f>
        <v>0</v>
      </c>
      <c r="M2421" s="3">
        <f>+dataMercanciaGeneral[[#This Row],[TOTAL mercancía general embarcada en cabotaje y exterior]]+dataMercanciaGeneral[[#This Row],[TOTAL mercancía general desembarcada en cabotaje y exterior]]</f>
        <v>0</v>
      </c>
    </row>
    <row r="2422" spans="1:13" hidden="1" x14ac:dyDescent="0.25">
      <c r="A2422" s="1">
        <v>2003</v>
      </c>
      <c r="B2422" s="1" t="s">
        <v>7</v>
      </c>
      <c r="C2422" s="1" t="s">
        <v>32</v>
      </c>
      <c r="D2422" s="1" t="s">
        <v>33</v>
      </c>
      <c r="E2422" s="2">
        <v>1483688</v>
      </c>
      <c r="F2422" s="2">
        <v>1580241</v>
      </c>
      <c r="G2422" s="3">
        <f>+dataMercanciaGeneral[[#This Row],[Mercancía general embarcada en cabotaje]]+dataMercanciaGeneral[[#This Row],[Mercancía general desembarcada en cabotaje]]</f>
        <v>3063929</v>
      </c>
      <c r="H2422" s="2">
        <v>91487</v>
      </c>
      <c r="I2422" s="2">
        <v>147814</v>
      </c>
      <c r="J2422" s="3">
        <f>+dataMercanciaGeneral[[#This Row],[Mercancía general embarcada en exterior]]+dataMercanciaGeneral[[#This Row],[Mercancía general desembarcada en exterior]]</f>
        <v>239301</v>
      </c>
      <c r="K2422" s="3">
        <f>+dataMercanciaGeneral[[#This Row],[Mercancía general embarcada en cabotaje]]+dataMercanciaGeneral[[#This Row],[Mercancía general embarcada en exterior]]</f>
        <v>1575175</v>
      </c>
      <c r="L2422" s="3">
        <f>+dataMercanciaGeneral[[#This Row],[Mercancía general desembarcada en cabotaje]]+dataMercanciaGeneral[[#This Row],[Mercancía general desembarcada en exterior]]</f>
        <v>1728055</v>
      </c>
      <c r="M2422" s="3">
        <f>+dataMercanciaGeneral[[#This Row],[TOTAL mercancía general embarcada en cabotaje y exterior]]+dataMercanciaGeneral[[#This Row],[TOTAL mercancía general desembarcada en cabotaje y exterior]]</f>
        <v>3303230</v>
      </c>
    </row>
    <row r="2423" spans="1:13" hidden="1" x14ac:dyDescent="0.25">
      <c r="A2423" s="1">
        <v>2003</v>
      </c>
      <c r="B2423" s="1" t="s">
        <v>7</v>
      </c>
      <c r="C2423" s="1" t="s">
        <v>32</v>
      </c>
      <c r="D2423" s="1" t="s">
        <v>42</v>
      </c>
      <c r="E2423" s="2">
        <v>738096</v>
      </c>
      <c r="F2423" s="2">
        <v>1885322</v>
      </c>
      <c r="G2423" s="3">
        <f>+dataMercanciaGeneral[[#This Row],[Mercancía general embarcada en cabotaje]]+dataMercanciaGeneral[[#This Row],[Mercancía general desembarcada en cabotaje]]</f>
        <v>2623418</v>
      </c>
      <c r="H2423" s="2">
        <v>88380</v>
      </c>
      <c r="I2423" s="2">
        <v>490384</v>
      </c>
      <c r="J2423" s="3">
        <f>+dataMercanciaGeneral[[#This Row],[Mercancía general embarcada en exterior]]+dataMercanciaGeneral[[#This Row],[Mercancía general desembarcada en exterior]]</f>
        <v>578764</v>
      </c>
      <c r="K2423" s="3">
        <f>+dataMercanciaGeneral[[#This Row],[Mercancía general embarcada en cabotaje]]+dataMercanciaGeneral[[#This Row],[Mercancía general embarcada en exterior]]</f>
        <v>826476</v>
      </c>
      <c r="L2423" s="3">
        <f>+dataMercanciaGeneral[[#This Row],[Mercancía general desembarcada en cabotaje]]+dataMercanciaGeneral[[#This Row],[Mercancía general desembarcada en exterior]]</f>
        <v>2375706</v>
      </c>
      <c r="M2423" s="3">
        <f>+dataMercanciaGeneral[[#This Row],[TOTAL mercancía general embarcada en cabotaje y exterior]]+dataMercanciaGeneral[[#This Row],[TOTAL mercancía general desembarcada en cabotaje y exterior]]</f>
        <v>3202182</v>
      </c>
    </row>
    <row r="2424" spans="1:13" hidden="1" x14ac:dyDescent="0.25">
      <c r="A2424" s="1">
        <v>2003</v>
      </c>
      <c r="B2424" s="1" t="s">
        <v>24</v>
      </c>
      <c r="C2424" s="1" t="s">
        <v>32</v>
      </c>
      <c r="D2424" s="1" t="s">
        <v>33</v>
      </c>
      <c r="E2424" s="2">
        <v>533</v>
      </c>
      <c r="F2424" s="2">
        <v>730</v>
      </c>
      <c r="G2424" s="3">
        <f>+dataMercanciaGeneral[[#This Row],[Mercancía general embarcada en cabotaje]]+dataMercanciaGeneral[[#This Row],[Mercancía general desembarcada en cabotaje]]</f>
        <v>1263</v>
      </c>
      <c r="H2424" s="2">
        <v>246880</v>
      </c>
      <c r="I2424" s="2">
        <v>710035</v>
      </c>
      <c r="J2424" s="3">
        <f>+dataMercanciaGeneral[[#This Row],[Mercancía general embarcada en exterior]]+dataMercanciaGeneral[[#This Row],[Mercancía general desembarcada en exterior]]</f>
        <v>956915</v>
      </c>
      <c r="K2424" s="3">
        <f>+dataMercanciaGeneral[[#This Row],[Mercancía general embarcada en cabotaje]]+dataMercanciaGeneral[[#This Row],[Mercancía general embarcada en exterior]]</f>
        <v>247413</v>
      </c>
      <c r="L2424" s="3">
        <f>+dataMercanciaGeneral[[#This Row],[Mercancía general desembarcada en cabotaje]]+dataMercanciaGeneral[[#This Row],[Mercancía general desembarcada en exterior]]</f>
        <v>710765</v>
      </c>
      <c r="M2424" s="3">
        <f>+dataMercanciaGeneral[[#This Row],[TOTAL mercancía general embarcada en cabotaje y exterior]]+dataMercanciaGeneral[[#This Row],[TOTAL mercancía general desembarcada en cabotaje y exterior]]</f>
        <v>958178</v>
      </c>
    </row>
    <row r="2425" spans="1:13" hidden="1" x14ac:dyDescent="0.25">
      <c r="A2425" s="1">
        <v>2003</v>
      </c>
      <c r="B2425" s="1" t="s">
        <v>24</v>
      </c>
      <c r="C2425" s="1" t="s">
        <v>32</v>
      </c>
      <c r="D2425" s="1" t="s">
        <v>42</v>
      </c>
      <c r="E2425" s="2">
        <v>161</v>
      </c>
      <c r="F2425" s="2">
        <v>0</v>
      </c>
      <c r="G2425" s="3">
        <f>+dataMercanciaGeneral[[#This Row],[Mercancía general embarcada en cabotaje]]+dataMercanciaGeneral[[#This Row],[Mercancía general desembarcada en cabotaje]]</f>
        <v>161</v>
      </c>
      <c r="H2425" s="2">
        <v>66097</v>
      </c>
      <c r="I2425" s="2">
        <v>29994</v>
      </c>
      <c r="J2425" s="3">
        <f>+dataMercanciaGeneral[[#This Row],[Mercancía general embarcada en exterior]]+dataMercanciaGeneral[[#This Row],[Mercancía general desembarcada en exterior]]</f>
        <v>96091</v>
      </c>
      <c r="K2425" s="3">
        <f>+dataMercanciaGeneral[[#This Row],[Mercancía general embarcada en cabotaje]]+dataMercanciaGeneral[[#This Row],[Mercancía general embarcada en exterior]]</f>
        <v>66258</v>
      </c>
      <c r="L2425" s="3">
        <f>+dataMercanciaGeneral[[#This Row],[Mercancía general desembarcada en cabotaje]]+dataMercanciaGeneral[[#This Row],[Mercancía general desembarcada en exterior]]</f>
        <v>29994</v>
      </c>
      <c r="M2425" s="3">
        <f>+dataMercanciaGeneral[[#This Row],[TOTAL mercancía general embarcada en cabotaje y exterior]]+dataMercanciaGeneral[[#This Row],[TOTAL mercancía general desembarcada en cabotaje y exterior]]</f>
        <v>96252</v>
      </c>
    </row>
    <row r="2426" spans="1:13" hidden="1" x14ac:dyDescent="0.25">
      <c r="A2426" s="1">
        <v>2003</v>
      </c>
      <c r="B2426" s="1" t="s">
        <v>25</v>
      </c>
      <c r="C2426" s="1" t="s">
        <v>32</v>
      </c>
      <c r="D2426" s="1" t="s">
        <v>33</v>
      </c>
      <c r="E2426" s="2">
        <v>131305</v>
      </c>
      <c r="F2426" s="2">
        <v>102186</v>
      </c>
      <c r="G2426" s="3">
        <f>+dataMercanciaGeneral[[#This Row],[Mercancía general embarcada en cabotaje]]+dataMercanciaGeneral[[#This Row],[Mercancía general desembarcada en cabotaje]]</f>
        <v>233491</v>
      </c>
      <c r="H2426" s="2">
        <v>20054</v>
      </c>
      <c r="I2426" s="2">
        <v>697283</v>
      </c>
      <c r="J2426" s="3">
        <f>+dataMercanciaGeneral[[#This Row],[Mercancía general embarcada en exterior]]+dataMercanciaGeneral[[#This Row],[Mercancía general desembarcada en exterior]]</f>
        <v>717337</v>
      </c>
      <c r="K2426" s="3">
        <f>+dataMercanciaGeneral[[#This Row],[Mercancía general embarcada en cabotaje]]+dataMercanciaGeneral[[#This Row],[Mercancía general embarcada en exterior]]</f>
        <v>151359</v>
      </c>
      <c r="L2426" s="3">
        <f>+dataMercanciaGeneral[[#This Row],[Mercancía general desembarcada en cabotaje]]+dataMercanciaGeneral[[#This Row],[Mercancía general desembarcada en exterior]]</f>
        <v>799469</v>
      </c>
      <c r="M2426" s="3">
        <f>+dataMercanciaGeneral[[#This Row],[TOTAL mercancía general embarcada en cabotaje y exterior]]+dataMercanciaGeneral[[#This Row],[TOTAL mercancía general desembarcada en cabotaje y exterior]]</f>
        <v>950828</v>
      </c>
    </row>
    <row r="2427" spans="1:13" hidden="1" x14ac:dyDescent="0.25">
      <c r="A2427" s="1">
        <v>2003</v>
      </c>
      <c r="B2427" s="1" t="s">
        <v>25</v>
      </c>
      <c r="C2427" s="1" t="s">
        <v>32</v>
      </c>
      <c r="D2427" s="1" t="s">
        <v>42</v>
      </c>
      <c r="E2427" s="2">
        <v>547401</v>
      </c>
      <c r="F2427" s="2">
        <v>133981</v>
      </c>
      <c r="G2427" s="3">
        <f>+dataMercanciaGeneral[[#This Row],[Mercancía general embarcada en cabotaje]]+dataMercanciaGeneral[[#This Row],[Mercancía general desembarcada en cabotaje]]</f>
        <v>681382</v>
      </c>
      <c r="H2427" s="2">
        <v>110</v>
      </c>
      <c r="I2427" s="2">
        <v>1069</v>
      </c>
      <c r="J2427" s="3">
        <f>+dataMercanciaGeneral[[#This Row],[Mercancía general embarcada en exterior]]+dataMercanciaGeneral[[#This Row],[Mercancía general desembarcada en exterior]]</f>
        <v>1179</v>
      </c>
      <c r="K2427" s="3">
        <f>+dataMercanciaGeneral[[#This Row],[Mercancía general embarcada en cabotaje]]+dataMercanciaGeneral[[#This Row],[Mercancía general embarcada en exterior]]</f>
        <v>547511</v>
      </c>
      <c r="L2427" s="3">
        <f>+dataMercanciaGeneral[[#This Row],[Mercancía general desembarcada en cabotaje]]+dataMercanciaGeneral[[#This Row],[Mercancía general desembarcada en exterior]]</f>
        <v>135050</v>
      </c>
      <c r="M2427" s="3">
        <f>+dataMercanciaGeneral[[#This Row],[TOTAL mercancía general embarcada en cabotaje y exterior]]+dataMercanciaGeneral[[#This Row],[TOTAL mercancía general desembarcada en cabotaje y exterior]]</f>
        <v>682561</v>
      </c>
    </row>
    <row r="2428" spans="1:13" hidden="1" x14ac:dyDescent="0.25">
      <c r="A2428" s="1">
        <v>2003</v>
      </c>
      <c r="B2428" s="1" t="s">
        <v>26</v>
      </c>
      <c r="C2428" s="1" t="s">
        <v>32</v>
      </c>
      <c r="D2428" s="1" t="s">
        <v>33</v>
      </c>
      <c r="E2428" s="2">
        <v>128835</v>
      </c>
      <c r="F2428" s="2">
        <v>50074</v>
      </c>
      <c r="G2428" s="3">
        <f>+dataMercanciaGeneral[[#This Row],[Mercancía general embarcada en cabotaje]]+dataMercanciaGeneral[[#This Row],[Mercancía general desembarcada en cabotaje]]</f>
        <v>178909</v>
      </c>
      <c r="H2428" s="2">
        <v>170243</v>
      </c>
      <c r="I2428" s="2">
        <v>488755</v>
      </c>
      <c r="J2428" s="3">
        <f>+dataMercanciaGeneral[[#This Row],[Mercancía general embarcada en exterior]]+dataMercanciaGeneral[[#This Row],[Mercancía general desembarcada en exterior]]</f>
        <v>658998</v>
      </c>
      <c r="K2428" s="3">
        <f>+dataMercanciaGeneral[[#This Row],[Mercancía general embarcada en cabotaje]]+dataMercanciaGeneral[[#This Row],[Mercancía general embarcada en exterior]]</f>
        <v>299078</v>
      </c>
      <c r="L2428" s="3">
        <f>+dataMercanciaGeneral[[#This Row],[Mercancía general desembarcada en cabotaje]]+dataMercanciaGeneral[[#This Row],[Mercancía general desembarcada en exterior]]</f>
        <v>538829</v>
      </c>
      <c r="M2428" s="3">
        <f>+dataMercanciaGeneral[[#This Row],[TOTAL mercancía general embarcada en cabotaje y exterior]]+dataMercanciaGeneral[[#This Row],[TOTAL mercancía general desembarcada en cabotaje y exterior]]</f>
        <v>837907</v>
      </c>
    </row>
    <row r="2429" spans="1:13" hidden="1" x14ac:dyDescent="0.25">
      <c r="A2429" s="1">
        <v>2003</v>
      </c>
      <c r="B2429" s="1" t="s">
        <v>26</v>
      </c>
      <c r="C2429" s="1" t="s">
        <v>32</v>
      </c>
      <c r="D2429" s="1" t="s">
        <v>42</v>
      </c>
      <c r="E2429" s="2">
        <v>206995</v>
      </c>
      <c r="F2429" s="2">
        <v>54515</v>
      </c>
      <c r="G2429" s="3">
        <f>+dataMercanciaGeneral[[#This Row],[Mercancía general embarcada en cabotaje]]+dataMercanciaGeneral[[#This Row],[Mercancía general desembarcada en cabotaje]]</f>
        <v>261510</v>
      </c>
      <c r="H2429" s="2">
        <v>116461</v>
      </c>
      <c r="I2429" s="2">
        <v>108947</v>
      </c>
      <c r="J2429" s="3">
        <f>+dataMercanciaGeneral[[#This Row],[Mercancía general embarcada en exterior]]+dataMercanciaGeneral[[#This Row],[Mercancía general desembarcada en exterior]]</f>
        <v>225408</v>
      </c>
      <c r="K2429" s="3">
        <f>+dataMercanciaGeneral[[#This Row],[Mercancía general embarcada en cabotaje]]+dataMercanciaGeneral[[#This Row],[Mercancía general embarcada en exterior]]</f>
        <v>323456</v>
      </c>
      <c r="L2429" s="3">
        <f>+dataMercanciaGeneral[[#This Row],[Mercancía general desembarcada en cabotaje]]+dataMercanciaGeneral[[#This Row],[Mercancía general desembarcada en exterior]]</f>
        <v>163462</v>
      </c>
      <c r="M2429" s="3">
        <f>+dataMercanciaGeneral[[#This Row],[TOTAL mercancía general embarcada en cabotaje y exterior]]+dataMercanciaGeneral[[#This Row],[TOTAL mercancía general desembarcada en cabotaje y exterior]]</f>
        <v>486918</v>
      </c>
    </row>
    <row r="2430" spans="1:13" hidden="1" x14ac:dyDescent="0.25">
      <c r="A2430" s="1">
        <v>2003</v>
      </c>
      <c r="B2430" s="1" t="s">
        <v>27</v>
      </c>
      <c r="C2430" s="1" t="s">
        <v>32</v>
      </c>
      <c r="D2430" s="1" t="s">
        <v>33</v>
      </c>
      <c r="E2430" s="2">
        <v>1129006</v>
      </c>
      <c r="F2430" s="2">
        <v>376852</v>
      </c>
      <c r="G2430" s="3">
        <f>+dataMercanciaGeneral[[#This Row],[Mercancía general embarcada en cabotaje]]+dataMercanciaGeneral[[#This Row],[Mercancía general desembarcada en cabotaje]]</f>
        <v>1505858</v>
      </c>
      <c r="H2430" s="2">
        <v>1015672</v>
      </c>
      <c r="I2430" s="2">
        <v>3306800</v>
      </c>
      <c r="J2430" s="3">
        <f>+dataMercanciaGeneral[[#This Row],[Mercancía general embarcada en exterior]]+dataMercanciaGeneral[[#This Row],[Mercancía general desembarcada en exterior]]</f>
        <v>4322472</v>
      </c>
      <c r="K2430" s="3">
        <f>+dataMercanciaGeneral[[#This Row],[Mercancía general embarcada en cabotaje]]+dataMercanciaGeneral[[#This Row],[Mercancía general embarcada en exterior]]</f>
        <v>2144678</v>
      </c>
      <c r="L2430" s="3">
        <f>+dataMercanciaGeneral[[#This Row],[Mercancía general desembarcada en cabotaje]]+dataMercanciaGeneral[[#This Row],[Mercancía general desembarcada en exterior]]</f>
        <v>3683652</v>
      </c>
      <c r="M2430" s="3">
        <f>+dataMercanciaGeneral[[#This Row],[TOTAL mercancía general embarcada en cabotaje y exterior]]+dataMercanciaGeneral[[#This Row],[TOTAL mercancía general desembarcada en cabotaje y exterior]]</f>
        <v>5828330</v>
      </c>
    </row>
    <row r="2431" spans="1:13" hidden="1" x14ac:dyDescent="0.25">
      <c r="A2431" s="1">
        <v>2003</v>
      </c>
      <c r="B2431" s="1" t="s">
        <v>27</v>
      </c>
      <c r="C2431" s="1" t="s">
        <v>32</v>
      </c>
      <c r="D2431" s="1" t="s">
        <v>42</v>
      </c>
      <c r="E2431" s="2">
        <v>1397248</v>
      </c>
      <c r="F2431" s="2">
        <v>550474</v>
      </c>
      <c r="G2431" s="3">
        <f>+dataMercanciaGeneral[[#This Row],[Mercancía general embarcada en cabotaje]]+dataMercanciaGeneral[[#This Row],[Mercancía general desembarcada en cabotaje]]</f>
        <v>1947722</v>
      </c>
      <c r="H2431" s="2">
        <v>11889824</v>
      </c>
      <c r="I2431" s="2">
        <v>8271924</v>
      </c>
      <c r="J2431" s="3">
        <f>+dataMercanciaGeneral[[#This Row],[Mercancía general embarcada en exterior]]+dataMercanciaGeneral[[#This Row],[Mercancía general desembarcada en exterior]]</f>
        <v>20161748</v>
      </c>
      <c r="K2431" s="3">
        <f>+dataMercanciaGeneral[[#This Row],[Mercancía general embarcada en cabotaje]]+dataMercanciaGeneral[[#This Row],[Mercancía general embarcada en exterior]]</f>
        <v>13287072</v>
      </c>
      <c r="L2431" s="3">
        <f>+dataMercanciaGeneral[[#This Row],[Mercancía general desembarcada en cabotaje]]+dataMercanciaGeneral[[#This Row],[Mercancía general desembarcada en exterior]]</f>
        <v>8822398</v>
      </c>
      <c r="M2431" s="3">
        <f>+dataMercanciaGeneral[[#This Row],[TOTAL mercancía general embarcada en cabotaje y exterior]]+dataMercanciaGeneral[[#This Row],[TOTAL mercancía general desembarcada en cabotaje y exterior]]</f>
        <v>22109470</v>
      </c>
    </row>
    <row r="2432" spans="1:13" hidden="1" x14ac:dyDescent="0.25">
      <c r="A2432" s="1">
        <v>2003</v>
      </c>
      <c r="B2432" s="1" t="s">
        <v>28</v>
      </c>
      <c r="C2432" s="1" t="s">
        <v>32</v>
      </c>
      <c r="D2432" s="1" t="s">
        <v>33</v>
      </c>
      <c r="E2432" s="2">
        <v>72502</v>
      </c>
      <c r="F2432" s="2">
        <v>99480</v>
      </c>
      <c r="G2432" s="3">
        <f>+dataMercanciaGeneral[[#This Row],[Mercancía general embarcada en cabotaje]]+dataMercanciaGeneral[[#This Row],[Mercancía general desembarcada en cabotaje]]</f>
        <v>171982</v>
      </c>
      <c r="H2432" s="2">
        <v>614127</v>
      </c>
      <c r="I2432" s="2">
        <v>731620</v>
      </c>
      <c r="J2432" s="3">
        <f>+dataMercanciaGeneral[[#This Row],[Mercancía general embarcada en exterior]]+dataMercanciaGeneral[[#This Row],[Mercancía general desembarcada en exterior]]</f>
        <v>1345747</v>
      </c>
      <c r="K2432" s="3">
        <f>+dataMercanciaGeneral[[#This Row],[Mercancía general embarcada en cabotaje]]+dataMercanciaGeneral[[#This Row],[Mercancía general embarcada en exterior]]</f>
        <v>686629</v>
      </c>
      <c r="L2432" s="3">
        <f>+dataMercanciaGeneral[[#This Row],[Mercancía general desembarcada en cabotaje]]+dataMercanciaGeneral[[#This Row],[Mercancía general desembarcada en exterior]]</f>
        <v>831100</v>
      </c>
      <c r="M2432" s="3">
        <f>+dataMercanciaGeneral[[#This Row],[TOTAL mercancía general embarcada en cabotaje y exterior]]+dataMercanciaGeneral[[#This Row],[TOTAL mercancía general desembarcada en cabotaje y exterior]]</f>
        <v>1517729</v>
      </c>
    </row>
    <row r="2433" spans="1:13" hidden="1" x14ac:dyDescent="0.25">
      <c r="A2433" s="1">
        <v>2003</v>
      </c>
      <c r="B2433" s="1" t="s">
        <v>28</v>
      </c>
      <c r="C2433" s="1" t="s">
        <v>32</v>
      </c>
      <c r="D2433" s="1" t="s">
        <v>42</v>
      </c>
      <c r="E2433" s="2">
        <v>317251</v>
      </c>
      <c r="F2433" s="2">
        <v>224353</v>
      </c>
      <c r="G2433" s="3">
        <f>+dataMercanciaGeneral[[#This Row],[Mercancía general embarcada en cabotaje]]+dataMercanciaGeneral[[#This Row],[Mercancía general desembarcada en cabotaje]]</f>
        <v>541604</v>
      </c>
      <c r="H2433" s="2">
        <v>498732</v>
      </c>
      <c r="I2433" s="2">
        <v>613668</v>
      </c>
      <c r="J2433" s="3">
        <f>+dataMercanciaGeneral[[#This Row],[Mercancía general embarcada en exterior]]+dataMercanciaGeneral[[#This Row],[Mercancía general desembarcada en exterior]]</f>
        <v>1112400</v>
      </c>
      <c r="K2433" s="3">
        <f>+dataMercanciaGeneral[[#This Row],[Mercancía general embarcada en cabotaje]]+dataMercanciaGeneral[[#This Row],[Mercancía general embarcada en exterior]]</f>
        <v>815983</v>
      </c>
      <c r="L2433" s="3">
        <f>+dataMercanciaGeneral[[#This Row],[Mercancía general desembarcada en cabotaje]]+dataMercanciaGeneral[[#This Row],[Mercancía general desembarcada en exterior]]</f>
        <v>838021</v>
      </c>
      <c r="M2433" s="3">
        <f>+dataMercanciaGeneral[[#This Row],[TOTAL mercancía general embarcada en cabotaje y exterior]]+dataMercanciaGeneral[[#This Row],[TOTAL mercancía general desembarcada en cabotaje y exterior]]</f>
        <v>1654004</v>
      </c>
    </row>
    <row r="2434" spans="1:13" hidden="1" x14ac:dyDescent="0.25">
      <c r="A2434" s="1">
        <v>2003</v>
      </c>
      <c r="B2434" s="1" t="s">
        <v>29</v>
      </c>
      <c r="C2434" s="1" t="s">
        <v>32</v>
      </c>
      <c r="D2434" s="1" t="s">
        <v>33</v>
      </c>
      <c r="E2434" s="2">
        <v>423</v>
      </c>
      <c r="F2434" s="2">
        <v>0</v>
      </c>
      <c r="G2434" s="3">
        <f>+dataMercanciaGeneral[[#This Row],[Mercancía general embarcada en cabotaje]]+dataMercanciaGeneral[[#This Row],[Mercancía general desembarcada en cabotaje]]</f>
        <v>423</v>
      </c>
      <c r="H2434" s="2">
        <v>98996</v>
      </c>
      <c r="I2434" s="2">
        <v>175954</v>
      </c>
      <c r="J2434" s="3">
        <f>+dataMercanciaGeneral[[#This Row],[Mercancía general embarcada en exterior]]+dataMercanciaGeneral[[#This Row],[Mercancía general desembarcada en exterior]]</f>
        <v>274950</v>
      </c>
      <c r="K2434" s="3">
        <f>+dataMercanciaGeneral[[#This Row],[Mercancía general embarcada en cabotaje]]+dataMercanciaGeneral[[#This Row],[Mercancía general embarcada en exterior]]</f>
        <v>99419</v>
      </c>
      <c r="L2434" s="3">
        <f>+dataMercanciaGeneral[[#This Row],[Mercancía general desembarcada en cabotaje]]+dataMercanciaGeneral[[#This Row],[Mercancía general desembarcada en exterior]]</f>
        <v>175954</v>
      </c>
      <c r="M2434" s="3">
        <f>+dataMercanciaGeneral[[#This Row],[TOTAL mercancía general embarcada en cabotaje y exterior]]+dataMercanciaGeneral[[#This Row],[TOTAL mercancía general desembarcada en cabotaje y exterior]]</f>
        <v>275373</v>
      </c>
    </row>
    <row r="2435" spans="1:13" hidden="1" x14ac:dyDescent="0.25">
      <c r="A2435" s="1">
        <v>2003</v>
      </c>
      <c r="B2435" s="1" t="s">
        <v>29</v>
      </c>
      <c r="C2435" s="1" t="s">
        <v>32</v>
      </c>
      <c r="D2435" s="1" t="s">
        <v>42</v>
      </c>
      <c r="E2435" s="2">
        <v>0</v>
      </c>
      <c r="F2435" s="2">
        <v>0</v>
      </c>
      <c r="G2435" s="3">
        <f>+dataMercanciaGeneral[[#This Row],[Mercancía general embarcada en cabotaje]]+dataMercanciaGeneral[[#This Row],[Mercancía general desembarcada en cabotaje]]</f>
        <v>0</v>
      </c>
      <c r="H2435" s="2">
        <v>0</v>
      </c>
      <c r="I2435" s="2">
        <v>0</v>
      </c>
      <c r="J2435" s="3">
        <f>+dataMercanciaGeneral[[#This Row],[Mercancía general embarcada en exterior]]+dataMercanciaGeneral[[#This Row],[Mercancía general desembarcada en exterior]]</f>
        <v>0</v>
      </c>
      <c r="K2435" s="3">
        <f>+dataMercanciaGeneral[[#This Row],[Mercancía general embarcada en cabotaje]]+dataMercanciaGeneral[[#This Row],[Mercancía general embarcada en exterior]]</f>
        <v>0</v>
      </c>
      <c r="L2435" s="3">
        <f>+dataMercanciaGeneral[[#This Row],[Mercancía general desembarcada en cabotaje]]+dataMercanciaGeneral[[#This Row],[Mercancía general desembarcada en exterior]]</f>
        <v>0</v>
      </c>
      <c r="M2435" s="3">
        <f>+dataMercanciaGeneral[[#This Row],[TOTAL mercancía general embarcada en cabotaje y exterior]]+dataMercanciaGeneral[[#This Row],[TOTAL mercancía general desembarcada en cabotaje y exterior]]</f>
        <v>0</v>
      </c>
    </row>
    <row r="2436" spans="1:13" hidden="1" x14ac:dyDescent="0.25">
      <c r="A2436" s="1">
        <v>2004</v>
      </c>
      <c r="B2436" s="1" t="s">
        <v>0</v>
      </c>
      <c r="C2436" s="1" t="s">
        <v>32</v>
      </c>
      <c r="D2436" s="1" t="s">
        <v>33</v>
      </c>
      <c r="E2436" s="2">
        <v>2519</v>
      </c>
      <c r="F2436" s="2">
        <v>3481</v>
      </c>
      <c r="G2436" s="3">
        <f>+dataMercanciaGeneral[[#This Row],[Mercancía general embarcada en cabotaje]]+dataMercanciaGeneral[[#This Row],[Mercancía general desembarcada en cabotaje]]</f>
        <v>6000</v>
      </c>
      <c r="H2436" s="2">
        <v>230158</v>
      </c>
      <c r="I2436" s="2">
        <v>621152</v>
      </c>
      <c r="J2436" s="3">
        <f>+dataMercanciaGeneral[[#This Row],[Mercancía general embarcada en exterior]]+dataMercanciaGeneral[[#This Row],[Mercancía general desembarcada en exterior]]</f>
        <v>851310</v>
      </c>
      <c r="K2436" s="3">
        <f>+dataMercanciaGeneral[[#This Row],[Mercancía general embarcada en cabotaje]]+dataMercanciaGeneral[[#This Row],[Mercancía general embarcada en exterior]]</f>
        <v>232677</v>
      </c>
      <c r="L2436" s="3">
        <f>+dataMercanciaGeneral[[#This Row],[Mercancía general desembarcada en cabotaje]]+dataMercanciaGeneral[[#This Row],[Mercancía general desembarcada en exterior]]</f>
        <v>624633</v>
      </c>
      <c r="M2436" s="3">
        <f>+dataMercanciaGeneral[[#This Row],[TOTAL mercancía general embarcada en cabotaje y exterior]]+dataMercanciaGeneral[[#This Row],[TOTAL mercancía general desembarcada en cabotaje y exterior]]</f>
        <v>857310</v>
      </c>
    </row>
    <row r="2437" spans="1:13" hidden="1" x14ac:dyDescent="0.25">
      <c r="A2437" s="1">
        <v>2004</v>
      </c>
      <c r="B2437" s="1" t="s">
        <v>0</v>
      </c>
      <c r="C2437" s="1" t="s">
        <v>32</v>
      </c>
      <c r="D2437" s="1" t="s">
        <v>42</v>
      </c>
      <c r="E2437" s="2">
        <v>0</v>
      </c>
      <c r="F2437" s="2">
        <v>0</v>
      </c>
      <c r="G2437" s="3">
        <f>+dataMercanciaGeneral[[#This Row],[Mercancía general embarcada en cabotaje]]+dataMercanciaGeneral[[#This Row],[Mercancía general desembarcada en cabotaje]]</f>
        <v>0</v>
      </c>
      <c r="H2437" s="2">
        <v>0</v>
      </c>
      <c r="I2437" s="2">
        <v>0</v>
      </c>
      <c r="J2437" s="3">
        <f>+dataMercanciaGeneral[[#This Row],[Mercancía general embarcada en exterior]]+dataMercanciaGeneral[[#This Row],[Mercancía general desembarcada en exterior]]</f>
        <v>0</v>
      </c>
      <c r="K2437" s="3">
        <f>+dataMercanciaGeneral[[#This Row],[Mercancía general embarcada en cabotaje]]+dataMercanciaGeneral[[#This Row],[Mercancía general embarcada en exterior]]</f>
        <v>0</v>
      </c>
      <c r="L2437" s="3">
        <f>+dataMercanciaGeneral[[#This Row],[Mercancía general desembarcada en cabotaje]]+dataMercanciaGeneral[[#This Row],[Mercancía general desembarcada en exterior]]</f>
        <v>0</v>
      </c>
      <c r="M2437" s="3">
        <f>+dataMercanciaGeneral[[#This Row],[TOTAL mercancía general embarcada en cabotaje y exterior]]+dataMercanciaGeneral[[#This Row],[TOTAL mercancía general desembarcada en cabotaje y exterior]]</f>
        <v>0</v>
      </c>
    </row>
    <row r="2438" spans="1:13" hidden="1" x14ac:dyDescent="0.25">
      <c r="A2438" s="1">
        <v>2004</v>
      </c>
      <c r="B2438" s="1" t="s">
        <v>1</v>
      </c>
      <c r="C2438" s="1" t="s">
        <v>32</v>
      </c>
      <c r="D2438" s="1" t="s">
        <v>33</v>
      </c>
      <c r="E2438" s="2">
        <v>168732</v>
      </c>
      <c r="F2438" s="2">
        <v>40085</v>
      </c>
      <c r="G2438" s="3">
        <f>+dataMercanciaGeneral[[#This Row],[Mercancía general embarcada en cabotaje]]+dataMercanciaGeneral[[#This Row],[Mercancía general desembarcada en cabotaje]]</f>
        <v>208817</v>
      </c>
      <c r="H2438" s="2">
        <v>49835</v>
      </c>
      <c r="I2438" s="2">
        <v>246901</v>
      </c>
      <c r="J2438" s="3">
        <f>+dataMercanciaGeneral[[#This Row],[Mercancía general embarcada en exterior]]+dataMercanciaGeneral[[#This Row],[Mercancía general desembarcada en exterior]]</f>
        <v>296736</v>
      </c>
      <c r="K2438" s="3">
        <f>+dataMercanciaGeneral[[#This Row],[Mercancía general embarcada en cabotaje]]+dataMercanciaGeneral[[#This Row],[Mercancía general embarcada en exterior]]</f>
        <v>218567</v>
      </c>
      <c r="L2438" s="3">
        <f>+dataMercanciaGeneral[[#This Row],[Mercancía general desembarcada en cabotaje]]+dataMercanciaGeneral[[#This Row],[Mercancía general desembarcada en exterior]]</f>
        <v>286986</v>
      </c>
      <c r="M2438" s="3">
        <f>+dataMercanciaGeneral[[#This Row],[TOTAL mercancía general embarcada en cabotaje y exterior]]+dataMercanciaGeneral[[#This Row],[TOTAL mercancía general desembarcada en cabotaje y exterior]]</f>
        <v>505553</v>
      </c>
    </row>
    <row r="2439" spans="1:13" hidden="1" x14ac:dyDescent="0.25">
      <c r="A2439" s="1">
        <v>2004</v>
      </c>
      <c r="B2439" s="1" t="s">
        <v>1</v>
      </c>
      <c r="C2439" s="1" t="s">
        <v>32</v>
      </c>
      <c r="D2439" s="1" t="s">
        <v>42</v>
      </c>
      <c r="E2439" s="2">
        <v>683885</v>
      </c>
      <c r="F2439" s="2">
        <v>273246</v>
      </c>
      <c r="G2439" s="3">
        <f>+dataMercanciaGeneral[[#This Row],[Mercancía general embarcada en cabotaje]]+dataMercanciaGeneral[[#This Row],[Mercancía general desembarcada en cabotaje]]</f>
        <v>957131</v>
      </c>
      <c r="H2439" s="2">
        <v>120568</v>
      </c>
      <c r="I2439" s="2">
        <v>17365</v>
      </c>
      <c r="J2439" s="3">
        <f>+dataMercanciaGeneral[[#This Row],[Mercancía general embarcada en exterior]]+dataMercanciaGeneral[[#This Row],[Mercancía general desembarcada en exterior]]</f>
        <v>137933</v>
      </c>
      <c r="K2439" s="3">
        <f>+dataMercanciaGeneral[[#This Row],[Mercancía general embarcada en cabotaje]]+dataMercanciaGeneral[[#This Row],[Mercancía general embarcada en exterior]]</f>
        <v>804453</v>
      </c>
      <c r="L2439" s="3">
        <f>+dataMercanciaGeneral[[#This Row],[Mercancía general desembarcada en cabotaje]]+dataMercanciaGeneral[[#This Row],[Mercancía general desembarcada en exterior]]</f>
        <v>290611</v>
      </c>
      <c r="M2439" s="3">
        <f>+dataMercanciaGeneral[[#This Row],[TOTAL mercancía general embarcada en cabotaje y exterior]]+dataMercanciaGeneral[[#This Row],[TOTAL mercancía general desembarcada en cabotaje y exterior]]</f>
        <v>1095064</v>
      </c>
    </row>
    <row r="2440" spans="1:13" hidden="1" x14ac:dyDescent="0.25">
      <c r="A2440" s="1">
        <v>2004</v>
      </c>
      <c r="B2440" s="1" t="s">
        <v>2</v>
      </c>
      <c r="C2440" s="1" t="s">
        <v>32</v>
      </c>
      <c r="D2440" s="1" t="s">
        <v>33</v>
      </c>
      <c r="E2440" s="2">
        <v>148799</v>
      </c>
      <c r="F2440" s="2">
        <v>46867</v>
      </c>
      <c r="G2440" s="3">
        <f>+dataMercanciaGeneral[[#This Row],[Mercancía general embarcada en cabotaje]]+dataMercanciaGeneral[[#This Row],[Mercancía general desembarcada en cabotaje]]</f>
        <v>195666</v>
      </c>
      <c r="H2440" s="2">
        <v>89050</v>
      </c>
      <c r="I2440" s="2">
        <v>222569</v>
      </c>
      <c r="J2440" s="3">
        <f>+dataMercanciaGeneral[[#This Row],[Mercancía general embarcada en exterior]]+dataMercanciaGeneral[[#This Row],[Mercancía general desembarcada en exterior]]</f>
        <v>311619</v>
      </c>
      <c r="K2440" s="3">
        <f>+dataMercanciaGeneral[[#This Row],[Mercancía general embarcada en cabotaje]]+dataMercanciaGeneral[[#This Row],[Mercancía general embarcada en exterior]]</f>
        <v>237849</v>
      </c>
      <c r="L2440" s="3">
        <f>+dataMercanciaGeneral[[#This Row],[Mercancía general desembarcada en cabotaje]]+dataMercanciaGeneral[[#This Row],[Mercancía general desembarcada en exterior]]</f>
        <v>269436</v>
      </c>
      <c r="M2440" s="3">
        <f>+dataMercanciaGeneral[[#This Row],[TOTAL mercancía general embarcada en cabotaje y exterior]]+dataMercanciaGeneral[[#This Row],[TOTAL mercancía general desembarcada en cabotaje y exterior]]</f>
        <v>507285</v>
      </c>
    </row>
    <row r="2441" spans="1:13" hidden="1" x14ac:dyDescent="0.25">
      <c r="A2441" s="1">
        <v>2004</v>
      </c>
      <c r="B2441" s="1" t="s">
        <v>2</v>
      </c>
      <c r="C2441" s="1" t="s">
        <v>32</v>
      </c>
      <c r="D2441" s="1" t="s">
        <v>42</v>
      </c>
      <c r="E2441" s="2">
        <v>0</v>
      </c>
      <c r="F2441" s="2">
        <v>237</v>
      </c>
      <c r="G2441" s="3">
        <f>+dataMercanciaGeneral[[#This Row],[Mercancía general embarcada en cabotaje]]+dataMercanciaGeneral[[#This Row],[Mercancía general desembarcada en cabotaje]]</f>
        <v>237</v>
      </c>
      <c r="H2441" s="2">
        <v>0</v>
      </c>
      <c r="I2441" s="2">
        <v>90</v>
      </c>
      <c r="J2441" s="3">
        <f>+dataMercanciaGeneral[[#This Row],[Mercancía general embarcada en exterior]]+dataMercanciaGeneral[[#This Row],[Mercancía general desembarcada en exterior]]</f>
        <v>90</v>
      </c>
      <c r="K2441" s="3">
        <f>+dataMercanciaGeneral[[#This Row],[Mercancía general embarcada en cabotaje]]+dataMercanciaGeneral[[#This Row],[Mercancía general embarcada en exterior]]</f>
        <v>0</v>
      </c>
      <c r="L2441" s="3">
        <f>+dataMercanciaGeneral[[#This Row],[Mercancía general desembarcada en cabotaje]]+dataMercanciaGeneral[[#This Row],[Mercancía general desembarcada en exterior]]</f>
        <v>327</v>
      </c>
      <c r="M2441" s="3">
        <f>+dataMercanciaGeneral[[#This Row],[TOTAL mercancía general embarcada en cabotaje y exterior]]+dataMercanciaGeneral[[#This Row],[TOTAL mercancía general desembarcada en cabotaje y exterior]]</f>
        <v>327</v>
      </c>
    </row>
    <row r="2442" spans="1:13" hidden="1" x14ac:dyDescent="0.25">
      <c r="A2442" s="1">
        <v>2004</v>
      </c>
      <c r="B2442" s="1" t="s">
        <v>3</v>
      </c>
      <c r="C2442" s="1" t="s">
        <v>32</v>
      </c>
      <c r="D2442" s="1" t="s">
        <v>33</v>
      </c>
      <c r="E2442" s="2">
        <v>50897</v>
      </c>
      <c r="F2442" s="2">
        <v>6209</v>
      </c>
      <c r="G2442" s="3">
        <f>+dataMercanciaGeneral[[#This Row],[Mercancía general embarcada en cabotaje]]+dataMercanciaGeneral[[#This Row],[Mercancía general desembarcada en cabotaje]]</f>
        <v>57106</v>
      </c>
      <c r="H2442" s="2">
        <v>650769</v>
      </c>
      <c r="I2442" s="2">
        <v>464944</v>
      </c>
      <c r="J2442" s="3">
        <f>+dataMercanciaGeneral[[#This Row],[Mercancía general embarcada en exterior]]+dataMercanciaGeneral[[#This Row],[Mercancía general desembarcada en exterior]]</f>
        <v>1115713</v>
      </c>
      <c r="K2442" s="3">
        <f>+dataMercanciaGeneral[[#This Row],[Mercancía general embarcada en cabotaje]]+dataMercanciaGeneral[[#This Row],[Mercancía general embarcada en exterior]]</f>
        <v>701666</v>
      </c>
      <c r="L2442" s="3">
        <f>+dataMercanciaGeneral[[#This Row],[Mercancía general desembarcada en cabotaje]]+dataMercanciaGeneral[[#This Row],[Mercancía general desembarcada en exterior]]</f>
        <v>471153</v>
      </c>
      <c r="M2442" s="3">
        <f>+dataMercanciaGeneral[[#This Row],[TOTAL mercancía general embarcada en cabotaje y exterior]]+dataMercanciaGeneral[[#This Row],[TOTAL mercancía general desembarcada en cabotaje y exterior]]</f>
        <v>1172819</v>
      </c>
    </row>
    <row r="2443" spans="1:13" hidden="1" x14ac:dyDescent="0.25">
      <c r="A2443" s="1">
        <v>2004</v>
      </c>
      <c r="B2443" s="1" t="s">
        <v>3</v>
      </c>
      <c r="C2443" s="1" t="s">
        <v>32</v>
      </c>
      <c r="D2443" s="1" t="s">
        <v>42</v>
      </c>
      <c r="E2443" s="2">
        <v>58624</v>
      </c>
      <c r="F2443" s="2">
        <v>17480</v>
      </c>
      <c r="G2443" s="3">
        <f>+dataMercanciaGeneral[[#This Row],[Mercancía general embarcada en cabotaje]]+dataMercanciaGeneral[[#This Row],[Mercancía general desembarcada en cabotaje]]</f>
        <v>76104</v>
      </c>
      <c r="H2443" s="2">
        <v>7626</v>
      </c>
      <c r="I2443" s="2">
        <v>1844</v>
      </c>
      <c r="J2443" s="3">
        <f>+dataMercanciaGeneral[[#This Row],[Mercancía general embarcada en exterior]]+dataMercanciaGeneral[[#This Row],[Mercancía general desembarcada en exterior]]</f>
        <v>9470</v>
      </c>
      <c r="K2443" s="3">
        <f>+dataMercanciaGeneral[[#This Row],[Mercancía general embarcada en cabotaje]]+dataMercanciaGeneral[[#This Row],[Mercancía general embarcada en exterior]]</f>
        <v>66250</v>
      </c>
      <c r="L2443" s="3">
        <f>+dataMercanciaGeneral[[#This Row],[Mercancía general desembarcada en cabotaje]]+dataMercanciaGeneral[[#This Row],[Mercancía general desembarcada en exterior]]</f>
        <v>19324</v>
      </c>
      <c r="M2443" s="3">
        <f>+dataMercanciaGeneral[[#This Row],[TOTAL mercancía general embarcada en cabotaje y exterior]]+dataMercanciaGeneral[[#This Row],[TOTAL mercancía general desembarcada en cabotaje y exterior]]</f>
        <v>85574</v>
      </c>
    </row>
    <row r="2444" spans="1:13" hidden="1" x14ac:dyDescent="0.25">
      <c r="A2444" s="1">
        <v>2004</v>
      </c>
      <c r="B2444" s="1" t="s">
        <v>4</v>
      </c>
      <c r="C2444" s="1" t="s">
        <v>32</v>
      </c>
      <c r="D2444" s="1" t="s">
        <v>33</v>
      </c>
      <c r="E2444" s="2">
        <v>452586</v>
      </c>
      <c r="F2444" s="2">
        <v>305480</v>
      </c>
      <c r="G2444" s="3">
        <f>+dataMercanciaGeneral[[#This Row],[Mercancía general embarcada en cabotaje]]+dataMercanciaGeneral[[#This Row],[Mercancía general desembarcada en cabotaje]]</f>
        <v>758066</v>
      </c>
      <c r="H2444" s="2">
        <v>1483319</v>
      </c>
      <c r="I2444" s="2">
        <v>1674615</v>
      </c>
      <c r="J2444" s="3">
        <f>+dataMercanciaGeneral[[#This Row],[Mercancía general embarcada en exterior]]+dataMercanciaGeneral[[#This Row],[Mercancía general desembarcada en exterior]]</f>
        <v>3157934</v>
      </c>
      <c r="K2444" s="3">
        <f>+dataMercanciaGeneral[[#This Row],[Mercancía general embarcada en cabotaje]]+dataMercanciaGeneral[[#This Row],[Mercancía general embarcada en exterior]]</f>
        <v>1935905</v>
      </c>
      <c r="L2444" s="3">
        <f>+dataMercanciaGeneral[[#This Row],[Mercancía general desembarcada en cabotaje]]+dataMercanciaGeneral[[#This Row],[Mercancía general desembarcada en exterior]]</f>
        <v>1980095</v>
      </c>
      <c r="M2444" s="3">
        <f>+dataMercanciaGeneral[[#This Row],[TOTAL mercancía general embarcada en cabotaje y exterior]]+dataMercanciaGeneral[[#This Row],[TOTAL mercancía general desembarcada en cabotaje y exterior]]</f>
        <v>3916000</v>
      </c>
    </row>
    <row r="2445" spans="1:13" hidden="1" x14ac:dyDescent="0.25">
      <c r="A2445" s="1">
        <v>2004</v>
      </c>
      <c r="B2445" s="1" t="s">
        <v>4</v>
      </c>
      <c r="C2445" s="1" t="s">
        <v>32</v>
      </c>
      <c r="D2445" s="1" t="s">
        <v>42</v>
      </c>
      <c r="E2445" s="2">
        <v>962484</v>
      </c>
      <c r="F2445" s="2">
        <v>1170475</v>
      </c>
      <c r="G2445" s="3">
        <f>+dataMercanciaGeneral[[#This Row],[Mercancía general embarcada en cabotaje]]+dataMercanciaGeneral[[#This Row],[Mercancía general desembarcada en cabotaje]]</f>
        <v>2132959</v>
      </c>
      <c r="H2445" s="2">
        <v>15486970</v>
      </c>
      <c r="I2445" s="2">
        <v>15046264</v>
      </c>
      <c r="J2445" s="3">
        <f>+dataMercanciaGeneral[[#This Row],[Mercancía general embarcada en exterior]]+dataMercanciaGeneral[[#This Row],[Mercancía general desembarcada en exterior]]</f>
        <v>30533234</v>
      </c>
      <c r="K2445" s="3">
        <f>+dataMercanciaGeneral[[#This Row],[Mercancía general embarcada en cabotaje]]+dataMercanciaGeneral[[#This Row],[Mercancía general embarcada en exterior]]</f>
        <v>16449454</v>
      </c>
      <c r="L2445" s="3">
        <f>+dataMercanciaGeneral[[#This Row],[Mercancía general desembarcada en cabotaje]]+dataMercanciaGeneral[[#This Row],[Mercancía general desembarcada en exterior]]</f>
        <v>16216739</v>
      </c>
      <c r="M2445" s="3">
        <f>+dataMercanciaGeneral[[#This Row],[TOTAL mercancía general embarcada en cabotaje y exterior]]+dataMercanciaGeneral[[#This Row],[TOTAL mercancía general desembarcada en cabotaje y exterior]]</f>
        <v>32666193</v>
      </c>
    </row>
    <row r="2446" spans="1:13" hidden="1" x14ac:dyDescent="0.25">
      <c r="A2446" s="1">
        <v>2004</v>
      </c>
      <c r="B2446" s="1" t="s">
        <v>5</v>
      </c>
      <c r="C2446" s="1" t="s">
        <v>32</v>
      </c>
      <c r="D2446" s="1" t="s">
        <v>33</v>
      </c>
      <c r="E2446" s="2">
        <v>679782</v>
      </c>
      <c r="F2446" s="2">
        <v>560594</v>
      </c>
      <c r="G2446" s="3">
        <f>+dataMercanciaGeneral[[#This Row],[Mercancía general embarcada en cabotaje]]+dataMercanciaGeneral[[#This Row],[Mercancía general desembarcada en cabotaje]]</f>
        <v>1240376</v>
      </c>
      <c r="H2446" s="2">
        <v>420386</v>
      </c>
      <c r="I2446" s="2">
        <v>242739</v>
      </c>
      <c r="J2446" s="3">
        <f>+dataMercanciaGeneral[[#This Row],[Mercancía general embarcada en exterior]]+dataMercanciaGeneral[[#This Row],[Mercancía general desembarcada en exterior]]</f>
        <v>663125</v>
      </c>
      <c r="K2446" s="3">
        <f>+dataMercanciaGeneral[[#This Row],[Mercancía general embarcada en cabotaje]]+dataMercanciaGeneral[[#This Row],[Mercancía general embarcada en exterior]]</f>
        <v>1100168</v>
      </c>
      <c r="L2446" s="3">
        <f>+dataMercanciaGeneral[[#This Row],[Mercancía general desembarcada en cabotaje]]+dataMercanciaGeneral[[#This Row],[Mercancía general desembarcada en exterior]]</f>
        <v>803333</v>
      </c>
      <c r="M2446" s="3">
        <f>+dataMercanciaGeneral[[#This Row],[TOTAL mercancía general embarcada en cabotaje y exterior]]+dataMercanciaGeneral[[#This Row],[TOTAL mercancía general desembarcada en cabotaje y exterior]]</f>
        <v>1903501</v>
      </c>
    </row>
    <row r="2447" spans="1:13" hidden="1" x14ac:dyDescent="0.25">
      <c r="A2447" s="1">
        <v>2004</v>
      </c>
      <c r="B2447" s="1" t="s">
        <v>5</v>
      </c>
      <c r="C2447" s="1" t="s">
        <v>32</v>
      </c>
      <c r="D2447" s="1" t="s">
        <v>42</v>
      </c>
      <c r="E2447" s="2">
        <v>322779</v>
      </c>
      <c r="F2447" s="2">
        <v>84969</v>
      </c>
      <c r="G2447" s="3">
        <f>+dataMercanciaGeneral[[#This Row],[Mercancía general embarcada en cabotaje]]+dataMercanciaGeneral[[#This Row],[Mercancía general desembarcada en cabotaje]]</f>
        <v>407748</v>
      </c>
      <c r="H2447" s="2">
        <v>397546</v>
      </c>
      <c r="I2447" s="2">
        <v>179695</v>
      </c>
      <c r="J2447" s="3">
        <f>+dataMercanciaGeneral[[#This Row],[Mercancía general embarcada en exterior]]+dataMercanciaGeneral[[#This Row],[Mercancía general desembarcada en exterior]]</f>
        <v>577241</v>
      </c>
      <c r="K2447" s="3">
        <f>+dataMercanciaGeneral[[#This Row],[Mercancía general embarcada en cabotaje]]+dataMercanciaGeneral[[#This Row],[Mercancía general embarcada en exterior]]</f>
        <v>720325</v>
      </c>
      <c r="L2447" s="3">
        <f>+dataMercanciaGeneral[[#This Row],[Mercancía general desembarcada en cabotaje]]+dataMercanciaGeneral[[#This Row],[Mercancía general desembarcada en exterior]]</f>
        <v>264664</v>
      </c>
      <c r="M2447" s="3">
        <f>+dataMercanciaGeneral[[#This Row],[TOTAL mercancía general embarcada en cabotaje y exterior]]+dataMercanciaGeneral[[#This Row],[TOTAL mercancía general desembarcada en cabotaje y exterior]]</f>
        <v>984989</v>
      </c>
    </row>
    <row r="2448" spans="1:13" hidden="1" x14ac:dyDescent="0.25">
      <c r="A2448" s="1">
        <v>2004</v>
      </c>
      <c r="B2448" s="1" t="s">
        <v>10</v>
      </c>
      <c r="C2448" s="1" t="s">
        <v>32</v>
      </c>
      <c r="D2448" s="1" t="s">
        <v>33</v>
      </c>
      <c r="E2448" s="2">
        <v>1784102</v>
      </c>
      <c r="F2448" s="2">
        <v>4213698</v>
      </c>
      <c r="G2448" s="3">
        <f>+dataMercanciaGeneral[[#This Row],[Mercancía general embarcada en cabotaje]]+dataMercanciaGeneral[[#This Row],[Mercancía general desembarcada en cabotaje]]</f>
        <v>5997800</v>
      </c>
      <c r="H2448" s="2">
        <v>8351</v>
      </c>
      <c r="I2448" s="2">
        <v>44272</v>
      </c>
      <c r="J2448" s="3">
        <f>+dataMercanciaGeneral[[#This Row],[Mercancía general embarcada en exterior]]+dataMercanciaGeneral[[#This Row],[Mercancía general desembarcada en exterior]]</f>
        <v>52623</v>
      </c>
      <c r="K2448" s="3">
        <f>+dataMercanciaGeneral[[#This Row],[Mercancía general embarcada en cabotaje]]+dataMercanciaGeneral[[#This Row],[Mercancía general embarcada en exterior]]</f>
        <v>1792453</v>
      </c>
      <c r="L2448" s="3">
        <f>+dataMercanciaGeneral[[#This Row],[Mercancía general desembarcada en cabotaje]]+dataMercanciaGeneral[[#This Row],[Mercancía general desembarcada en exterior]]</f>
        <v>4257970</v>
      </c>
      <c r="M2448" s="3">
        <f>+dataMercanciaGeneral[[#This Row],[TOTAL mercancía general embarcada en cabotaje y exterior]]+dataMercanciaGeneral[[#This Row],[TOTAL mercancía general desembarcada en cabotaje y exterior]]</f>
        <v>6050423</v>
      </c>
    </row>
    <row r="2449" spans="1:13" hidden="1" x14ac:dyDescent="0.25">
      <c r="A2449" s="1">
        <v>2004</v>
      </c>
      <c r="B2449" s="1" t="s">
        <v>10</v>
      </c>
      <c r="C2449" s="1" t="s">
        <v>32</v>
      </c>
      <c r="D2449" s="1" t="s">
        <v>42</v>
      </c>
      <c r="E2449" s="2">
        <v>415858</v>
      </c>
      <c r="F2449" s="2">
        <v>1350795</v>
      </c>
      <c r="G2449" s="3">
        <f>+dataMercanciaGeneral[[#This Row],[Mercancía general embarcada en cabotaje]]+dataMercanciaGeneral[[#This Row],[Mercancía general desembarcada en cabotaje]]</f>
        <v>1766653</v>
      </c>
      <c r="H2449" s="2">
        <v>0</v>
      </c>
      <c r="I2449" s="2">
        <v>0</v>
      </c>
      <c r="J2449" s="3">
        <f>+dataMercanciaGeneral[[#This Row],[Mercancía general embarcada en exterior]]+dataMercanciaGeneral[[#This Row],[Mercancía general desembarcada en exterior]]</f>
        <v>0</v>
      </c>
      <c r="K2449" s="3">
        <f>+dataMercanciaGeneral[[#This Row],[Mercancía general embarcada en cabotaje]]+dataMercanciaGeneral[[#This Row],[Mercancía general embarcada en exterior]]</f>
        <v>415858</v>
      </c>
      <c r="L2449" s="3">
        <f>+dataMercanciaGeneral[[#This Row],[Mercancía general desembarcada en cabotaje]]+dataMercanciaGeneral[[#This Row],[Mercancía general desembarcada en exterior]]</f>
        <v>1350795</v>
      </c>
      <c r="M2449" s="3">
        <f>+dataMercanciaGeneral[[#This Row],[TOTAL mercancía general embarcada en cabotaje y exterior]]+dataMercanciaGeneral[[#This Row],[TOTAL mercancía general desembarcada en cabotaje y exterior]]</f>
        <v>1766653</v>
      </c>
    </row>
    <row r="2450" spans="1:13" hidden="1" x14ac:dyDescent="0.25">
      <c r="A2450" s="1">
        <v>2004</v>
      </c>
      <c r="B2450" s="1" t="s">
        <v>11</v>
      </c>
      <c r="C2450" s="1" t="s">
        <v>32</v>
      </c>
      <c r="D2450" s="1" t="s">
        <v>33</v>
      </c>
      <c r="E2450" s="2">
        <v>2154468</v>
      </c>
      <c r="F2450" s="2">
        <v>901490</v>
      </c>
      <c r="G2450" s="3">
        <f>+dataMercanciaGeneral[[#This Row],[Mercancía general embarcada en cabotaje]]+dataMercanciaGeneral[[#This Row],[Mercancía general desembarcada en cabotaje]]</f>
        <v>3055958</v>
      </c>
      <c r="H2450" s="2">
        <v>1222564</v>
      </c>
      <c r="I2450" s="2">
        <v>2158467</v>
      </c>
      <c r="J2450" s="3">
        <f>+dataMercanciaGeneral[[#This Row],[Mercancía general embarcada en exterior]]+dataMercanciaGeneral[[#This Row],[Mercancía general desembarcada en exterior]]</f>
        <v>3381031</v>
      </c>
      <c r="K2450" s="3">
        <f>+dataMercanciaGeneral[[#This Row],[Mercancía general embarcada en cabotaje]]+dataMercanciaGeneral[[#This Row],[Mercancía general embarcada en exterior]]</f>
        <v>3377032</v>
      </c>
      <c r="L2450" s="3">
        <f>+dataMercanciaGeneral[[#This Row],[Mercancía general desembarcada en cabotaje]]+dataMercanciaGeneral[[#This Row],[Mercancía general desembarcada en exterior]]</f>
        <v>3059957</v>
      </c>
      <c r="M2450" s="3">
        <f>+dataMercanciaGeneral[[#This Row],[TOTAL mercancía general embarcada en cabotaje y exterior]]+dataMercanciaGeneral[[#This Row],[TOTAL mercancía general desembarcada en cabotaje y exterior]]</f>
        <v>6436989</v>
      </c>
    </row>
    <row r="2451" spans="1:13" hidden="1" x14ac:dyDescent="0.25">
      <c r="A2451" s="1">
        <v>2004</v>
      </c>
      <c r="B2451" s="1" t="s">
        <v>11</v>
      </c>
      <c r="C2451" s="1" t="s">
        <v>32</v>
      </c>
      <c r="D2451" s="1" t="s">
        <v>42</v>
      </c>
      <c r="E2451" s="2">
        <v>1617926</v>
      </c>
      <c r="F2451" s="2">
        <v>547529</v>
      </c>
      <c r="G2451" s="3">
        <f>+dataMercanciaGeneral[[#This Row],[Mercancía general embarcada en cabotaje]]+dataMercanciaGeneral[[#This Row],[Mercancía general desembarcada en cabotaje]]</f>
        <v>2165455</v>
      </c>
      <c r="H2451" s="2">
        <v>8064421</v>
      </c>
      <c r="I2451" s="2">
        <v>8114522</v>
      </c>
      <c r="J2451" s="3">
        <f>+dataMercanciaGeneral[[#This Row],[Mercancía general embarcada en exterior]]+dataMercanciaGeneral[[#This Row],[Mercancía general desembarcada en exterior]]</f>
        <v>16178943</v>
      </c>
      <c r="K2451" s="3">
        <f>+dataMercanciaGeneral[[#This Row],[Mercancía general embarcada en cabotaje]]+dataMercanciaGeneral[[#This Row],[Mercancía general embarcada en exterior]]</f>
        <v>9682347</v>
      </c>
      <c r="L2451" s="3">
        <f>+dataMercanciaGeneral[[#This Row],[Mercancía general desembarcada en cabotaje]]+dataMercanciaGeneral[[#This Row],[Mercancía general desembarcada en exterior]]</f>
        <v>8662051</v>
      </c>
      <c r="M2451" s="3">
        <f>+dataMercanciaGeneral[[#This Row],[TOTAL mercancía general embarcada en cabotaje y exterior]]+dataMercanciaGeneral[[#This Row],[TOTAL mercancía general desembarcada en cabotaje y exterior]]</f>
        <v>18344398</v>
      </c>
    </row>
    <row r="2452" spans="1:13" hidden="1" x14ac:dyDescent="0.25">
      <c r="A2452" s="1">
        <v>2004</v>
      </c>
      <c r="B2452" s="1" t="s">
        <v>12</v>
      </c>
      <c r="C2452" s="1" t="s">
        <v>32</v>
      </c>
      <c r="D2452" s="1" t="s">
        <v>33</v>
      </c>
      <c r="E2452" s="2">
        <v>104501</v>
      </c>
      <c r="F2452" s="2">
        <v>3873</v>
      </c>
      <c r="G2452" s="3">
        <f>+dataMercanciaGeneral[[#This Row],[Mercancía general embarcada en cabotaje]]+dataMercanciaGeneral[[#This Row],[Mercancía general desembarcada en cabotaje]]</f>
        <v>108374</v>
      </c>
      <c r="H2452" s="2">
        <v>994143</v>
      </c>
      <c r="I2452" s="2">
        <v>2639781</v>
      </c>
      <c r="J2452" s="3">
        <f>+dataMercanciaGeneral[[#This Row],[Mercancía general embarcada en exterior]]+dataMercanciaGeneral[[#This Row],[Mercancía general desembarcada en exterior]]</f>
        <v>3633924</v>
      </c>
      <c r="K2452" s="3">
        <f>+dataMercanciaGeneral[[#This Row],[Mercancía general embarcada en cabotaje]]+dataMercanciaGeneral[[#This Row],[Mercancía general embarcada en exterior]]</f>
        <v>1098644</v>
      </c>
      <c r="L2452" s="3">
        <f>+dataMercanciaGeneral[[#This Row],[Mercancía general desembarcada en cabotaje]]+dataMercanciaGeneral[[#This Row],[Mercancía general desembarcada en exterior]]</f>
        <v>2643654</v>
      </c>
      <c r="M2452" s="3">
        <f>+dataMercanciaGeneral[[#This Row],[TOTAL mercancía general embarcada en cabotaje y exterior]]+dataMercanciaGeneral[[#This Row],[TOTAL mercancía general desembarcada en cabotaje y exterior]]</f>
        <v>3742298</v>
      </c>
    </row>
    <row r="2453" spans="1:13" hidden="1" x14ac:dyDescent="0.25">
      <c r="A2453" s="1">
        <v>2004</v>
      </c>
      <c r="B2453" s="1" t="s">
        <v>12</v>
      </c>
      <c r="C2453" s="1" t="s">
        <v>32</v>
      </c>
      <c r="D2453" s="1" t="s">
        <v>42</v>
      </c>
      <c r="E2453" s="2">
        <v>380795</v>
      </c>
      <c r="F2453" s="2">
        <v>150025</v>
      </c>
      <c r="G2453" s="3">
        <f>+dataMercanciaGeneral[[#This Row],[Mercancía general embarcada en cabotaje]]+dataMercanciaGeneral[[#This Row],[Mercancía general desembarcada en cabotaje]]</f>
        <v>530820</v>
      </c>
      <c r="H2453" s="2">
        <v>2496314</v>
      </c>
      <c r="I2453" s="2">
        <v>2124985</v>
      </c>
      <c r="J2453" s="3">
        <f>+dataMercanciaGeneral[[#This Row],[Mercancía general embarcada en exterior]]+dataMercanciaGeneral[[#This Row],[Mercancía general desembarcada en exterior]]</f>
        <v>4621299</v>
      </c>
      <c r="K2453" s="3">
        <f>+dataMercanciaGeneral[[#This Row],[Mercancía general embarcada en cabotaje]]+dataMercanciaGeneral[[#This Row],[Mercancía general embarcada en exterior]]</f>
        <v>2877109</v>
      </c>
      <c r="L2453" s="3">
        <f>+dataMercanciaGeneral[[#This Row],[Mercancía general desembarcada en cabotaje]]+dataMercanciaGeneral[[#This Row],[Mercancía general desembarcada en exterior]]</f>
        <v>2275010</v>
      </c>
      <c r="M2453" s="3">
        <f>+dataMercanciaGeneral[[#This Row],[TOTAL mercancía general embarcada en cabotaje y exterior]]+dataMercanciaGeneral[[#This Row],[TOTAL mercancía general desembarcada en cabotaje y exterior]]</f>
        <v>5152119</v>
      </c>
    </row>
    <row r="2454" spans="1:13" hidden="1" x14ac:dyDescent="0.25">
      <c r="A2454" s="1">
        <v>2004</v>
      </c>
      <c r="B2454" s="1" t="s">
        <v>13</v>
      </c>
      <c r="C2454" s="1" t="s">
        <v>32</v>
      </c>
      <c r="D2454" s="1" t="s">
        <v>33</v>
      </c>
      <c r="E2454" s="2">
        <v>0</v>
      </c>
      <c r="F2454" s="2">
        <v>1762</v>
      </c>
      <c r="G2454" s="3">
        <f>+dataMercanciaGeneral[[#This Row],[Mercancía general embarcada en cabotaje]]+dataMercanciaGeneral[[#This Row],[Mercancía general desembarcada en cabotaje]]</f>
        <v>1762</v>
      </c>
      <c r="H2454" s="2">
        <v>18936</v>
      </c>
      <c r="I2454" s="2">
        <v>334718</v>
      </c>
      <c r="J2454" s="3">
        <f>+dataMercanciaGeneral[[#This Row],[Mercancía general embarcada en exterior]]+dataMercanciaGeneral[[#This Row],[Mercancía general desembarcada en exterior]]</f>
        <v>353654</v>
      </c>
      <c r="K2454" s="3">
        <f>+dataMercanciaGeneral[[#This Row],[Mercancía general embarcada en cabotaje]]+dataMercanciaGeneral[[#This Row],[Mercancía general embarcada en exterior]]</f>
        <v>18936</v>
      </c>
      <c r="L2454" s="3">
        <f>+dataMercanciaGeneral[[#This Row],[Mercancía general desembarcada en cabotaje]]+dataMercanciaGeneral[[#This Row],[Mercancía general desembarcada en exterior]]</f>
        <v>336480</v>
      </c>
      <c r="M2454" s="3">
        <f>+dataMercanciaGeneral[[#This Row],[TOTAL mercancía general embarcada en cabotaje y exterior]]+dataMercanciaGeneral[[#This Row],[TOTAL mercancía general desembarcada en cabotaje y exterior]]</f>
        <v>355416</v>
      </c>
    </row>
    <row r="2455" spans="1:13" hidden="1" x14ac:dyDescent="0.25">
      <c r="A2455" s="1">
        <v>2004</v>
      </c>
      <c r="B2455" s="1" t="s">
        <v>13</v>
      </c>
      <c r="C2455" s="1" t="s">
        <v>32</v>
      </c>
      <c r="D2455" s="1" t="s">
        <v>42</v>
      </c>
      <c r="E2455" s="2">
        <v>174</v>
      </c>
      <c r="F2455" s="2">
        <v>48885</v>
      </c>
      <c r="G2455" s="3">
        <f>+dataMercanciaGeneral[[#This Row],[Mercancía general embarcada en cabotaje]]+dataMercanciaGeneral[[#This Row],[Mercancía general desembarcada en cabotaje]]</f>
        <v>49059</v>
      </c>
      <c r="H2455" s="2">
        <v>209910</v>
      </c>
      <c r="I2455" s="2">
        <v>10961</v>
      </c>
      <c r="J2455" s="3">
        <f>+dataMercanciaGeneral[[#This Row],[Mercancía general embarcada en exterior]]+dataMercanciaGeneral[[#This Row],[Mercancía general desembarcada en exterior]]</f>
        <v>220871</v>
      </c>
      <c r="K2455" s="3">
        <f>+dataMercanciaGeneral[[#This Row],[Mercancía general embarcada en cabotaje]]+dataMercanciaGeneral[[#This Row],[Mercancía general embarcada en exterior]]</f>
        <v>210084</v>
      </c>
      <c r="L2455" s="3">
        <f>+dataMercanciaGeneral[[#This Row],[Mercancía general desembarcada en cabotaje]]+dataMercanciaGeneral[[#This Row],[Mercancía general desembarcada en exterior]]</f>
        <v>59846</v>
      </c>
      <c r="M2455" s="3">
        <f>+dataMercanciaGeneral[[#This Row],[TOTAL mercancía general embarcada en cabotaje y exterior]]+dataMercanciaGeneral[[#This Row],[TOTAL mercancía general desembarcada en cabotaje y exterior]]</f>
        <v>269930</v>
      </c>
    </row>
    <row r="2456" spans="1:13" hidden="1" x14ac:dyDescent="0.25">
      <c r="A2456" s="1">
        <v>2004</v>
      </c>
      <c r="B2456" s="1" t="s">
        <v>14</v>
      </c>
      <c r="C2456" s="1" t="s">
        <v>32</v>
      </c>
      <c r="D2456" s="1" t="s">
        <v>33</v>
      </c>
      <c r="E2456" s="2">
        <v>3050</v>
      </c>
      <c r="F2456" s="2">
        <v>196</v>
      </c>
      <c r="G2456" s="3">
        <f>+dataMercanciaGeneral[[#This Row],[Mercancía general embarcada en cabotaje]]+dataMercanciaGeneral[[#This Row],[Mercancía general desembarcada en cabotaje]]</f>
        <v>3246</v>
      </c>
      <c r="H2456" s="2">
        <v>322719</v>
      </c>
      <c r="I2456" s="2">
        <v>188406</v>
      </c>
      <c r="J2456" s="3">
        <f>+dataMercanciaGeneral[[#This Row],[Mercancía general embarcada en exterior]]+dataMercanciaGeneral[[#This Row],[Mercancía general desembarcada en exterior]]</f>
        <v>511125</v>
      </c>
      <c r="K2456" s="3">
        <f>+dataMercanciaGeneral[[#This Row],[Mercancía general embarcada en cabotaje]]+dataMercanciaGeneral[[#This Row],[Mercancía general embarcada en exterior]]</f>
        <v>325769</v>
      </c>
      <c r="L2456" s="3">
        <f>+dataMercanciaGeneral[[#This Row],[Mercancía general desembarcada en cabotaje]]+dataMercanciaGeneral[[#This Row],[Mercancía general desembarcada en exterior]]</f>
        <v>188602</v>
      </c>
      <c r="M2456" s="3">
        <f>+dataMercanciaGeneral[[#This Row],[TOTAL mercancía general embarcada en cabotaje y exterior]]+dataMercanciaGeneral[[#This Row],[TOTAL mercancía general desembarcada en cabotaje y exterior]]</f>
        <v>514371</v>
      </c>
    </row>
    <row r="2457" spans="1:13" hidden="1" x14ac:dyDescent="0.25">
      <c r="A2457" s="1">
        <v>2004</v>
      </c>
      <c r="B2457" s="1" t="s">
        <v>14</v>
      </c>
      <c r="C2457" s="1" t="s">
        <v>32</v>
      </c>
      <c r="D2457" s="1" t="s">
        <v>42</v>
      </c>
      <c r="E2457" s="2">
        <v>0</v>
      </c>
      <c r="F2457" s="2">
        <v>2522</v>
      </c>
      <c r="G2457" s="3">
        <f>+dataMercanciaGeneral[[#This Row],[Mercancía general embarcada en cabotaje]]+dataMercanciaGeneral[[#This Row],[Mercancía general desembarcada en cabotaje]]</f>
        <v>2522</v>
      </c>
      <c r="H2457" s="2">
        <v>394570</v>
      </c>
      <c r="I2457" s="2">
        <v>65938</v>
      </c>
      <c r="J2457" s="3">
        <f>+dataMercanciaGeneral[[#This Row],[Mercancía general embarcada en exterior]]+dataMercanciaGeneral[[#This Row],[Mercancía general desembarcada en exterior]]</f>
        <v>460508</v>
      </c>
      <c r="K2457" s="3">
        <f>+dataMercanciaGeneral[[#This Row],[Mercancía general embarcada en cabotaje]]+dataMercanciaGeneral[[#This Row],[Mercancía general embarcada en exterior]]</f>
        <v>394570</v>
      </c>
      <c r="L2457" s="3">
        <f>+dataMercanciaGeneral[[#This Row],[Mercancía general desembarcada en cabotaje]]+dataMercanciaGeneral[[#This Row],[Mercancía general desembarcada en exterior]]</f>
        <v>68460</v>
      </c>
      <c r="M2457" s="3">
        <f>+dataMercanciaGeneral[[#This Row],[TOTAL mercancía general embarcada en cabotaje y exterior]]+dataMercanciaGeneral[[#This Row],[TOTAL mercancía general desembarcada en cabotaje y exterior]]</f>
        <v>463030</v>
      </c>
    </row>
    <row r="2458" spans="1:13" hidden="1" x14ac:dyDescent="0.25">
      <c r="A2458" s="1">
        <v>2004</v>
      </c>
      <c r="B2458" s="1" t="s">
        <v>15</v>
      </c>
      <c r="C2458" s="1" t="s">
        <v>32</v>
      </c>
      <c r="D2458" s="1" t="s">
        <v>33</v>
      </c>
      <c r="E2458" s="2">
        <v>284428</v>
      </c>
      <c r="F2458" s="2">
        <v>477265</v>
      </c>
      <c r="G2458" s="3">
        <f>+dataMercanciaGeneral[[#This Row],[Mercancía general embarcada en cabotaje]]+dataMercanciaGeneral[[#This Row],[Mercancía general desembarcada en cabotaje]]</f>
        <v>761693</v>
      </c>
      <c r="H2458" s="2">
        <v>0</v>
      </c>
      <c r="I2458" s="2">
        <v>374</v>
      </c>
      <c r="J2458" s="3">
        <f>+dataMercanciaGeneral[[#This Row],[Mercancía general embarcada en exterior]]+dataMercanciaGeneral[[#This Row],[Mercancía general desembarcada en exterior]]</f>
        <v>374</v>
      </c>
      <c r="K2458" s="3">
        <f>+dataMercanciaGeneral[[#This Row],[Mercancía general embarcada en cabotaje]]+dataMercanciaGeneral[[#This Row],[Mercancía general embarcada en exterior]]</f>
        <v>284428</v>
      </c>
      <c r="L2458" s="3">
        <f>+dataMercanciaGeneral[[#This Row],[Mercancía general desembarcada en cabotaje]]+dataMercanciaGeneral[[#This Row],[Mercancía general desembarcada en exterior]]</f>
        <v>477639</v>
      </c>
      <c r="M2458" s="3">
        <f>+dataMercanciaGeneral[[#This Row],[TOTAL mercancía general embarcada en cabotaje y exterior]]+dataMercanciaGeneral[[#This Row],[TOTAL mercancía general desembarcada en cabotaje y exterior]]</f>
        <v>762067</v>
      </c>
    </row>
    <row r="2459" spans="1:13" hidden="1" x14ac:dyDescent="0.25">
      <c r="A2459" s="1">
        <v>2004</v>
      </c>
      <c r="B2459" s="1" t="s">
        <v>15</v>
      </c>
      <c r="C2459" s="1" t="s">
        <v>32</v>
      </c>
      <c r="D2459" s="1" t="s">
        <v>42</v>
      </c>
      <c r="E2459" s="2">
        <v>15174</v>
      </c>
      <c r="F2459" s="2">
        <v>33970</v>
      </c>
      <c r="G2459" s="3">
        <f>+dataMercanciaGeneral[[#This Row],[Mercancía general embarcada en cabotaje]]+dataMercanciaGeneral[[#This Row],[Mercancía general desembarcada en cabotaje]]</f>
        <v>49144</v>
      </c>
      <c r="H2459" s="2">
        <v>36</v>
      </c>
      <c r="I2459" s="2">
        <v>10336</v>
      </c>
      <c r="J2459" s="3">
        <f>+dataMercanciaGeneral[[#This Row],[Mercancía general embarcada en exterior]]+dataMercanciaGeneral[[#This Row],[Mercancía general desembarcada en exterior]]</f>
        <v>10372</v>
      </c>
      <c r="K2459" s="3">
        <f>+dataMercanciaGeneral[[#This Row],[Mercancía general embarcada en cabotaje]]+dataMercanciaGeneral[[#This Row],[Mercancía general embarcada en exterior]]</f>
        <v>15210</v>
      </c>
      <c r="L2459" s="3">
        <f>+dataMercanciaGeneral[[#This Row],[Mercancía general desembarcada en cabotaje]]+dataMercanciaGeneral[[#This Row],[Mercancía general desembarcada en exterior]]</f>
        <v>44306</v>
      </c>
      <c r="M2459" s="3">
        <f>+dataMercanciaGeneral[[#This Row],[TOTAL mercancía general embarcada en cabotaje y exterior]]+dataMercanciaGeneral[[#This Row],[TOTAL mercancía general desembarcada en cabotaje y exterior]]</f>
        <v>59516</v>
      </c>
    </row>
    <row r="2460" spans="1:13" hidden="1" x14ac:dyDescent="0.25">
      <c r="A2460" s="1">
        <v>2004</v>
      </c>
      <c r="B2460" s="1" t="s">
        <v>16</v>
      </c>
      <c r="C2460" s="1" t="s">
        <v>32</v>
      </c>
      <c r="D2460" s="1" t="s">
        <v>33</v>
      </c>
      <c r="E2460" s="2">
        <v>14650</v>
      </c>
      <c r="F2460" s="2">
        <v>1131</v>
      </c>
      <c r="G2460" s="3">
        <f>+dataMercanciaGeneral[[#This Row],[Mercancía general embarcada en cabotaje]]+dataMercanciaGeneral[[#This Row],[Mercancía general desembarcada en cabotaje]]</f>
        <v>15781</v>
      </c>
      <c r="H2460" s="2">
        <v>130528</v>
      </c>
      <c r="I2460" s="2">
        <v>309339</v>
      </c>
      <c r="J2460" s="3">
        <f>+dataMercanciaGeneral[[#This Row],[Mercancía general embarcada en exterior]]+dataMercanciaGeneral[[#This Row],[Mercancía general desembarcada en exterior]]</f>
        <v>439867</v>
      </c>
      <c r="K2460" s="3">
        <f>+dataMercanciaGeneral[[#This Row],[Mercancía general embarcada en cabotaje]]+dataMercanciaGeneral[[#This Row],[Mercancía general embarcada en exterior]]</f>
        <v>145178</v>
      </c>
      <c r="L2460" s="3">
        <f>+dataMercanciaGeneral[[#This Row],[Mercancía general desembarcada en cabotaje]]+dataMercanciaGeneral[[#This Row],[Mercancía general desembarcada en exterior]]</f>
        <v>310470</v>
      </c>
      <c r="M2460" s="3">
        <f>+dataMercanciaGeneral[[#This Row],[TOTAL mercancía general embarcada en cabotaje y exterior]]+dataMercanciaGeneral[[#This Row],[TOTAL mercancía general desembarcada en cabotaje y exterior]]</f>
        <v>455648</v>
      </c>
    </row>
    <row r="2461" spans="1:13" hidden="1" x14ac:dyDescent="0.25">
      <c r="A2461" s="1">
        <v>2004</v>
      </c>
      <c r="B2461" s="1" t="s">
        <v>16</v>
      </c>
      <c r="C2461" s="1" t="s">
        <v>32</v>
      </c>
      <c r="D2461" s="1" t="s">
        <v>42</v>
      </c>
      <c r="E2461" s="2">
        <v>0</v>
      </c>
      <c r="F2461" s="2">
        <v>0</v>
      </c>
      <c r="G2461" s="3">
        <f>+dataMercanciaGeneral[[#This Row],[Mercancía general embarcada en cabotaje]]+dataMercanciaGeneral[[#This Row],[Mercancía general desembarcada en cabotaje]]</f>
        <v>0</v>
      </c>
      <c r="H2461" s="2">
        <v>0</v>
      </c>
      <c r="I2461" s="2">
        <v>404</v>
      </c>
      <c r="J2461" s="3">
        <f>+dataMercanciaGeneral[[#This Row],[Mercancía general embarcada en exterior]]+dataMercanciaGeneral[[#This Row],[Mercancía general desembarcada en exterior]]</f>
        <v>404</v>
      </c>
      <c r="K2461" s="3">
        <f>+dataMercanciaGeneral[[#This Row],[Mercancía general embarcada en cabotaje]]+dataMercanciaGeneral[[#This Row],[Mercancía general embarcada en exterior]]</f>
        <v>0</v>
      </c>
      <c r="L2461" s="3">
        <f>+dataMercanciaGeneral[[#This Row],[Mercancía general desembarcada en cabotaje]]+dataMercanciaGeneral[[#This Row],[Mercancía general desembarcada en exterior]]</f>
        <v>404</v>
      </c>
      <c r="M2461" s="3">
        <f>+dataMercanciaGeneral[[#This Row],[TOTAL mercancía general embarcada en cabotaje y exterior]]+dataMercanciaGeneral[[#This Row],[TOTAL mercancía general desembarcada en cabotaje y exterior]]</f>
        <v>404</v>
      </c>
    </row>
    <row r="2462" spans="1:13" hidden="1" x14ac:dyDescent="0.25">
      <c r="A2462" s="1">
        <v>2004</v>
      </c>
      <c r="B2462" s="1" t="s">
        <v>17</v>
      </c>
      <c r="C2462" s="1" t="s">
        <v>32</v>
      </c>
      <c r="D2462" s="1" t="s">
        <v>33</v>
      </c>
      <c r="E2462" s="2">
        <v>7393</v>
      </c>
      <c r="F2462" s="2">
        <v>0</v>
      </c>
      <c r="G2462" s="3">
        <f>+dataMercanciaGeneral[[#This Row],[Mercancía general embarcada en cabotaje]]+dataMercanciaGeneral[[#This Row],[Mercancía general desembarcada en cabotaje]]</f>
        <v>7393</v>
      </c>
      <c r="H2462" s="2">
        <v>136977</v>
      </c>
      <c r="I2462" s="2">
        <v>78369</v>
      </c>
      <c r="J2462" s="3">
        <f>+dataMercanciaGeneral[[#This Row],[Mercancía general embarcada en exterior]]+dataMercanciaGeneral[[#This Row],[Mercancía general desembarcada en exterior]]</f>
        <v>215346</v>
      </c>
      <c r="K2462" s="3">
        <f>+dataMercanciaGeneral[[#This Row],[Mercancía general embarcada en cabotaje]]+dataMercanciaGeneral[[#This Row],[Mercancía general embarcada en exterior]]</f>
        <v>144370</v>
      </c>
      <c r="L2462" s="3">
        <f>+dataMercanciaGeneral[[#This Row],[Mercancía general desembarcada en cabotaje]]+dataMercanciaGeneral[[#This Row],[Mercancía general desembarcada en exterior]]</f>
        <v>78369</v>
      </c>
      <c r="M2462" s="3">
        <f>+dataMercanciaGeneral[[#This Row],[TOTAL mercancía general embarcada en cabotaje y exterior]]+dataMercanciaGeneral[[#This Row],[TOTAL mercancía general desembarcada en cabotaje y exterior]]</f>
        <v>222739</v>
      </c>
    </row>
    <row r="2463" spans="1:13" hidden="1" x14ac:dyDescent="0.25">
      <c r="A2463" s="1">
        <v>2004</v>
      </c>
      <c r="B2463" s="1" t="s">
        <v>17</v>
      </c>
      <c r="C2463" s="1" t="s">
        <v>32</v>
      </c>
      <c r="D2463" s="1" t="s">
        <v>42</v>
      </c>
      <c r="E2463" s="2">
        <v>26455</v>
      </c>
      <c r="F2463" s="2">
        <v>16890</v>
      </c>
      <c r="G2463" s="3">
        <f>+dataMercanciaGeneral[[#This Row],[Mercancía general embarcada en cabotaje]]+dataMercanciaGeneral[[#This Row],[Mercancía general desembarcada en cabotaje]]</f>
        <v>43345</v>
      </c>
      <c r="H2463" s="2">
        <v>1944</v>
      </c>
      <c r="I2463" s="2">
        <v>475</v>
      </c>
      <c r="J2463" s="3">
        <f>+dataMercanciaGeneral[[#This Row],[Mercancía general embarcada en exterior]]+dataMercanciaGeneral[[#This Row],[Mercancía general desembarcada en exterior]]</f>
        <v>2419</v>
      </c>
      <c r="K2463" s="3">
        <f>+dataMercanciaGeneral[[#This Row],[Mercancía general embarcada en cabotaje]]+dataMercanciaGeneral[[#This Row],[Mercancía general embarcada en exterior]]</f>
        <v>28399</v>
      </c>
      <c r="L2463" s="3">
        <f>+dataMercanciaGeneral[[#This Row],[Mercancía general desembarcada en cabotaje]]+dataMercanciaGeneral[[#This Row],[Mercancía general desembarcada en exterior]]</f>
        <v>17365</v>
      </c>
      <c r="M2463" s="3">
        <f>+dataMercanciaGeneral[[#This Row],[TOTAL mercancía general embarcada en cabotaje y exterior]]+dataMercanciaGeneral[[#This Row],[TOTAL mercancía general desembarcada en cabotaje y exterior]]</f>
        <v>45764</v>
      </c>
    </row>
    <row r="2464" spans="1:13" hidden="1" x14ac:dyDescent="0.25">
      <c r="A2464" s="1">
        <v>2004</v>
      </c>
      <c r="B2464" s="1" t="s">
        <v>18</v>
      </c>
      <c r="C2464" s="1" t="s">
        <v>32</v>
      </c>
      <c r="D2464" s="1" t="s">
        <v>33</v>
      </c>
      <c r="E2464" s="2">
        <v>198909</v>
      </c>
      <c r="F2464" s="2">
        <v>46156</v>
      </c>
      <c r="G2464" s="3">
        <f>+dataMercanciaGeneral[[#This Row],[Mercancía general embarcada en cabotaje]]+dataMercanciaGeneral[[#This Row],[Mercancía general desembarcada en cabotaje]]</f>
        <v>245065</v>
      </c>
      <c r="H2464" s="2">
        <v>151757</v>
      </c>
      <c r="I2464" s="2">
        <v>40452</v>
      </c>
      <c r="J2464" s="3">
        <f>+dataMercanciaGeneral[[#This Row],[Mercancía general embarcada en exterior]]+dataMercanciaGeneral[[#This Row],[Mercancía general desembarcada en exterior]]</f>
        <v>192209</v>
      </c>
      <c r="K2464" s="3">
        <f>+dataMercanciaGeneral[[#This Row],[Mercancía general embarcada en cabotaje]]+dataMercanciaGeneral[[#This Row],[Mercancía general embarcada en exterior]]</f>
        <v>350666</v>
      </c>
      <c r="L2464" s="3">
        <f>+dataMercanciaGeneral[[#This Row],[Mercancía general desembarcada en cabotaje]]+dataMercanciaGeneral[[#This Row],[Mercancía general desembarcada en exterior]]</f>
        <v>86608</v>
      </c>
      <c r="M2464" s="3">
        <f>+dataMercanciaGeneral[[#This Row],[TOTAL mercancía general embarcada en cabotaje y exterior]]+dataMercanciaGeneral[[#This Row],[TOTAL mercancía general desembarcada en cabotaje y exterior]]</f>
        <v>437274</v>
      </c>
    </row>
    <row r="2465" spans="1:13" hidden="1" x14ac:dyDescent="0.25">
      <c r="A2465" s="1">
        <v>2004</v>
      </c>
      <c r="B2465" s="1" t="s">
        <v>18</v>
      </c>
      <c r="C2465" s="1" t="s">
        <v>32</v>
      </c>
      <c r="D2465" s="1" t="s">
        <v>42</v>
      </c>
      <c r="E2465" s="2">
        <v>0</v>
      </c>
      <c r="F2465" s="2">
        <v>0</v>
      </c>
      <c r="G2465" s="3">
        <f>+dataMercanciaGeneral[[#This Row],[Mercancía general embarcada en cabotaje]]+dataMercanciaGeneral[[#This Row],[Mercancía general desembarcada en cabotaje]]</f>
        <v>0</v>
      </c>
      <c r="H2465" s="2">
        <v>0</v>
      </c>
      <c r="I2465" s="2">
        <v>0</v>
      </c>
      <c r="J2465" s="3">
        <f>+dataMercanciaGeneral[[#This Row],[Mercancía general embarcada en exterior]]+dataMercanciaGeneral[[#This Row],[Mercancía general desembarcada en exterior]]</f>
        <v>0</v>
      </c>
      <c r="K2465" s="3">
        <f>+dataMercanciaGeneral[[#This Row],[Mercancía general embarcada en cabotaje]]+dataMercanciaGeneral[[#This Row],[Mercancía general embarcada en exterior]]</f>
        <v>0</v>
      </c>
      <c r="L2465" s="3">
        <f>+dataMercanciaGeneral[[#This Row],[Mercancía general desembarcada en cabotaje]]+dataMercanciaGeneral[[#This Row],[Mercancía general desembarcada en exterior]]</f>
        <v>0</v>
      </c>
      <c r="M2465" s="3">
        <f>+dataMercanciaGeneral[[#This Row],[TOTAL mercancía general embarcada en cabotaje y exterior]]+dataMercanciaGeneral[[#This Row],[TOTAL mercancía general desembarcada en cabotaje y exterior]]</f>
        <v>0</v>
      </c>
    </row>
    <row r="2466" spans="1:13" hidden="1" x14ac:dyDescent="0.25">
      <c r="A2466" s="1">
        <v>2004</v>
      </c>
      <c r="B2466" s="1" t="s">
        <v>19</v>
      </c>
      <c r="C2466" s="1" t="s">
        <v>32</v>
      </c>
      <c r="D2466" s="1" t="s">
        <v>33</v>
      </c>
      <c r="E2466" s="2">
        <v>1269039</v>
      </c>
      <c r="F2466" s="2">
        <v>1407427</v>
      </c>
      <c r="G2466" s="3">
        <f>+dataMercanciaGeneral[[#This Row],[Mercancía general embarcada en cabotaje]]+dataMercanciaGeneral[[#This Row],[Mercancía general desembarcada en cabotaje]]</f>
        <v>2676466</v>
      </c>
      <c r="H2466" s="2">
        <v>190067</v>
      </c>
      <c r="I2466" s="2">
        <v>404048</v>
      </c>
      <c r="J2466" s="3">
        <f>+dataMercanciaGeneral[[#This Row],[Mercancía general embarcada en exterior]]+dataMercanciaGeneral[[#This Row],[Mercancía general desembarcada en exterior]]</f>
        <v>594115</v>
      </c>
      <c r="K2466" s="3">
        <f>+dataMercanciaGeneral[[#This Row],[Mercancía general embarcada en cabotaje]]+dataMercanciaGeneral[[#This Row],[Mercancía general embarcada en exterior]]</f>
        <v>1459106</v>
      </c>
      <c r="L2466" s="3">
        <f>+dataMercanciaGeneral[[#This Row],[Mercancía general desembarcada en cabotaje]]+dataMercanciaGeneral[[#This Row],[Mercancía general desembarcada en exterior]]</f>
        <v>1811475</v>
      </c>
      <c r="M2466" s="3">
        <f>+dataMercanciaGeneral[[#This Row],[TOTAL mercancía general embarcada en cabotaje y exterior]]+dataMercanciaGeneral[[#This Row],[TOTAL mercancía general desembarcada en cabotaje y exterior]]</f>
        <v>3270581</v>
      </c>
    </row>
    <row r="2467" spans="1:13" hidden="1" x14ac:dyDescent="0.25">
      <c r="A2467" s="1">
        <v>2004</v>
      </c>
      <c r="B2467" s="1" t="s">
        <v>19</v>
      </c>
      <c r="C2467" s="1" t="s">
        <v>32</v>
      </c>
      <c r="D2467" s="1" t="s">
        <v>42</v>
      </c>
      <c r="E2467" s="2">
        <v>1061905</v>
      </c>
      <c r="F2467" s="2">
        <v>2691079</v>
      </c>
      <c r="G2467" s="3">
        <f>+dataMercanciaGeneral[[#This Row],[Mercancía general embarcada en cabotaje]]+dataMercanciaGeneral[[#This Row],[Mercancía general desembarcada en cabotaje]]</f>
        <v>3752984</v>
      </c>
      <c r="H2467" s="2">
        <v>3871164</v>
      </c>
      <c r="I2467" s="2">
        <v>4117017</v>
      </c>
      <c r="J2467" s="3">
        <f>+dataMercanciaGeneral[[#This Row],[Mercancía general embarcada en exterior]]+dataMercanciaGeneral[[#This Row],[Mercancía general desembarcada en exterior]]</f>
        <v>7988181</v>
      </c>
      <c r="K2467" s="3">
        <f>+dataMercanciaGeneral[[#This Row],[Mercancía general embarcada en cabotaje]]+dataMercanciaGeneral[[#This Row],[Mercancía general embarcada en exterior]]</f>
        <v>4933069</v>
      </c>
      <c r="L2467" s="3">
        <f>+dataMercanciaGeneral[[#This Row],[Mercancía general desembarcada en cabotaje]]+dataMercanciaGeneral[[#This Row],[Mercancía general desembarcada en exterior]]</f>
        <v>6808096</v>
      </c>
      <c r="M2467" s="3">
        <f>+dataMercanciaGeneral[[#This Row],[TOTAL mercancía general embarcada en cabotaje y exterior]]+dataMercanciaGeneral[[#This Row],[TOTAL mercancía general desembarcada en cabotaje y exterior]]</f>
        <v>11741165</v>
      </c>
    </row>
    <row r="2468" spans="1:13" hidden="1" x14ac:dyDescent="0.25">
      <c r="A2468" s="1">
        <v>2004</v>
      </c>
      <c r="B2468" s="1" t="s">
        <v>20</v>
      </c>
      <c r="C2468" s="1" t="s">
        <v>32</v>
      </c>
      <c r="D2468" s="1" t="s">
        <v>33</v>
      </c>
      <c r="E2468" s="2">
        <v>269499</v>
      </c>
      <c r="F2468" s="2">
        <v>82526</v>
      </c>
      <c r="G2468" s="3">
        <f>+dataMercanciaGeneral[[#This Row],[Mercancía general embarcada en cabotaje]]+dataMercanciaGeneral[[#This Row],[Mercancía general desembarcada en cabotaje]]</f>
        <v>352025</v>
      </c>
      <c r="H2468" s="2">
        <v>151</v>
      </c>
      <c r="I2468" s="2">
        <v>15992</v>
      </c>
      <c r="J2468" s="3">
        <f>+dataMercanciaGeneral[[#This Row],[Mercancía general embarcada en exterior]]+dataMercanciaGeneral[[#This Row],[Mercancía general desembarcada en exterior]]</f>
        <v>16143</v>
      </c>
      <c r="K2468" s="3">
        <f>+dataMercanciaGeneral[[#This Row],[Mercancía general embarcada en cabotaje]]+dataMercanciaGeneral[[#This Row],[Mercancía general embarcada en exterior]]</f>
        <v>269650</v>
      </c>
      <c r="L2468" s="3">
        <f>+dataMercanciaGeneral[[#This Row],[Mercancía general desembarcada en cabotaje]]+dataMercanciaGeneral[[#This Row],[Mercancía general desembarcada en exterior]]</f>
        <v>98518</v>
      </c>
      <c r="M2468" s="3">
        <f>+dataMercanciaGeneral[[#This Row],[TOTAL mercancía general embarcada en cabotaje y exterior]]+dataMercanciaGeneral[[#This Row],[TOTAL mercancía general desembarcada en cabotaje y exterior]]</f>
        <v>368168</v>
      </c>
    </row>
    <row r="2469" spans="1:13" hidden="1" x14ac:dyDescent="0.25">
      <c r="A2469" s="1">
        <v>2004</v>
      </c>
      <c r="B2469" s="1" t="s">
        <v>20</v>
      </c>
      <c r="C2469" s="1" t="s">
        <v>32</v>
      </c>
      <c r="D2469" s="1" t="s">
        <v>42</v>
      </c>
      <c r="E2469" s="2">
        <v>7392</v>
      </c>
      <c r="F2469" s="2">
        <v>8735</v>
      </c>
      <c r="G2469" s="3">
        <f>+dataMercanciaGeneral[[#This Row],[Mercancía general embarcada en cabotaje]]+dataMercanciaGeneral[[#This Row],[Mercancía general desembarcada en cabotaje]]</f>
        <v>16127</v>
      </c>
      <c r="H2469" s="2">
        <v>199859</v>
      </c>
      <c r="I2469" s="2">
        <v>263854</v>
      </c>
      <c r="J2469" s="3">
        <f>+dataMercanciaGeneral[[#This Row],[Mercancía general embarcada en exterior]]+dataMercanciaGeneral[[#This Row],[Mercancía general desembarcada en exterior]]</f>
        <v>463713</v>
      </c>
      <c r="K2469" s="3">
        <f>+dataMercanciaGeneral[[#This Row],[Mercancía general embarcada en cabotaje]]+dataMercanciaGeneral[[#This Row],[Mercancía general embarcada en exterior]]</f>
        <v>207251</v>
      </c>
      <c r="L2469" s="3">
        <f>+dataMercanciaGeneral[[#This Row],[Mercancía general desembarcada en cabotaje]]+dataMercanciaGeneral[[#This Row],[Mercancía general desembarcada en exterior]]</f>
        <v>272589</v>
      </c>
      <c r="M2469" s="3">
        <f>+dataMercanciaGeneral[[#This Row],[TOTAL mercancía general embarcada en cabotaje y exterior]]+dataMercanciaGeneral[[#This Row],[TOTAL mercancía general desembarcada en cabotaje y exterior]]</f>
        <v>479840</v>
      </c>
    </row>
    <row r="2470" spans="1:13" hidden="1" x14ac:dyDescent="0.25">
      <c r="A2470" s="1">
        <v>2004</v>
      </c>
      <c r="B2470" s="1" t="s">
        <v>21</v>
      </c>
      <c r="C2470" s="1" t="s">
        <v>32</v>
      </c>
      <c r="D2470" s="1" t="s">
        <v>33</v>
      </c>
      <c r="E2470" s="2">
        <v>60</v>
      </c>
      <c r="F2470" s="2">
        <v>2499</v>
      </c>
      <c r="G2470" s="3">
        <f>+dataMercanciaGeneral[[#This Row],[Mercancía general embarcada en cabotaje]]+dataMercanciaGeneral[[#This Row],[Mercancía general desembarcada en cabotaje]]</f>
        <v>2559</v>
      </c>
      <c r="H2470" s="2">
        <v>375410</v>
      </c>
      <c r="I2470" s="2">
        <v>166270</v>
      </c>
      <c r="J2470" s="3">
        <f>+dataMercanciaGeneral[[#This Row],[Mercancía general embarcada en exterior]]+dataMercanciaGeneral[[#This Row],[Mercancía general desembarcada en exterior]]</f>
        <v>541680</v>
      </c>
      <c r="K2470" s="3">
        <f>+dataMercanciaGeneral[[#This Row],[Mercancía general embarcada en cabotaje]]+dataMercanciaGeneral[[#This Row],[Mercancía general embarcada en exterior]]</f>
        <v>375470</v>
      </c>
      <c r="L2470" s="3">
        <f>+dataMercanciaGeneral[[#This Row],[Mercancía general desembarcada en cabotaje]]+dataMercanciaGeneral[[#This Row],[Mercancía general desembarcada en exterior]]</f>
        <v>168769</v>
      </c>
      <c r="M2470" s="3">
        <f>+dataMercanciaGeneral[[#This Row],[TOTAL mercancía general embarcada en cabotaje y exterior]]+dataMercanciaGeneral[[#This Row],[TOTAL mercancía general desembarcada en cabotaje y exterior]]</f>
        <v>544239</v>
      </c>
    </row>
    <row r="2471" spans="1:13" hidden="1" x14ac:dyDescent="0.25">
      <c r="A2471" s="1">
        <v>2004</v>
      </c>
      <c r="B2471" s="1" t="s">
        <v>21</v>
      </c>
      <c r="C2471" s="1" t="s">
        <v>32</v>
      </c>
      <c r="D2471" s="1" t="s">
        <v>42</v>
      </c>
      <c r="E2471" s="2">
        <v>210871</v>
      </c>
      <c r="F2471" s="2">
        <v>40522</v>
      </c>
      <c r="G2471" s="3">
        <f>+dataMercanciaGeneral[[#This Row],[Mercancía general embarcada en cabotaje]]+dataMercanciaGeneral[[#This Row],[Mercancía general desembarcada en cabotaje]]</f>
        <v>251393</v>
      </c>
      <c r="H2471" s="2">
        <v>841</v>
      </c>
      <c r="I2471" s="2">
        <v>4415</v>
      </c>
      <c r="J2471" s="3">
        <f>+dataMercanciaGeneral[[#This Row],[Mercancía general embarcada en exterior]]+dataMercanciaGeneral[[#This Row],[Mercancía general desembarcada en exterior]]</f>
        <v>5256</v>
      </c>
      <c r="K2471" s="3">
        <f>+dataMercanciaGeneral[[#This Row],[Mercancía general embarcada en cabotaje]]+dataMercanciaGeneral[[#This Row],[Mercancía general embarcada en exterior]]</f>
        <v>211712</v>
      </c>
      <c r="L2471" s="3">
        <f>+dataMercanciaGeneral[[#This Row],[Mercancía general desembarcada en cabotaje]]+dataMercanciaGeneral[[#This Row],[Mercancía general desembarcada en exterior]]</f>
        <v>44937</v>
      </c>
      <c r="M2471" s="3">
        <f>+dataMercanciaGeneral[[#This Row],[TOTAL mercancía general embarcada en cabotaje y exterior]]+dataMercanciaGeneral[[#This Row],[TOTAL mercancía general desembarcada en cabotaje y exterior]]</f>
        <v>256649</v>
      </c>
    </row>
    <row r="2472" spans="1:13" hidden="1" x14ac:dyDescent="0.25">
      <c r="A2472" s="1">
        <v>2004</v>
      </c>
      <c r="B2472" s="1" t="s">
        <v>22</v>
      </c>
      <c r="C2472" s="1" t="s">
        <v>32</v>
      </c>
      <c r="D2472" s="1" t="s">
        <v>33</v>
      </c>
      <c r="E2472" s="2">
        <v>112377</v>
      </c>
      <c r="F2472" s="2">
        <v>359283</v>
      </c>
      <c r="G2472" s="3">
        <f>+dataMercanciaGeneral[[#This Row],[Mercancía general embarcada en cabotaje]]+dataMercanciaGeneral[[#This Row],[Mercancía general desembarcada en cabotaje]]</f>
        <v>471660</v>
      </c>
      <c r="H2472" s="2">
        <v>110</v>
      </c>
      <c r="I2472" s="2">
        <v>0</v>
      </c>
      <c r="J2472" s="3">
        <f>+dataMercanciaGeneral[[#This Row],[Mercancía general embarcada en exterior]]+dataMercanciaGeneral[[#This Row],[Mercancía general desembarcada en exterior]]</f>
        <v>110</v>
      </c>
      <c r="K2472" s="3">
        <f>+dataMercanciaGeneral[[#This Row],[Mercancía general embarcada en cabotaje]]+dataMercanciaGeneral[[#This Row],[Mercancía general embarcada en exterior]]</f>
        <v>112487</v>
      </c>
      <c r="L2472" s="3">
        <f>+dataMercanciaGeneral[[#This Row],[Mercancía general desembarcada en cabotaje]]+dataMercanciaGeneral[[#This Row],[Mercancía general desembarcada en exterior]]</f>
        <v>359283</v>
      </c>
      <c r="M2472" s="3">
        <f>+dataMercanciaGeneral[[#This Row],[TOTAL mercancía general embarcada en cabotaje y exterior]]+dataMercanciaGeneral[[#This Row],[TOTAL mercancía general desembarcada en cabotaje y exterior]]</f>
        <v>471770</v>
      </c>
    </row>
    <row r="2473" spans="1:13" hidden="1" x14ac:dyDescent="0.25">
      <c r="A2473" s="1">
        <v>2004</v>
      </c>
      <c r="B2473" s="1" t="s">
        <v>22</v>
      </c>
      <c r="C2473" s="1" t="s">
        <v>32</v>
      </c>
      <c r="D2473" s="1" t="s">
        <v>42</v>
      </c>
      <c r="E2473" s="2">
        <v>17819</v>
      </c>
      <c r="F2473" s="2">
        <v>74569</v>
      </c>
      <c r="G2473" s="3">
        <f>+dataMercanciaGeneral[[#This Row],[Mercancía general embarcada en cabotaje]]+dataMercanciaGeneral[[#This Row],[Mercancía general desembarcada en cabotaje]]</f>
        <v>92388</v>
      </c>
      <c r="H2473" s="2">
        <v>2587</v>
      </c>
      <c r="I2473" s="2">
        <v>23495</v>
      </c>
      <c r="J2473" s="3">
        <f>+dataMercanciaGeneral[[#This Row],[Mercancía general embarcada en exterior]]+dataMercanciaGeneral[[#This Row],[Mercancía general desembarcada en exterior]]</f>
        <v>26082</v>
      </c>
      <c r="K2473" s="3">
        <f>+dataMercanciaGeneral[[#This Row],[Mercancía general embarcada en cabotaje]]+dataMercanciaGeneral[[#This Row],[Mercancía general embarcada en exterior]]</f>
        <v>20406</v>
      </c>
      <c r="L2473" s="3">
        <f>+dataMercanciaGeneral[[#This Row],[Mercancía general desembarcada en cabotaje]]+dataMercanciaGeneral[[#This Row],[Mercancía general desembarcada en exterior]]</f>
        <v>98064</v>
      </c>
      <c r="M2473" s="3">
        <f>+dataMercanciaGeneral[[#This Row],[TOTAL mercancía general embarcada en cabotaje y exterior]]+dataMercanciaGeneral[[#This Row],[TOTAL mercancía general desembarcada en cabotaje y exterior]]</f>
        <v>118470</v>
      </c>
    </row>
    <row r="2474" spans="1:13" hidden="1" x14ac:dyDescent="0.25">
      <c r="A2474" s="1">
        <v>2004</v>
      </c>
      <c r="B2474" s="1" t="s">
        <v>6</v>
      </c>
      <c r="C2474" s="1" t="s">
        <v>32</v>
      </c>
      <c r="D2474" s="1" t="s">
        <v>33</v>
      </c>
      <c r="E2474" s="2">
        <v>334</v>
      </c>
      <c r="F2474" s="2">
        <v>0</v>
      </c>
      <c r="G2474" s="3">
        <f>+dataMercanciaGeneral[[#This Row],[Mercancía general embarcada en cabotaje]]+dataMercanciaGeneral[[#This Row],[Mercancía general desembarcada en cabotaje]]</f>
        <v>334</v>
      </c>
      <c r="H2474" s="2">
        <v>31709</v>
      </c>
      <c r="I2474" s="2">
        <v>193887</v>
      </c>
      <c r="J2474" s="3">
        <f>+dataMercanciaGeneral[[#This Row],[Mercancía general embarcada en exterior]]+dataMercanciaGeneral[[#This Row],[Mercancía general desembarcada en exterior]]</f>
        <v>225596</v>
      </c>
      <c r="K2474" s="3">
        <f>+dataMercanciaGeneral[[#This Row],[Mercancía general embarcada en cabotaje]]+dataMercanciaGeneral[[#This Row],[Mercancía general embarcada en exterior]]</f>
        <v>32043</v>
      </c>
      <c r="L2474" s="3">
        <f>+dataMercanciaGeneral[[#This Row],[Mercancía general desembarcada en cabotaje]]+dataMercanciaGeneral[[#This Row],[Mercancía general desembarcada en exterior]]</f>
        <v>193887</v>
      </c>
      <c r="M2474" s="3">
        <f>+dataMercanciaGeneral[[#This Row],[TOTAL mercancía general embarcada en cabotaje y exterior]]+dataMercanciaGeneral[[#This Row],[TOTAL mercancía general desembarcada en cabotaje y exterior]]</f>
        <v>225930</v>
      </c>
    </row>
    <row r="2475" spans="1:13" hidden="1" x14ac:dyDescent="0.25">
      <c r="A2475" s="1">
        <v>2004</v>
      </c>
      <c r="B2475" s="1" t="s">
        <v>6</v>
      </c>
      <c r="C2475" s="1" t="s">
        <v>32</v>
      </c>
      <c r="D2475" s="1" t="s">
        <v>42</v>
      </c>
      <c r="E2475" s="2">
        <v>0</v>
      </c>
      <c r="F2475" s="2">
        <v>0</v>
      </c>
      <c r="G2475" s="3">
        <f>+dataMercanciaGeneral[[#This Row],[Mercancía general embarcada en cabotaje]]+dataMercanciaGeneral[[#This Row],[Mercancía general desembarcada en cabotaje]]</f>
        <v>0</v>
      </c>
      <c r="H2475" s="2">
        <v>0</v>
      </c>
      <c r="I2475" s="2">
        <v>0</v>
      </c>
      <c r="J2475" s="3">
        <f>+dataMercanciaGeneral[[#This Row],[Mercancía general embarcada en exterior]]+dataMercanciaGeneral[[#This Row],[Mercancía general desembarcada en exterior]]</f>
        <v>0</v>
      </c>
      <c r="K2475" s="3">
        <f>+dataMercanciaGeneral[[#This Row],[Mercancía general embarcada en cabotaje]]+dataMercanciaGeneral[[#This Row],[Mercancía general embarcada en exterior]]</f>
        <v>0</v>
      </c>
      <c r="L2475" s="3">
        <f>+dataMercanciaGeneral[[#This Row],[Mercancía general desembarcada en cabotaje]]+dataMercanciaGeneral[[#This Row],[Mercancía general desembarcada en exterior]]</f>
        <v>0</v>
      </c>
      <c r="M2475" s="3">
        <f>+dataMercanciaGeneral[[#This Row],[TOTAL mercancía general embarcada en cabotaje y exterior]]+dataMercanciaGeneral[[#This Row],[TOTAL mercancía general desembarcada en cabotaje y exterior]]</f>
        <v>0</v>
      </c>
    </row>
    <row r="2476" spans="1:13" hidden="1" x14ac:dyDescent="0.25">
      <c r="A2476" s="1">
        <v>2004</v>
      </c>
      <c r="B2476" s="1" t="s">
        <v>23</v>
      </c>
      <c r="C2476" s="1" t="s">
        <v>32</v>
      </c>
      <c r="D2476" s="1" t="s">
        <v>33</v>
      </c>
      <c r="E2476" s="2">
        <v>25816</v>
      </c>
      <c r="F2476" s="2">
        <v>42943</v>
      </c>
      <c r="G2476" s="3">
        <f>+dataMercanciaGeneral[[#This Row],[Mercancía general embarcada en cabotaje]]+dataMercanciaGeneral[[#This Row],[Mercancía general desembarcada en cabotaje]]</f>
        <v>68759</v>
      </c>
      <c r="H2476" s="2">
        <v>1145280</v>
      </c>
      <c r="I2476" s="2">
        <v>870958</v>
      </c>
      <c r="J2476" s="3">
        <f>+dataMercanciaGeneral[[#This Row],[Mercancía general embarcada en exterior]]+dataMercanciaGeneral[[#This Row],[Mercancía general desembarcada en exterior]]</f>
        <v>2016238</v>
      </c>
      <c r="K2476" s="3">
        <f>+dataMercanciaGeneral[[#This Row],[Mercancía general embarcada en cabotaje]]+dataMercanciaGeneral[[#This Row],[Mercancía general embarcada en exterior]]</f>
        <v>1171096</v>
      </c>
      <c r="L2476" s="3">
        <f>+dataMercanciaGeneral[[#This Row],[Mercancía general desembarcada en cabotaje]]+dataMercanciaGeneral[[#This Row],[Mercancía general desembarcada en exterior]]</f>
        <v>913901</v>
      </c>
      <c r="M2476" s="3">
        <f>+dataMercanciaGeneral[[#This Row],[TOTAL mercancía general embarcada en cabotaje y exterior]]+dataMercanciaGeneral[[#This Row],[TOTAL mercancía general desembarcada en cabotaje y exterior]]</f>
        <v>2084997</v>
      </c>
    </row>
    <row r="2477" spans="1:13" hidden="1" x14ac:dyDescent="0.25">
      <c r="A2477" s="1">
        <v>2004</v>
      </c>
      <c r="B2477" s="1" t="s">
        <v>23</v>
      </c>
      <c r="C2477" s="1" t="s">
        <v>32</v>
      </c>
      <c r="D2477" s="1" t="s">
        <v>42</v>
      </c>
      <c r="E2477" s="2">
        <v>0</v>
      </c>
      <c r="F2477" s="2">
        <v>0</v>
      </c>
      <c r="G2477" s="3">
        <f>+dataMercanciaGeneral[[#This Row],[Mercancía general embarcada en cabotaje]]+dataMercanciaGeneral[[#This Row],[Mercancía general desembarcada en cabotaje]]</f>
        <v>0</v>
      </c>
      <c r="H2477" s="2">
        <v>0</v>
      </c>
      <c r="I2477" s="2">
        <v>0</v>
      </c>
      <c r="J2477" s="3">
        <f>+dataMercanciaGeneral[[#This Row],[Mercancía general embarcada en exterior]]+dataMercanciaGeneral[[#This Row],[Mercancía general desembarcada en exterior]]</f>
        <v>0</v>
      </c>
      <c r="K2477" s="3">
        <f>+dataMercanciaGeneral[[#This Row],[Mercancía general embarcada en cabotaje]]+dataMercanciaGeneral[[#This Row],[Mercancía general embarcada en exterior]]</f>
        <v>0</v>
      </c>
      <c r="L2477" s="3">
        <f>+dataMercanciaGeneral[[#This Row],[Mercancía general desembarcada en cabotaje]]+dataMercanciaGeneral[[#This Row],[Mercancía general desembarcada en exterior]]</f>
        <v>0</v>
      </c>
      <c r="M2477" s="3">
        <f>+dataMercanciaGeneral[[#This Row],[TOTAL mercancía general embarcada en cabotaje y exterior]]+dataMercanciaGeneral[[#This Row],[TOTAL mercancía general desembarcada en cabotaje y exterior]]</f>
        <v>0</v>
      </c>
    </row>
    <row r="2478" spans="1:13" hidden="1" x14ac:dyDescent="0.25">
      <c r="A2478" s="1">
        <v>2004</v>
      </c>
      <c r="B2478" s="1" t="s">
        <v>7</v>
      </c>
      <c r="C2478" s="1" t="s">
        <v>32</v>
      </c>
      <c r="D2478" s="1" t="s">
        <v>33</v>
      </c>
      <c r="E2478" s="2">
        <v>1630881</v>
      </c>
      <c r="F2478" s="2">
        <v>1732626</v>
      </c>
      <c r="G2478" s="3">
        <f>+dataMercanciaGeneral[[#This Row],[Mercancía general embarcada en cabotaje]]+dataMercanciaGeneral[[#This Row],[Mercancía general desembarcada en cabotaje]]</f>
        <v>3363507</v>
      </c>
      <c r="H2478" s="2">
        <v>105751</v>
      </c>
      <c r="I2478" s="2">
        <v>152116</v>
      </c>
      <c r="J2478" s="3">
        <f>+dataMercanciaGeneral[[#This Row],[Mercancía general embarcada en exterior]]+dataMercanciaGeneral[[#This Row],[Mercancía general desembarcada en exterior]]</f>
        <v>257867</v>
      </c>
      <c r="K2478" s="3">
        <f>+dataMercanciaGeneral[[#This Row],[Mercancía general embarcada en cabotaje]]+dataMercanciaGeneral[[#This Row],[Mercancía general embarcada en exterior]]</f>
        <v>1736632</v>
      </c>
      <c r="L2478" s="3">
        <f>+dataMercanciaGeneral[[#This Row],[Mercancía general desembarcada en cabotaje]]+dataMercanciaGeneral[[#This Row],[Mercancía general desembarcada en exterior]]</f>
        <v>1884742</v>
      </c>
      <c r="M2478" s="3">
        <f>+dataMercanciaGeneral[[#This Row],[TOTAL mercancía general embarcada en cabotaje y exterior]]+dataMercanciaGeneral[[#This Row],[TOTAL mercancía general desembarcada en cabotaje y exterior]]</f>
        <v>3621374</v>
      </c>
    </row>
    <row r="2479" spans="1:13" hidden="1" x14ac:dyDescent="0.25">
      <c r="A2479" s="1">
        <v>2004</v>
      </c>
      <c r="B2479" s="1" t="s">
        <v>7</v>
      </c>
      <c r="C2479" s="1" t="s">
        <v>32</v>
      </c>
      <c r="D2479" s="1" t="s">
        <v>42</v>
      </c>
      <c r="E2479" s="2">
        <v>825966</v>
      </c>
      <c r="F2479" s="2">
        <v>1989725</v>
      </c>
      <c r="G2479" s="3">
        <f>+dataMercanciaGeneral[[#This Row],[Mercancía general embarcada en cabotaje]]+dataMercanciaGeneral[[#This Row],[Mercancía general desembarcada en cabotaje]]</f>
        <v>2815691</v>
      </c>
      <c r="H2479" s="2">
        <v>99480</v>
      </c>
      <c r="I2479" s="2">
        <v>507111</v>
      </c>
      <c r="J2479" s="3">
        <f>+dataMercanciaGeneral[[#This Row],[Mercancía general embarcada en exterior]]+dataMercanciaGeneral[[#This Row],[Mercancía general desembarcada en exterior]]</f>
        <v>606591</v>
      </c>
      <c r="K2479" s="3">
        <f>+dataMercanciaGeneral[[#This Row],[Mercancía general embarcada en cabotaje]]+dataMercanciaGeneral[[#This Row],[Mercancía general embarcada en exterior]]</f>
        <v>925446</v>
      </c>
      <c r="L2479" s="3">
        <f>+dataMercanciaGeneral[[#This Row],[Mercancía general desembarcada en cabotaje]]+dataMercanciaGeneral[[#This Row],[Mercancía general desembarcada en exterior]]</f>
        <v>2496836</v>
      </c>
      <c r="M2479" s="3">
        <f>+dataMercanciaGeneral[[#This Row],[TOTAL mercancía general embarcada en cabotaje y exterior]]+dataMercanciaGeneral[[#This Row],[TOTAL mercancía general desembarcada en cabotaje y exterior]]</f>
        <v>3422282</v>
      </c>
    </row>
    <row r="2480" spans="1:13" hidden="1" x14ac:dyDescent="0.25">
      <c r="A2480" s="1">
        <v>2004</v>
      </c>
      <c r="B2480" s="1" t="s">
        <v>24</v>
      </c>
      <c r="C2480" s="1" t="s">
        <v>32</v>
      </c>
      <c r="D2480" s="1" t="s">
        <v>33</v>
      </c>
      <c r="E2480" s="2">
        <v>610</v>
      </c>
      <c r="F2480" s="2">
        <v>1</v>
      </c>
      <c r="G2480" s="3">
        <f>+dataMercanciaGeneral[[#This Row],[Mercancía general embarcada en cabotaje]]+dataMercanciaGeneral[[#This Row],[Mercancía general desembarcada en cabotaje]]</f>
        <v>611</v>
      </c>
      <c r="H2480" s="2">
        <v>325577</v>
      </c>
      <c r="I2480" s="2">
        <v>728596</v>
      </c>
      <c r="J2480" s="3">
        <f>+dataMercanciaGeneral[[#This Row],[Mercancía general embarcada en exterior]]+dataMercanciaGeneral[[#This Row],[Mercancía general desembarcada en exterior]]</f>
        <v>1054173</v>
      </c>
      <c r="K2480" s="3">
        <f>+dataMercanciaGeneral[[#This Row],[Mercancía general embarcada en cabotaje]]+dataMercanciaGeneral[[#This Row],[Mercancía general embarcada en exterior]]</f>
        <v>326187</v>
      </c>
      <c r="L2480" s="3">
        <f>+dataMercanciaGeneral[[#This Row],[Mercancía general desembarcada en cabotaje]]+dataMercanciaGeneral[[#This Row],[Mercancía general desembarcada en exterior]]</f>
        <v>728597</v>
      </c>
      <c r="M2480" s="3">
        <f>+dataMercanciaGeneral[[#This Row],[TOTAL mercancía general embarcada en cabotaje y exterior]]+dataMercanciaGeneral[[#This Row],[TOTAL mercancía general desembarcada en cabotaje y exterior]]</f>
        <v>1054784</v>
      </c>
    </row>
    <row r="2481" spans="1:13" hidden="1" x14ac:dyDescent="0.25">
      <c r="A2481" s="1">
        <v>2004</v>
      </c>
      <c r="B2481" s="1" t="s">
        <v>24</v>
      </c>
      <c r="C2481" s="1" t="s">
        <v>32</v>
      </c>
      <c r="D2481" s="1" t="s">
        <v>42</v>
      </c>
      <c r="E2481" s="2">
        <v>323</v>
      </c>
      <c r="F2481" s="2">
        <v>0</v>
      </c>
      <c r="G2481" s="3">
        <f>+dataMercanciaGeneral[[#This Row],[Mercancía general embarcada en cabotaje]]+dataMercanciaGeneral[[#This Row],[Mercancía general desembarcada en cabotaje]]</f>
        <v>323</v>
      </c>
      <c r="H2481" s="2">
        <v>674</v>
      </c>
      <c r="I2481" s="2">
        <v>1014</v>
      </c>
      <c r="J2481" s="3">
        <f>+dataMercanciaGeneral[[#This Row],[Mercancía general embarcada en exterior]]+dataMercanciaGeneral[[#This Row],[Mercancía general desembarcada en exterior]]</f>
        <v>1688</v>
      </c>
      <c r="K2481" s="3">
        <f>+dataMercanciaGeneral[[#This Row],[Mercancía general embarcada en cabotaje]]+dataMercanciaGeneral[[#This Row],[Mercancía general embarcada en exterior]]</f>
        <v>997</v>
      </c>
      <c r="L2481" s="3">
        <f>+dataMercanciaGeneral[[#This Row],[Mercancía general desembarcada en cabotaje]]+dataMercanciaGeneral[[#This Row],[Mercancía general desembarcada en exterior]]</f>
        <v>1014</v>
      </c>
      <c r="M2481" s="3">
        <f>+dataMercanciaGeneral[[#This Row],[TOTAL mercancía general embarcada en cabotaje y exterior]]+dataMercanciaGeneral[[#This Row],[TOTAL mercancía general desembarcada en cabotaje y exterior]]</f>
        <v>2011</v>
      </c>
    </row>
    <row r="2482" spans="1:13" hidden="1" x14ac:dyDescent="0.25">
      <c r="A2482" s="1">
        <v>2004</v>
      </c>
      <c r="B2482" s="1" t="s">
        <v>25</v>
      </c>
      <c r="C2482" s="1" t="s">
        <v>32</v>
      </c>
      <c r="D2482" s="1" t="s">
        <v>33</v>
      </c>
      <c r="E2482" s="2">
        <v>135729</v>
      </c>
      <c r="F2482" s="2">
        <v>62908</v>
      </c>
      <c r="G2482" s="3">
        <f>+dataMercanciaGeneral[[#This Row],[Mercancía general embarcada en cabotaje]]+dataMercanciaGeneral[[#This Row],[Mercancía general desembarcada en cabotaje]]</f>
        <v>198637</v>
      </c>
      <c r="H2482" s="2">
        <v>16453</v>
      </c>
      <c r="I2482" s="2">
        <v>709334</v>
      </c>
      <c r="J2482" s="3">
        <f>+dataMercanciaGeneral[[#This Row],[Mercancía general embarcada en exterior]]+dataMercanciaGeneral[[#This Row],[Mercancía general desembarcada en exterior]]</f>
        <v>725787</v>
      </c>
      <c r="K2482" s="3">
        <f>+dataMercanciaGeneral[[#This Row],[Mercancía general embarcada en cabotaje]]+dataMercanciaGeneral[[#This Row],[Mercancía general embarcada en exterior]]</f>
        <v>152182</v>
      </c>
      <c r="L2482" s="3">
        <f>+dataMercanciaGeneral[[#This Row],[Mercancía general desembarcada en cabotaje]]+dataMercanciaGeneral[[#This Row],[Mercancía general desembarcada en exterior]]</f>
        <v>772242</v>
      </c>
      <c r="M2482" s="3">
        <f>+dataMercanciaGeneral[[#This Row],[TOTAL mercancía general embarcada en cabotaje y exterior]]+dataMercanciaGeneral[[#This Row],[TOTAL mercancía general desembarcada en cabotaje y exterior]]</f>
        <v>924424</v>
      </c>
    </row>
    <row r="2483" spans="1:13" hidden="1" x14ac:dyDescent="0.25">
      <c r="A2483" s="1">
        <v>2004</v>
      </c>
      <c r="B2483" s="1" t="s">
        <v>25</v>
      </c>
      <c r="C2483" s="1" t="s">
        <v>32</v>
      </c>
      <c r="D2483" s="1" t="s">
        <v>42</v>
      </c>
      <c r="E2483" s="2">
        <v>595900</v>
      </c>
      <c r="F2483" s="2">
        <v>142631</v>
      </c>
      <c r="G2483" s="3">
        <f>+dataMercanciaGeneral[[#This Row],[Mercancía general embarcada en cabotaje]]+dataMercanciaGeneral[[#This Row],[Mercancía general desembarcada en cabotaje]]</f>
        <v>738531</v>
      </c>
      <c r="H2483" s="2">
        <v>421</v>
      </c>
      <c r="I2483" s="2">
        <v>0</v>
      </c>
      <c r="J2483" s="3">
        <f>+dataMercanciaGeneral[[#This Row],[Mercancía general embarcada en exterior]]+dataMercanciaGeneral[[#This Row],[Mercancía general desembarcada en exterior]]</f>
        <v>421</v>
      </c>
      <c r="K2483" s="3">
        <f>+dataMercanciaGeneral[[#This Row],[Mercancía general embarcada en cabotaje]]+dataMercanciaGeneral[[#This Row],[Mercancía general embarcada en exterior]]</f>
        <v>596321</v>
      </c>
      <c r="L2483" s="3">
        <f>+dataMercanciaGeneral[[#This Row],[Mercancía general desembarcada en cabotaje]]+dataMercanciaGeneral[[#This Row],[Mercancía general desembarcada en exterior]]</f>
        <v>142631</v>
      </c>
      <c r="M2483" s="3">
        <f>+dataMercanciaGeneral[[#This Row],[TOTAL mercancía general embarcada en cabotaje y exterior]]+dataMercanciaGeneral[[#This Row],[TOTAL mercancía general desembarcada en cabotaje y exterior]]</f>
        <v>738952</v>
      </c>
    </row>
    <row r="2484" spans="1:13" hidden="1" x14ac:dyDescent="0.25">
      <c r="A2484" s="1">
        <v>2004</v>
      </c>
      <c r="B2484" s="1" t="s">
        <v>26</v>
      </c>
      <c r="C2484" s="1" t="s">
        <v>32</v>
      </c>
      <c r="D2484" s="1" t="s">
        <v>33</v>
      </c>
      <c r="E2484" s="2">
        <v>63420</v>
      </c>
      <c r="F2484" s="2">
        <v>24676</v>
      </c>
      <c r="G2484" s="3">
        <f>+dataMercanciaGeneral[[#This Row],[Mercancía general embarcada en cabotaje]]+dataMercanciaGeneral[[#This Row],[Mercancía general desembarcada en cabotaje]]</f>
        <v>88096</v>
      </c>
      <c r="H2484" s="2">
        <v>166439</v>
      </c>
      <c r="I2484" s="2">
        <v>538680</v>
      </c>
      <c r="J2484" s="3">
        <f>+dataMercanciaGeneral[[#This Row],[Mercancía general embarcada en exterior]]+dataMercanciaGeneral[[#This Row],[Mercancía general desembarcada en exterior]]</f>
        <v>705119</v>
      </c>
      <c r="K2484" s="3">
        <f>+dataMercanciaGeneral[[#This Row],[Mercancía general embarcada en cabotaje]]+dataMercanciaGeneral[[#This Row],[Mercancía general embarcada en exterior]]</f>
        <v>229859</v>
      </c>
      <c r="L2484" s="3">
        <f>+dataMercanciaGeneral[[#This Row],[Mercancía general desembarcada en cabotaje]]+dataMercanciaGeneral[[#This Row],[Mercancía general desembarcada en exterior]]</f>
        <v>563356</v>
      </c>
      <c r="M2484" s="3">
        <f>+dataMercanciaGeneral[[#This Row],[TOTAL mercancía general embarcada en cabotaje y exterior]]+dataMercanciaGeneral[[#This Row],[TOTAL mercancía general desembarcada en cabotaje y exterior]]</f>
        <v>793215</v>
      </c>
    </row>
    <row r="2485" spans="1:13" hidden="1" x14ac:dyDescent="0.25">
      <c r="A2485" s="1">
        <v>2004</v>
      </c>
      <c r="B2485" s="1" t="s">
        <v>26</v>
      </c>
      <c r="C2485" s="1" t="s">
        <v>32</v>
      </c>
      <c r="D2485" s="1" t="s">
        <v>42</v>
      </c>
      <c r="E2485" s="2">
        <v>87322</v>
      </c>
      <c r="F2485" s="2">
        <v>22301</v>
      </c>
      <c r="G2485" s="3">
        <f>+dataMercanciaGeneral[[#This Row],[Mercancía general embarcada en cabotaje]]+dataMercanciaGeneral[[#This Row],[Mercancía general desembarcada en cabotaje]]</f>
        <v>109623</v>
      </c>
      <c r="H2485" s="2">
        <v>24045</v>
      </c>
      <c r="I2485" s="2">
        <v>6348</v>
      </c>
      <c r="J2485" s="3">
        <f>+dataMercanciaGeneral[[#This Row],[Mercancía general embarcada en exterior]]+dataMercanciaGeneral[[#This Row],[Mercancía general desembarcada en exterior]]</f>
        <v>30393</v>
      </c>
      <c r="K2485" s="3">
        <f>+dataMercanciaGeneral[[#This Row],[Mercancía general embarcada en cabotaje]]+dataMercanciaGeneral[[#This Row],[Mercancía general embarcada en exterior]]</f>
        <v>111367</v>
      </c>
      <c r="L2485" s="3">
        <f>+dataMercanciaGeneral[[#This Row],[Mercancía general desembarcada en cabotaje]]+dataMercanciaGeneral[[#This Row],[Mercancía general desembarcada en exterior]]</f>
        <v>28649</v>
      </c>
      <c r="M2485" s="3">
        <f>+dataMercanciaGeneral[[#This Row],[TOTAL mercancía general embarcada en cabotaje y exterior]]+dataMercanciaGeneral[[#This Row],[TOTAL mercancía general desembarcada en cabotaje y exterior]]</f>
        <v>140016</v>
      </c>
    </row>
    <row r="2486" spans="1:13" hidden="1" x14ac:dyDescent="0.25">
      <c r="A2486" s="1">
        <v>2004</v>
      </c>
      <c r="B2486" s="1" t="s">
        <v>27</v>
      </c>
      <c r="C2486" s="1" t="s">
        <v>32</v>
      </c>
      <c r="D2486" s="1" t="s">
        <v>33</v>
      </c>
      <c r="E2486" s="2">
        <v>1320074</v>
      </c>
      <c r="F2486" s="2">
        <v>464828</v>
      </c>
      <c r="G2486" s="3">
        <f>+dataMercanciaGeneral[[#This Row],[Mercancía general embarcada en cabotaje]]+dataMercanciaGeneral[[#This Row],[Mercancía general desembarcada en cabotaje]]</f>
        <v>1784902</v>
      </c>
      <c r="H2486" s="2">
        <v>1080318</v>
      </c>
      <c r="I2486" s="2">
        <v>3521900</v>
      </c>
      <c r="J2486" s="3">
        <f>+dataMercanciaGeneral[[#This Row],[Mercancía general embarcada en exterior]]+dataMercanciaGeneral[[#This Row],[Mercancía general desembarcada en exterior]]</f>
        <v>4602218</v>
      </c>
      <c r="K2486" s="3">
        <f>+dataMercanciaGeneral[[#This Row],[Mercancía general embarcada en cabotaje]]+dataMercanciaGeneral[[#This Row],[Mercancía general embarcada en exterior]]</f>
        <v>2400392</v>
      </c>
      <c r="L2486" s="3">
        <f>+dataMercanciaGeneral[[#This Row],[Mercancía general desembarcada en cabotaje]]+dataMercanciaGeneral[[#This Row],[Mercancía general desembarcada en exterior]]</f>
        <v>3986728</v>
      </c>
      <c r="M2486" s="3">
        <f>+dataMercanciaGeneral[[#This Row],[TOTAL mercancía general embarcada en cabotaje y exterior]]+dataMercanciaGeneral[[#This Row],[TOTAL mercancía general desembarcada en cabotaje y exterior]]</f>
        <v>6387120</v>
      </c>
    </row>
    <row r="2487" spans="1:13" hidden="1" x14ac:dyDescent="0.25">
      <c r="A2487" s="1">
        <v>2004</v>
      </c>
      <c r="B2487" s="1" t="s">
        <v>27</v>
      </c>
      <c r="C2487" s="1" t="s">
        <v>32</v>
      </c>
      <c r="D2487" s="1" t="s">
        <v>42</v>
      </c>
      <c r="E2487" s="2">
        <v>1468775</v>
      </c>
      <c r="F2487" s="2">
        <v>569338</v>
      </c>
      <c r="G2487" s="3">
        <f>+dataMercanciaGeneral[[#This Row],[Mercancía general embarcada en cabotaje]]+dataMercanciaGeneral[[#This Row],[Mercancía general desembarcada en cabotaje]]</f>
        <v>2038113</v>
      </c>
      <c r="H2487" s="2">
        <v>12703667</v>
      </c>
      <c r="I2487" s="2">
        <v>9239469</v>
      </c>
      <c r="J2487" s="3">
        <f>+dataMercanciaGeneral[[#This Row],[Mercancía general embarcada en exterior]]+dataMercanciaGeneral[[#This Row],[Mercancía general desembarcada en exterior]]</f>
        <v>21943136</v>
      </c>
      <c r="K2487" s="3">
        <f>+dataMercanciaGeneral[[#This Row],[Mercancía general embarcada en cabotaje]]+dataMercanciaGeneral[[#This Row],[Mercancía general embarcada en exterior]]</f>
        <v>14172442</v>
      </c>
      <c r="L2487" s="3">
        <f>+dataMercanciaGeneral[[#This Row],[Mercancía general desembarcada en cabotaje]]+dataMercanciaGeneral[[#This Row],[Mercancía general desembarcada en exterior]]</f>
        <v>9808807</v>
      </c>
      <c r="M2487" s="3">
        <f>+dataMercanciaGeneral[[#This Row],[TOTAL mercancía general embarcada en cabotaje y exterior]]+dataMercanciaGeneral[[#This Row],[TOTAL mercancía general desembarcada en cabotaje y exterior]]</f>
        <v>23981249</v>
      </c>
    </row>
    <row r="2488" spans="1:13" hidden="1" x14ac:dyDescent="0.25">
      <c r="A2488" s="1">
        <v>2004</v>
      </c>
      <c r="B2488" s="1" t="s">
        <v>28</v>
      </c>
      <c r="C2488" s="1" t="s">
        <v>32</v>
      </c>
      <c r="D2488" s="1" t="s">
        <v>33</v>
      </c>
      <c r="E2488" s="2">
        <v>75778</v>
      </c>
      <c r="F2488" s="2">
        <v>72546</v>
      </c>
      <c r="G2488" s="3">
        <f>+dataMercanciaGeneral[[#This Row],[Mercancía general embarcada en cabotaje]]+dataMercanciaGeneral[[#This Row],[Mercancía general desembarcada en cabotaje]]</f>
        <v>148324</v>
      </c>
      <c r="H2488" s="2">
        <v>591408</v>
      </c>
      <c r="I2488" s="2">
        <v>720585</v>
      </c>
      <c r="J2488" s="3">
        <f>+dataMercanciaGeneral[[#This Row],[Mercancía general embarcada en exterior]]+dataMercanciaGeneral[[#This Row],[Mercancía general desembarcada en exterior]]</f>
        <v>1311993</v>
      </c>
      <c r="K2488" s="3">
        <f>+dataMercanciaGeneral[[#This Row],[Mercancía general embarcada en cabotaje]]+dataMercanciaGeneral[[#This Row],[Mercancía general embarcada en exterior]]</f>
        <v>667186</v>
      </c>
      <c r="L2488" s="3">
        <f>+dataMercanciaGeneral[[#This Row],[Mercancía general desembarcada en cabotaje]]+dataMercanciaGeneral[[#This Row],[Mercancía general desembarcada en exterior]]</f>
        <v>793131</v>
      </c>
      <c r="M2488" s="3">
        <f>+dataMercanciaGeneral[[#This Row],[TOTAL mercancía general embarcada en cabotaje y exterior]]+dataMercanciaGeneral[[#This Row],[TOTAL mercancía general desembarcada en cabotaje y exterior]]</f>
        <v>1460317</v>
      </c>
    </row>
    <row r="2489" spans="1:13" hidden="1" x14ac:dyDescent="0.25">
      <c r="A2489" s="1">
        <v>2004</v>
      </c>
      <c r="B2489" s="1" t="s">
        <v>28</v>
      </c>
      <c r="C2489" s="1" t="s">
        <v>32</v>
      </c>
      <c r="D2489" s="1" t="s">
        <v>42</v>
      </c>
      <c r="E2489" s="2">
        <v>315801</v>
      </c>
      <c r="F2489" s="2">
        <v>240419</v>
      </c>
      <c r="G2489" s="3">
        <f>+dataMercanciaGeneral[[#This Row],[Mercancía general embarcada en cabotaje]]+dataMercanciaGeneral[[#This Row],[Mercancía general desembarcada en cabotaje]]</f>
        <v>556220</v>
      </c>
      <c r="H2489" s="2">
        <v>677508</v>
      </c>
      <c r="I2489" s="2">
        <v>762512</v>
      </c>
      <c r="J2489" s="3">
        <f>+dataMercanciaGeneral[[#This Row],[Mercancía general embarcada en exterior]]+dataMercanciaGeneral[[#This Row],[Mercancía general desembarcada en exterior]]</f>
        <v>1440020</v>
      </c>
      <c r="K2489" s="3">
        <f>+dataMercanciaGeneral[[#This Row],[Mercancía general embarcada en cabotaje]]+dataMercanciaGeneral[[#This Row],[Mercancía general embarcada en exterior]]</f>
        <v>993309</v>
      </c>
      <c r="L2489" s="3">
        <f>+dataMercanciaGeneral[[#This Row],[Mercancía general desembarcada en cabotaje]]+dataMercanciaGeneral[[#This Row],[Mercancía general desembarcada en exterior]]</f>
        <v>1002931</v>
      </c>
      <c r="M2489" s="3">
        <f>+dataMercanciaGeneral[[#This Row],[TOTAL mercancía general embarcada en cabotaje y exterior]]+dataMercanciaGeneral[[#This Row],[TOTAL mercancía general desembarcada en cabotaje y exterior]]</f>
        <v>1996240</v>
      </c>
    </row>
    <row r="2490" spans="1:13" hidden="1" x14ac:dyDescent="0.25">
      <c r="A2490" s="1">
        <v>2004</v>
      </c>
      <c r="B2490" s="1" t="s">
        <v>29</v>
      </c>
      <c r="C2490" s="1" t="s">
        <v>32</v>
      </c>
      <c r="D2490" s="1" t="s">
        <v>33</v>
      </c>
      <c r="E2490" s="2">
        <v>0</v>
      </c>
      <c r="F2490" s="2">
        <v>0</v>
      </c>
      <c r="G2490" s="3">
        <f>+dataMercanciaGeneral[[#This Row],[Mercancía general embarcada en cabotaje]]+dataMercanciaGeneral[[#This Row],[Mercancía general desembarcada en cabotaje]]</f>
        <v>0</v>
      </c>
      <c r="H2490" s="2">
        <v>83823</v>
      </c>
      <c r="I2490" s="2">
        <v>154977</v>
      </c>
      <c r="J2490" s="3">
        <f>+dataMercanciaGeneral[[#This Row],[Mercancía general embarcada en exterior]]+dataMercanciaGeneral[[#This Row],[Mercancía general desembarcada en exterior]]</f>
        <v>238800</v>
      </c>
      <c r="K2490" s="3">
        <f>+dataMercanciaGeneral[[#This Row],[Mercancía general embarcada en cabotaje]]+dataMercanciaGeneral[[#This Row],[Mercancía general embarcada en exterior]]</f>
        <v>83823</v>
      </c>
      <c r="L2490" s="3">
        <f>+dataMercanciaGeneral[[#This Row],[Mercancía general desembarcada en cabotaje]]+dataMercanciaGeneral[[#This Row],[Mercancía general desembarcada en exterior]]</f>
        <v>154977</v>
      </c>
      <c r="M2490" s="3">
        <f>+dataMercanciaGeneral[[#This Row],[TOTAL mercancía general embarcada en cabotaje y exterior]]+dataMercanciaGeneral[[#This Row],[TOTAL mercancía general desembarcada en cabotaje y exterior]]</f>
        <v>238800</v>
      </c>
    </row>
    <row r="2491" spans="1:13" hidden="1" x14ac:dyDescent="0.25">
      <c r="A2491" s="1">
        <v>2004</v>
      </c>
      <c r="B2491" s="1" t="s">
        <v>29</v>
      </c>
      <c r="C2491" s="1" t="s">
        <v>32</v>
      </c>
      <c r="D2491" s="1" t="s">
        <v>42</v>
      </c>
      <c r="E2491" s="2">
        <v>0</v>
      </c>
      <c r="F2491" s="2">
        <v>0</v>
      </c>
      <c r="G2491" s="3">
        <f>+dataMercanciaGeneral[[#This Row],[Mercancía general embarcada en cabotaje]]+dataMercanciaGeneral[[#This Row],[Mercancía general desembarcada en cabotaje]]</f>
        <v>0</v>
      </c>
      <c r="H2491" s="2">
        <v>0</v>
      </c>
      <c r="I2491" s="2">
        <v>0</v>
      </c>
      <c r="J2491" s="3">
        <f>+dataMercanciaGeneral[[#This Row],[Mercancía general embarcada en exterior]]+dataMercanciaGeneral[[#This Row],[Mercancía general desembarcada en exterior]]</f>
        <v>0</v>
      </c>
      <c r="K2491" s="3">
        <f>+dataMercanciaGeneral[[#This Row],[Mercancía general embarcada en cabotaje]]+dataMercanciaGeneral[[#This Row],[Mercancía general embarcada en exterior]]</f>
        <v>0</v>
      </c>
      <c r="L2491" s="3">
        <f>+dataMercanciaGeneral[[#This Row],[Mercancía general desembarcada en cabotaje]]+dataMercanciaGeneral[[#This Row],[Mercancía general desembarcada en exterior]]</f>
        <v>0</v>
      </c>
      <c r="M2491" s="3">
        <f>+dataMercanciaGeneral[[#This Row],[TOTAL mercancía general embarcada en cabotaje y exterior]]+dataMercanciaGeneral[[#This Row],[TOTAL mercancía general desembarcada en cabotaje y exterior]]</f>
        <v>0</v>
      </c>
    </row>
    <row r="2492" spans="1:13" hidden="1" x14ac:dyDescent="0.25">
      <c r="A2492" s="1">
        <v>2005</v>
      </c>
      <c r="B2492" s="1" t="s">
        <v>0</v>
      </c>
      <c r="C2492" s="1" t="s">
        <v>32</v>
      </c>
      <c r="D2492" s="1" t="s">
        <v>33</v>
      </c>
      <c r="E2492" s="2">
        <v>21141</v>
      </c>
      <c r="F2492" s="2">
        <v>3010</v>
      </c>
      <c r="G2492" s="3">
        <f>+dataMercanciaGeneral[[#This Row],[Mercancía general embarcada en cabotaje]]+dataMercanciaGeneral[[#This Row],[Mercancía general desembarcada en cabotaje]]</f>
        <v>24151</v>
      </c>
      <c r="H2492" s="2">
        <v>240872</v>
      </c>
      <c r="I2492" s="2">
        <v>750253</v>
      </c>
      <c r="J2492" s="3">
        <f>+dataMercanciaGeneral[[#This Row],[Mercancía general embarcada en exterior]]+dataMercanciaGeneral[[#This Row],[Mercancía general desembarcada en exterior]]</f>
        <v>991125</v>
      </c>
      <c r="K2492" s="3">
        <f>+dataMercanciaGeneral[[#This Row],[Mercancía general embarcada en cabotaje]]+dataMercanciaGeneral[[#This Row],[Mercancía general embarcada en exterior]]</f>
        <v>262013</v>
      </c>
      <c r="L2492" s="3">
        <f>+dataMercanciaGeneral[[#This Row],[Mercancía general desembarcada en cabotaje]]+dataMercanciaGeneral[[#This Row],[Mercancía general desembarcada en exterior]]</f>
        <v>753263</v>
      </c>
      <c r="M2492" s="3">
        <f>+dataMercanciaGeneral[[#This Row],[TOTAL mercancía general embarcada en cabotaje y exterior]]+dataMercanciaGeneral[[#This Row],[TOTAL mercancía general desembarcada en cabotaje y exterior]]</f>
        <v>1015276</v>
      </c>
    </row>
    <row r="2493" spans="1:13" hidden="1" x14ac:dyDescent="0.25">
      <c r="A2493" s="1">
        <v>2005</v>
      </c>
      <c r="B2493" s="1" t="s">
        <v>0</v>
      </c>
      <c r="C2493" s="1" t="s">
        <v>32</v>
      </c>
      <c r="D2493" s="1" t="s">
        <v>42</v>
      </c>
      <c r="E2493" s="2">
        <v>0</v>
      </c>
      <c r="F2493" s="2">
        <v>0</v>
      </c>
      <c r="G2493" s="3">
        <f>+dataMercanciaGeneral[[#This Row],[Mercancía general embarcada en cabotaje]]+dataMercanciaGeneral[[#This Row],[Mercancía general desembarcada en cabotaje]]</f>
        <v>0</v>
      </c>
      <c r="H2493" s="2">
        <v>0</v>
      </c>
      <c r="I2493" s="2">
        <v>0</v>
      </c>
      <c r="J2493" s="3">
        <f>+dataMercanciaGeneral[[#This Row],[Mercancía general embarcada en exterior]]+dataMercanciaGeneral[[#This Row],[Mercancía general desembarcada en exterior]]</f>
        <v>0</v>
      </c>
      <c r="K2493" s="3">
        <f>+dataMercanciaGeneral[[#This Row],[Mercancía general embarcada en cabotaje]]+dataMercanciaGeneral[[#This Row],[Mercancía general embarcada en exterior]]</f>
        <v>0</v>
      </c>
      <c r="L2493" s="3">
        <f>+dataMercanciaGeneral[[#This Row],[Mercancía general desembarcada en cabotaje]]+dataMercanciaGeneral[[#This Row],[Mercancía general desembarcada en exterior]]</f>
        <v>0</v>
      </c>
      <c r="M2493" s="3">
        <f>+dataMercanciaGeneral[[#This Row],[TOTAL mercancía general embarcada en cabotaje y exterior]]+dataMercanciaGeneral[[#This Row],[TOTAL mercancía general desembarcada en cabotaje y exterior]]</f>
        <v>0</v>
      </c>
    </row>
    <row r="2494" spans="1:13" hidden="1" x14ac:dyDescent="0.25">
      <c r="A2494" s="1">
        <v>2005</v>
      </c>
      <c r="B2494" s="1" t="s">
        <v>1</v>
      </c>
      <c r="C2494" s="1" t="s">
        <v>32</v>
      </c>
      <c r="D2494" s="1" t="s">
        <v>33</v>
      </c>
      <c r="E2494" s="2">
        <v>192324</v>
      </c>
      <c r="F2494" s="2">
        <v>45423</v>
      </c>
      <c r="G2494" s="3">
        <f>+dataMercanciaGeneral[[#This Row],[Mercancía general embarcada en cabotaje]]+dataMercanciaGeneral[[#This Row],[Mercancía general desembarcada en cabotaje]]</f>
        <v>237747</v>
      </c>
      <c r="H2494" s="2">
        <v>55700</v>
      </c>
      <c r="I2494" s="2">
        <v>279404</v>
      </c>
      <c r="J2494" s="3">
        <f>+dataMercanciaGeneral[[#This Row],[Mercancía general embarcada en exterior]]+dataMercanciaGeneral[[#This Row],[Mercancía general desembarcada en exterior]]</f>
        <v>335104</v>
      </c>
      <c r="K2494" s="3">
        <f>+dataMercanciaGeneral[[#This Row],[Mercancía general embarcada en cabotaje]]+dataMercanciaGeneral[[#This Row],[Mercancía general embarcada en exterior]]</f>
        <v>248024</v>
      </c>
      <c r="L2494" s="3">
        <f>+dataMercanciaGeneral[[#This Row],[Mercancía general desembarcada en cabotaje]]+dataMercanciaGeneral[[#This Row],[Mercancía general desembarcada en exterior]]</f>
        <v>324827</v>
      </c>
      <c r="M2494" s="3">
        <f>+dataMercanciaGeneral[[#This Row],[TOTAL mercancía general embarcada en cabotaje y exterior]]+dataMercanciaGeneral[[#This Row],[TOTAL mercancía general desembarcada en cabotaje y exterior]]</f>
        <v>572851</v>
      </c>
    </row>
    <row r="2495" spans="1:13" hidden="1" x14ac:dyDescent="0.25">
      <c r="A2495" s="1">
        <v>2005</v>
      </c>
      <c r="B2495" s="1" t="s">
        <v>1</v>
      </c>
      <c r="C2495" s="1" t="s">
        <v>32</v>
      </c>
      <c r="D2495" s="1" t="s">
        <v>42</v>
      </c>
      <c r="E2495" s="2">
        <v>741062</v>
      </c>
      <c r="F2495" s="2">
        <v>279499</v>
      </c>
      <c r="G2495" s="3">
        <f>+dataMercanciaGeneral[[#This Row],[Mercancía general embarcada en cabotaje]]+dataMercanciaGeneral[[#This Row],[Mercancía general desembarcada en cabotaje]]</f>
        <v>1020561</v>
      </c>
      <c r="H2495" s="2">
        <v>65927</v>
      </c>
      <c r="I2495" s="2">
        <v>12504</v>
      </c>
      <c r="J2495" s="3">
        <f>+dataMercanciaGeneral[[#This Row],[Mercancía general embarcada en exterior]]+dataMercanciaGeneral[[#This Row],[Mercancía general desembarcada en exterior]]</f>
        <v>78431</v>
      </c>
      <c r="K2495" s="3">
        <f>+dataMercanciaGeneral[[#This Row],[Mercancía general embarcada en cabotaje]]+dataMercanciaGeneral[[#This Row],[Mercancía general embarcada en exterior]]</f>
        <v>806989</v>
      </c>
      <c r="L2495" s="3">
        <f>+dataMercanciaGeneral[[#This Row],[Mercancía general desembarcada en cabotaje]]+dataMercanciaGeneral[[#This Row],[Mercancía general desembarcada en exterior]]</f>
        <v>292003</v>
      </c>
      <c r="M2495" s="3">
        <f>+dataMercanciaGeneral[[#This Row],[TOTAL mercancía general embarcada en cabotaje y exterior]]+dataMercanciaGeneral[[#This Row],[TOTAL mercancía general desembarcada en cabotaje y exterior]]</f>
        <v>1098992</v>
      </c>
    </row>
    <row r="2496" spans="1:13" hidden="1" x14ac:dyDescent="0.25">
      <c r="A2496" s="1">
        <v>2005</v>
      </c>
      <c r="B2496" s="1" t="s">
        <v>2</v>
      </c>
      <c r="C2496" s="1" t="s">
        <v>32</v>
      </c>
      <c r="D2496" s="1" t="s">
        <v>33</v>
      </c>
      <c r="E2496" s="2">
        <v>162562</v>
      </c>
      <c r="F2496" s="2">
        <v>41827</v>
      </c>
      <c r="G2496" s="3">
        <f>+dataMercanciaGeneral[[#This Row],[Mercancía general embarcada en cabotaje]]+dataMercanciaGeneral[[#This Row],[Mercancía general desembarcada en cabotaje]]</f>
        <v>204389</v>
      </c>
      <c r="H2496" s="2">
        <v>99953</v>
      </c>
      <c r="I2496" s="2">
        <v>231310</v>
      </c>
      <c r="J2496" s="3">
        <f>+dataMercanciaGeneral[[#This Row],[Mercancía general embarcada en exterior]]+dataMercanciaGeneral[[#This Row],[Mercancía general desembarcada en exterior]]</f>
        <v>331263</v>
      </c>
      <c r="K2496" s="3">
        <f>+dataMercanciaGeneral[[#This Row],[Mercancía general embarcada en cabotaje]]+dataMercanciaGeneral[[#This Row],[Mercancía general embarcada en exterior]]</f>
        <v>262515</v>
      </c>
      <c r="L2496" s="3">
        <f>+dataMercanciaGeneral[[#This Row],[Mercancía general desembarcada en cabotaje]]+dataMercanciaGeneral[[#This Row],[Mercancía general desembarcada en exterior]]</f>
        <v>273137</v>
      </c>
      <c r="M2496" s="3">
        <f>+dataMercanciaGeneral[[#This Row],[TOTAL mercancía general embarcada en cabotaje y exterior]]+dataMercanciaGeneral[[#This Row],[TOTAL mercancía general desembarcada en cabotaje y exterior]]</f>
        <v>535652</v>
      </c>
    </row>
    <row r="2497" spans="1:13" hidden="1" x14ac:dyDescent="0.25">
      <c r="A2497" s="1">
        <v>2005</v>
      </c>
      <c r="B2497" s="1" t="s">
        <v>2</v>
      </c>
      <c r="C2497" s="1" t="s">
        <v>32</v>
      </c>
      <c r="D2497" s="1" t="s">
        <v>42</v>
      </c>
      <c r="E2497" s="2">
        <v>0</v>
      </c>
      <c r="F2497" s="2">
        <v>166</v>
      </c>
      <c r="G2497" s="3">
        <f>+dataMercanciaGeneral[[#This Row],[Mercancía general embarcada en cabotaje]]+dataMercanciaGeneral[[#This Row],[Mercancía general desembarcada en cabotaje]]</f>
        <v>166</v>
      </c>
      <c r="H2497" s="2">
        <v>0</v>
      </c>
      <c r="I2497" s="2">
        <v>0</v>
      </c>
      <c r="J2497" s="3">
        <f>+dataMercanciaGeneral[[#This Row],[Mercancía general embarcada en exterior]]+dataMercanciaGeneral[[#This Row],[Mercancía general desembarcada en exterior]]</f>
        <v>0</v>
      </c>
      <c r="K2497" s="3">
        <f>+dataMercanciaGeneral[[#This Row],[Mercancía general embarcada en cabotaje]]+dataMercanciaGeneral[[#This Row],[Mercancía general embarcada en exterior]]</f>
        <v>0</v>
      </c>
      <c r="L2497" s="3">
        <f>+dataMercanciaGeneral[[#This Row],[Mercancía general desembarcada en cabotaje]]+dataMercanciaGeneral[[#This Row],[Mercancía general desembarcada en exterior]]</f>
        <v>166</v>
      </c>
      <c r="M2497" s="3">
        <f>+dataMercanciaGeneral[[#This Row],[TOTAL mercancía general embarcada en cabotaje y exterior]]+dataMercanciaGeneral[[#This Row],[TOTAL mercancía general desembarcada en cabotaje y exterior]]</f>
        <v>166</v>
      </c>
    </row>
    <row r="2498" spans="1:13" hidden="1" x14ac:dyDescent="0.25">
      <c r="A2498" s="1">
        <v>2005</v>
      </c>
      <c r="B2498" s="1" t="s">
        <v>3</v>
      </c>
      <c r="C2498" s="1" t="s">
        <v>32</v>
      </c>
      <c r="D2498" s="1" t="s">
        <v>33</v>
      </c>
      <c r="E2498" s="2">
        <v>40625</v>
      </c>
      <c r="F2498" s="2">
        <v>3101</v>
      </c>
      <c r="G2498" s="3">
        <f>+dataMercanciaGeneral[[#This Row],[Mercancía general embarcada en cabotaje]]+dataMercanciaGeneral[[#This Row],[Mercancía general desembarcada en cabotaje]]</f>
        <v>43726</v>
      </c>
      <c r="H2498" s="2">
        <v>710726</v>
      </c>
      <c r="I2498" s="2">
        <v>279141</v>
      </c>
      <c r="J2498" s="3">
        <f>+dataMercanciaGeneral[[#This Row],[Mercancía general embarcada en exterior]]+dataMercanciaGeneral[[#This Row],[Mercancía general desembarcada en exterior]]</f>
        <v>989867</v>
      </c>
      <c r="K2498" s="3">
        <f>+dataMercanciaGeneral[[#This Row],[Mercancía general embarcada en cabotaje]]+dataMercanciaGeneral[[#This Row],[Mercancía general embarcada en exterior]]</f>
        <v>751351</v>
      </c>
      <c r="L2498" s="3">
        <f>+dataMercanciaGeneral[[#This Row],[Mercancía general desembarcada en cabotaje]]+dataMercanciaGeneral[[#This Row],[Mercancía general desembarcada en exterior]]</f>
        <v>282242</v>
      </c>
      <c r="M2498" s="3">
        <f>+dataMercanciaGeneral[[#This Row],[TOTAL mercancía general embarcada en cabotaje y exterior]]+dataMercanciaGeneral[[#This Row],[TOTAL mercancía general desembarcada en cabotaje y exterior]]</f>
        <v>1033593</v>
      </c>
    </row>
    <row r="2499" spans="1:13" hidden="1" x14ac:dyDescent="0.25">
      <c r="A2499" s="1">
        <v>2005</v>
      </c>
      <c r="B2499" s="1" t="s">
        <v>3</v>
      </c>
      <c r="C2499" s="1" t="s">
        <v>32</v>
      </c>
      <c r="D2499" s="1" t="s">
        <v>42</v>
      </c>
      <c r="E2499" s="2">
        <v>67050</v>
      </c>
      <c r="F2499" s="2">
        <v>18419</v>
      </c>
      <c r="G2499" s="3">
        <f>+dataMercanciaGeneral[[#This Row],[Mercancía general embarcada en cabotaje]]+dataMercanciaGeneral[[#This Row],[Mercancía general desembarcada en cabotaje]]</f>
        <v>85469</v>
      </c>
      <c r="H2499" s="2">
        <v>5146</v>
      </c>
      <c r="I2499" s="2">
        <v>1670</v>
      </c>
      <c r="J2499" s="3">
        <f>+dataMercanciaGeneral[[#This Row],[Mercancía general embarcada en exterior]]+dataMercanciaGeneral[[#This Row],[Mercancía general desembarcada en exterior]]</f>
        <v>6816</v>
      </c>
      <c r="K2499" s="3">
        <f>+dataMercanciaGeneral[[#This Row],[Mercancía general embarcada en cabotaje]]+dataMercanciaGeneral[[#This Row],[Mercancía general embarcada en exterior]]</f>
        <v>72196</v>
      </c>
      <c r="L2499" s="3">
        <f>+dataMercanciaGeneral[[#This Row],[Mercancía general desembarcada en cabotaje]]+dataMercanciaGeneral[[#This Row],[Mercancía general desembarcada en exterior]]</f>
        <v>20089</v>
      </c>
      <c r="M2499" s="3">
        <f>+dataMercanciaGeneral[[#This Row],[TOTAL mercancía general embarcada en cabotaje y exterior]]+dataMercanciaGeneral[[#This Row],[TOTAL mercancía general desembarcada en cabotaje y exterior]]</f>
        <v>92285</v>
      </c>
    </row>
    <row r="2500" spans="1:13" hidden="1" x14ac:dyDescent="0.25">
      <c r="A2500" s="1">
        <v>2005</v>
      </c>
      <c r="B2500" s="1" t="s">
        <v>4</v>
      </c>
      <c r="C2500" s="1" t="s">
        <v>32</v>
      </c>
      <c r="D2500" s="1" t="s">
        <v>33</v>
      </c>
      <c r="E2500" s="2">
        <v>498398</v>
      </c>
      <c r="F2500" s="2">
        <v>292194</v>
      </c>
      <c r="G2500" s="3">
        <f>+dataMercanciaGeneral[[#This Row],[Mercancía general embarcada en cabotaje]]+dataMercanciaGeneral[[#This Row],[Mercancía general desembarcada en cabotaje]]</f>
        <v>790592</v>
      </c>
      <c r="H2500" s="2">
        <v>1519893</v>
      </c>
      <c r="I2500" s="2">
        <v>1765691</v>
      </c>
      <c r="J2500" s="3">
        <f>+dataMercanciaGeneral[[#This Row],[Mercancía general embarcada en exterior]]+dataMercanciaGeneral[[#This Row],[Mercancía general desembarcada en exterior]]</f>
        <v>3285584</v>
      </c>
      <c r="K2500" s="3">
        <f>+dataMercanciaGeneral[[#This Row],[Mercancía general embarcada en cabotaje]]+dataMercanciaGeneral[[#This Row],[Mercancía general embarcada en exterior]]</f>
        <v>2018291</v>
      </c>
      <c r="L2500" s="3">
        <f>+dataMercanciaGeneral[[#This Row],[Mercancía general desembarcada en cabotaje]]+dataMercanciaGeneral[[#This Row],[Mercancía general desembarcada en exterior]]</f>
        <v>2057885</v>
      </c>
      <c r="M2500" s="3">
        <f>+dataMercanciaGeneral[[#This Row],[TOTAL mercancía general embarcada en cabotaje y exterior]]+dataMercanciaGeneral[[#This Row],[TOTAL mercancía general desembarcada en cabotaje y exterior]]</f>
        <v>4076176</v>
      </c>
    </row>
    <row r="2501" spans="1:13" hidden="1" x14ac:dyDescent="0.25">
      <c r="A2501" s="1">
        <v>2005</v>
      </c>
      <c r="B2501" s="1" t="s">
        <v>4</v>
      </c>
      <c r="C2501" s="1" t="s">
        <v>32</v>
      </c>
      <c r="D2501" s="1" t="s">
        <v>42</v>
      </c>
      <c r="E2501" s="2">
        <v>1190775</v>
      </c>
      <c r="F2501" s="2">
        <v>1264766</v>
      </c>
      <c r="G2501" s="3">
        <f>+dataMercanciaGeneral[[#This Row],[Mercancía general embarcada en cabotaje]]+dataMercanciaGeneral[[#This Row],[Mercancía general desembarcada en cabotaje]]</f>
        <v>2455541</v>
      </c>
      <c r="H2501" s="2">
        <v>16683343</v>
      </c>
      <c r="I2501" s="2">
        <v>16252477</v>
      </c>
      <c r="J2501" s="3">
        <f>+dataMercanciaGeneral[[#This Row],[Mercancía general embarcada en exterior]]+dataMercanciaGeneral[[#This Row],[Mercancía general desembarcada en exterior]]</f>
        <v>32935820</v>
      </c>
      <c r="K2501" s="3">
        <f>+dataMercanciaGeneral[[#This Row],[Mercancía general embarcada en cabotaje]]+dataMercanciaGeneral[[#This Row],[Mercancía general embarcada en exterior]]</f>
        <v>17874118</v>
      </c>
      <c r="L2501" s="3">
        <f>+dataMercanciaGeneral[[#This Row],[Mercancía general desembarcada en cabotaje]]+dataMercanciaGeneral[[#This Row],[Mercancía general desembarcada en exterior]]</f>
        <v>17517243</v>
      </c>
      <c r="M2501" s="3">
        <f>+dataMercanciaGeneral[[#This Row],[TOTAL mercancía general embarcada en cabotaje y exterior]]+dataMercanciaGeneral[[#This Row],[TOTAL mercancía general desembarcada en cabotaje y exterior]]</f>
        <v>35391361</v>
      </c>
    </row>
    <row r="2502" spans="1:13" hidden="1" x14ac:dyDescent="0.25">
      <c r="A2502" s="1">
        <v>2005</v>
      </c>
      <c r="B2502" s="1" t="s">
        <v>5</v>
      </c>
      <c r="C2502" s="1" t="s">
        <v>32</v>
      </c>
      <c r="D2502" s="1" t="s">
        <v>33</v>
      </c>
      <c r="E2502" s="2">
        <v>681478</v>
      </c>
      <c r="F2502" s="2">
        <v>522782</v>
      </c>
      <c r="G2502" s="3">
        <f>+dataMercanciaGeneral[[#This Row],[Mercancía general embarcada en cabotaje]]+dataMercanciaGeneral[[#This Row],[Mercancía general desembarcada en cabotaje]]</f>
        <v>1204260</v>
      </c>
      <c r="H2502" s="2">
        <v>364052</v>
      </c>
      <c r="I2502" s="2">
        <v>316667</v>
      </c>
      <c r="J2502" s="3">
        <f>+dataMercanciaGeneral[[#This Row],[Mercancía general embarcada en exterior]]+dataMercanciaGeneral[[#This Row],[Mercancía general desembarcada en exterior]]</f>
        <v>680719</v>
      </c>
      <c r="K2502" s="3">
        <f>+dataMercanciaGeneral[[#This Row],[Mercancía general embarcada en cabotaje]]+dataMercanciaGeneral[[#This Row],[Mercancía general embarcada en exterior]]</f>
        <v>1045530</v>
      </c>
      <c r="L2502" s="3">
        <f>+dataMercanciaGeneral[[#This Row],[Mercancía general desembarcada en cabotaje]]+dataMercanciaGeneral[[#This Row],[Mercancía general desembarcada en exterior]]</f>
        <v>839449</v>
      </c>
      <c r="M2502" s="3">
        <f>+dataMercanciaGeneral[[#This Row],[TOTAL mercancía general embarcada en cabotaje y exterior]]+dataMercanciaGeneral[[#This Row],[TOTAL mercancía general desembarcada en cabotaje y exterior]]</f>
        <v>1884979</v>
      </c>
    </row>
    <row r="2503" spans="1:13" hidden="1" x14ac:dyDescent="0.25">
      <c r="A2503" s="1">
        <v>2005</v>
      </c>
      <c r="B2503" s="1" t="s">
        <v>5</v>
      </c>
      <c r="C2503" s="1" t="s">
        <v>32</v>
      </c>
      <c r="D2503" s="1" t="s">
        <v>42</v>
      </c>
      <c r="E2503" s="2">
        <v>234137</v>
      </c>
      <c r="F2503" s="2">
        <v>85559</v>
      </c>
      <c r="G2503" s="3">
        <f>+dataMercanciaGeneral[[#This Row],[Mercancía general embarcada en cabotaje]]+dataMercanciaGeneral[[#This Row],[Mercancía general desembarcada en cabotaje]]</f>
        <v>319696</v>
      </c>
      <c r="H2503" s="2">
        <v>584932</v>
      </c>
      <c r="I2503" s="2">
        <v>247336</v>
      </c>
      <c r="J2503" s="3">
        <f>+dataMercanciaGeneral[[#This Row],[Mercancía general embarcada en exterior]]+dataMercanciaGeneral[[#This Row],[Mercancía general desembarcada en exterior]]</f>
        <v>832268</v>
      </c>
      <c r="K2503" s="3">
        <f>+dataMercanciaGeneral[[#This Row],[Mercancía general embarcada en cabotaje]]+dataMercanciaGeneral[[#This Row],[Mercancía general embarcada en exterior]]</f>
        <v>819069</v>
      </c>
      <c r="L2503" s="3">
        <f>+dataMercanciaGeneral[[#This Row],[Mercancía general desembarcada en cabotaje]]+dataMercanciaGeneral[[#This Row],[Mercancía general desembarcada en exterior]]</f>
        <v>332895</v>
      </c>
      <c r="M2503" s="3">
        <f>+dataMercanciaGeneral[[#This Row],[TOTAL mercancía general embarcada en cabotaje y exterior]]+dataMercanciaGeneral[[#This Row],[TOTAL mercancía general desembarcada en cabotaje y exterior]]</f>
        <v>1151964</v>
      </c>
    </row>
    <row r="2504" spans="1:13" hidden="1" x14ac:dyDescent="0.25">
      <c r="A2504" s="1">
        <v>2005</v>
      </c>
      <c r="B2504" s="1" t="s">
        <v>10</v>
      </c>
      <c r="C2504" s="1" t="s">
        <v>32</v>
      </c>
      <c r="D2504" s="1" t="s">
        <v>33</v>
      </c>
      <c r="E2504" s="2">
        <v>2356131</v>
      </c>
      <c r="F2504" s="2">
        <v>4825308</v>
      </c>
      <c r="G2504" s="3">
        <f>+dataMercanciaGeneral[[#This Row],[Mercancía general embarcada en cabotaje]]+dataMercanciaGeneral[[#This Row],[Mercancía general desembarcada en cabotaje]]</f>
        <v>7181439</v>
      </c>
      <c r="H2504" s="2">
        <v>4258</v>
      </c>
      <c r="I2504" s="2">
        <v>82427</v>
      </c>
      <c r="J2504" s="3">
        <f>+dataMercanciaGeneral[[#This Row],[Mercancía general embarcada en exterior]]+dataMercanciaGeneral[[#This Row],[Mercancía general desembarcada en exterior]]</f>
        <v>86685</v>
      </c>
      <c r="K2504" s="3">
        <f>+dataMercanciaGeneral[[#This Row],[Mercancía general embarcada en cabotaje]]+dataMercanciaGeneral[[#This Row],[Mercancía general embarcada en exterior]]</f>
        <v>2360389</v>
      </c>
      <c r="L2504" s="3">
        <f>+dataMercanciaGeneral[[#This Row],[Mercancía general desembarcada en cabotaje]]+dataMercanciaGeneral[[#This Row],[Mercancía general desembarcada en exterior]]</f>
        <v>4907735</v>
      </c>
      <c r="M2504" s="3">
        <f>+dataMercanciaGeneral[[#This Row],[TOTAL mercancía general embarcada en cabotaje y exterior]]+dataMercanciaGeneral[[#This Row],[TOTAL mercancía general desembarcada en cabotaje y exterior]]</f>
        <v>7268124</v>
      </c>
    </row>
    <row r="2505" spans="1:13" hidden="1" x14ac:dyDescent="0.25">
      <c r="A2505" s="1">
        <v>2005</v>
      </c>
      <c r="B2505" s="1" t="s">
        <v>10</v>
      </c>
      <c r="C2505" s="1" t="s">
        <v>32</v>
      </c>
      <c r="D2505" s="1" t="s">
        <v>42</v>
      </c>
      <c r="E2505" s="2">
        <v>323001</v>
      </c>
      <c r="F2505" s="2">
        <v>1087158</v>
      </c>
      <c r="G2505" s="3">
        <f>+dataMercanciaGeneral[[#This Row],[Mercancía general embarcada en cabotaje]]+dataMercanciaGeneral[[#This Row],[Mercancía general desembarcada en cabotaje]]</f>
        <v>1410159</v>
      </c>
      <c r="H2505" s="2">
        <v>0</v>
      </c>
      <c r="I2505" s="2">
        <v>0</v>
      </c>
      <c r="J2505" s="3">
        <f>+dataMercanciaGeneral[[#This Row],[Mercancía general embarcada en exterior]]+dataMercanciaGeneral[[#This Row],[Mercancía general desembarcada en exterior]]</f>
        <v>0</v>
      </c>
      <c r="K2505" s="3">
        <f>+dataMercanciaGeneral[[#This Row],[Mercancía general embarcada en cabotaje]]+dataMercanciaGeneral[[#This Row],[Mercancía general embarcada en exterior]]</f>
        <v>323001</v>
      </c>
      <c r="L2505" s="3">
        <f>+dataMercanciaGeneral[[#This Row],[Mercancía general desembarcada en cabotaje]]+dataMercanciaGeneral[[#This Row],[Mercancía general desembarcada en exterior]]</f>
        <v>1087158</v>
      </c>
      <c r="M2505" s="3">
        <f>+dataMercanciaGeneral[[#This Row],[TOTAL mercancía general embarcada en cabotaje y exterior]]+dataMercanciaGeneral[[#This Row],[TOTAL mercancía general desembarcada en cabotaje y exterior]]</f>
        <v>1410159</v>
      </c>
    </row>
    <row r="2506" spans="1:13" hidden="1" x14ac:dyDescent="0.25">
      <c r="A2506" s="1">
        <v>2005</v>
      </c>
      <c r="B2506" s="1" t="s">
        <v>11</v>
      </c>
      <c r="C2506" s="1" t="s">
        <v>32</v>
      </c>
      <c r="D2506" s="1" t="s">
        <v>33</v>
      </c>
      <c r="E2506" s="2">
        <v>2533170.037</v>
      </c>
      <c r="F2506" s="2">
        <v>1107257.8530000001</v>
      </c>
      <c r="G2506" s="3">
        <f>+dataMercanciaGeneral[[#This Row],[Mercancía general embarcada en cabotaje]]+dataMercanciaGeneral[[#This Row],[Mercancía general desembarcada en cabotaje]]</f>
        <v>3640427.89</v>
      </c>
      <c r="H2506" s="2">
        <v>1660366.8599999994</v>
      </c>
      <c r="I2506" s="2">
        <v>2024392.4330000002</v>
      </c>
      <c r="J2506" s="3">
        <f>+dataMercanciaGeneral[[#This Row],[Mercancía general embarcada en exterior]]+dataMercanciaGeneral[[#This Row],[Mercancía general desembarcada en exterior]]</f>
        <v>3684759.2929999996</v>
      </c>
      <c r="K2506" s="3">
        <f>+dataMercanciaGeneral[[#This Row],[Mercancía general embarcada en cabotaje]]+dataMercanciaGeneral[[#This Row],[Mercancía general embarcada en exterior]]</f>
        <v>4193536.8969999994</v>
      </c>
      <c r="L2506" s="3">
        <f>+dataMercanciaGeneral[[#This Row],[Mercancía general desembarcada en cabotaje]]+dataMercanciaGeneral[[#This Row],[Mercancía general desembarcada en exterior]]</f>
        <v>3131650.2860000003</v>
      </c>
      <c r="M2506" s="3">
        <f>+dataMercanciaGeneral[[#This Row],[TOTAL mercancía general embarcada en cabotaje y exterior]]+dataMercanciaGeneral[[#This Row],[TOTAL mercancía general desembarcada en cabotaje y exterior]]</f>
        <v>7325187.1830000002</v>
      </c>
    </row>
    <row r="2507" spans="1:13" hidden="1" x14ac:dyDescent="0.25">
      <c r="A2507" s="1">
        <v>2005</v>
      </c>
      <c r="B2507" s="1" t="s">
        <v>11</v>
      </c>
      <c r="C2507" s="1" t="s">
        <v>32</v>
      </c>
      <c r="D2507" s="1" t="s">
        <v>42</v>
      </c>
      <c r="E2507" s="2">
        <v>1504715.963</v>
      </c>
      <c r="F2507" s="2">
        <v>511291.147</v>
      </c>
      <c r="G2507" s="3">
        <f>+dataMercanciaGeneral[[#This Row],[Mercancía general embarcada en cabotaje]]+dataMercanciaGeneral[[#This Row],[Mercancía general desembarcada en cabotaje]]</f>
        <v>2016007.1099999999</v>
      </c>
      <c r="H2507" s="2">
        <v>8781389.1400000006</v>
      </c>
      <c r="I2507" s="2">
        <v>9131413.5669999998</v>
      </c>
      <c r="J2507" s="3">
        <f>+dataMercanciaGeneral[[#This Row],[Mercancía general embarcada en exterior]]+dataMercanciaGeneral[[#This Row],[Mercancía general desembarcada en exterior]]</f>
        <v>17912802.707000002</v>
      </c>
      <c r="K2507" s="3">
        <f>+dataMercanciaGeneral[[#This Row],[Mercancía general embarcada en cabotaje]]+dataMercanciaGeneral[[#This Row],[Mercancía general embarcada en exterior]]</f>
        <v>10286105.103</v>
      </c>
      <c r="L2507" s="3">
        <f>+dataMercanciaGeneral[[#This Row],[Mercancía general desembarcada en cabotaje]]+dataMercanciaGeneral[[#This Row],[Mercancía general desembarcada en exterior]]</f>
        <v>9642704.7139999997</v>
      </c>
      <c r="M2507" s="3">
        <f>+dataMercanciaGeneral[[#This Row],[TOTAL mercancía general embarcada en cabotaje y exterior]]+dataMercanciaGeneral[[#This Row],[TOTAL mercancía general desembarcada en cabotaje y exterior]]</f>
        <v>19928809.817000002</v>
      </c>
    </row>
    <row r="2508" spans="1:13" hidden="1" x14ac:dyDescent="0.25">
      <c r="A2508" s="1">
        <v>2005</v>
      </c>
      <c r="B2508" s="1" t="s">
        <v>12</v>
      </c>
      <c r="C2508" s="1" t="s">
        <v>32</v>
      </c>
      <c r="D2508" s="1" t="s">
        <v>33</v>
      </c>
      <c r="E2508" s="2">
        <v>76894</v>
      </c>
      <c r="F2508" s="2">
        <v>3702</v>
      </c>
      <c r="G2508" s="3">
        <f>+dataMercanciaGeneral[[#This Row],[Mercancía general embarcada en cabotaje]]+dataMercanciaGeneral[[#This Row],[Mercancía general desembarcada en cabotaje]]</f>
        <v>80596</v>
      </c>
      <c r="H2508" s="2">
        <v>922163</v>
      </c>
      <c r="I2508" s="2">
        <v>2820817</v>
      </c>
      <c r="J2508" s="3">
        <f>+dataMercanciaGeneral[[#This Row],[Mercancía general embarcada en exterior]]+dataMercanciaGeneral[[#This Row],[Mercancía general desembarcada en exterior]]</f>
        <v>3742980</v>
      </c>
      <c r="K2508" s="3">
        <f>+dataMercanciaGeneral[[#This Row],[Mercancía general embarcada en cabotaje]]+dataMercanciaGeneral[[#This Row],[Mercancía general embarcada en exterior]]</f>
        <v>999057</v>
      </c>
      <c r="L2508" s="3">
        <f>+dataMercanciaGeneral[[#This Row],[Mercancía general desembarcada en cabotaje]]+dataMercanciaGeneral[[#This Row],[Mercancía general desembarcada en exterior]]</f>
        <v>2824519</v>
      </c>
      <c r="M2508" s="3">
        <f>+dataMercanciaGeneral[[#This Row],[TOTAL mercancía general embarcada en cabotaje y exterior]]+dataMercanciaGeneral[[#This Row],[TOTAL mercancía general desembarcada en cabotaje y exterior]]</f>
        <v>3823576</v>
      </c>
    </row>
    <row r="2509" spans="1:13" hidden="1" x14ac:dyDescent="0.25">
      <c r="A2509" s="1">
        <v>2005</v>
      </c>
      <c r="B2509" s="1" t="s">
        <v>12</v>
      </c>
      <c r="C2509" s="1" t="s">
        <v>32</v>
      </c>
      <c r="D2509" s="1" t="s">
        <v>42</v>
      </c>
      <c r="E2509" s="2">
        <v>408918</v>
      </c>
      <c r="F2509" s="2">
        <v>151532</v>
      </c>
      <c r="G2509" s="3">
        <f>+dataMercanciaGeneral[[#This Row],[Mercancía general embarcada en cabotaje]]+dataMercanciaGeneral[[#This Row],[Mercancía general desembarcada en cabotaje]]</f>
        <v>560450</v>
      </c>
      <c r="H2509" s="2">
        <v>2621310</v>
      </c>
      <c r="I2509" s="2">
        <v>2286199</v>
      </c>
      <c r="J2509" s="3">
        <f>+dataMercanciaGeneral[[#This Row],[Mercancía general embarcada en exterior]]+dataMercanciaGeneral[[#This Row],[Mercancía general desembarcada en exterior]]</f>
        <v>4907509</v>
      </c>
      <c r="K2509" s="3">
        <f>+dataMercanciaGeneral[[#This Row],[Mercancía general embarcada en cabotaje]]+dataMercanciaGeneral[[#This Row],[Mercancía general embarcada en exterior]]</f>
        <v>3030228</v>
      </c>
      <c r="L2509" s="3">
        <f>+dataMercanciaGeneral[[#This Row],[Mercancía general desembarcada en cabotaje]]+dataMercanciaGeneral[[#This Row],[Mercancía general desembarcada en exterior]]</f>
        <v>2437731</v>
      </c>
      <c r="M2509" s="3">
        <f>+dataMercanciaGeneral[[#This Row],[TOTAL mercancía general embarcada en cabotaje y exterior]]+dataMercanciaGeneral[[#This Row],[TOTAL mercancía general desembarcada en cabotaje y exterior]]</f>
        <v>5467959</v>
      </c>
    </row>
    <row r="2510" spans="1:13" hidden="1" x14ac:dyDescent="0.25">
      <c r="A2510" s="1">
        <v>2005</v>
      </c>
      <c r="B2510" s="1" t="s">
        <v>13</v>
      </c>
      <c r="C2510" s="1" t="s">
        <v>32</v>
      </c>
      <c r="D2510" s="1" t="s">
        <v>33</v>
      </c>
      <c r="E2510" s="2">
        <v>172</v>
      </c>
      <c r="F2510" s="2">
        <v>22991</v>
      </c>
      <c r="G2510" s="3">
        <f>+dataMercanciaGeneral[[#This Row],[Mercancía general embarcada en cabotaje]]+dataMercanciaGeneral[[#This Row],[Mercancía general desembarcada en cabotaje]]</f>
        <v>23163</v>
      </c>
      <c r="H2510" s="2">
        <v>15476</v>
      </c>
      <c r="I2510" s="2">
        <v>411268</v>
      </c>
      <c r="J2510" s="3">
        <f>+dataMercanciaGeneral[[#This Row],[Mercancía general embarcada en exterior]]+dataMercanciaGeneral[[#This Row],[Mercancía general desembarcada en exterior]]</f>
        <v>426744</v>
      </c>
      <c r="K2510" s="3">
        <f>+dataMercanciaGeneral[[#This Row],[Mercancía general embarcada en cabotaje]]+dataMercanciaGeneral[[#This Row],[Mercancía general embarcada en exterior]]</f>
        <v>15648</v>
      </c>
      <c r="L2510" s="3">
        <f>+dataMercanciaGeneral[[#This Row],[Mercancía general desembarcada en cabotaje]]+dataMercanciaGeneral[[#This Row],[Mercancía general desembarcada en exterior]]</f>
        <v>434259</v>
      </c>
      <c r="M2510" s="3">
        <f>+dataMercanciaGeneral[[#This Row],[TOTAL mercancía general embarcada en cabotaje y exterior]]+dataMercanciaGeneral[[#This Row],[TOTAL mercancía general desembarcada en cabotaje y exterior]]</f>
        <v>449907</v>
      </c>
    </row>
    <row r="2511" spans="1:13" hidden="1" x14ac:dyDescent="0.25">
      <c r="A2511" s="1">
        <v>2005</v>
      </c>
      <c r="B2511" s="1" t="s">
        <v>13</v>
      </c>
      <c r="C2511" s="1" t="s">
        <v>32</v>
      </c>
      <c r="D2511" s="1" t="s">
        <v>42</v>
      </c>
      <c r="E2511" s="2">
        <v>14661</v>
      </c>
      <c r="F2511" s="2">
        <v>83081</v>
      </c>
      <c r="G2511" s="3">
        <f>+dataMercanciaGeneral[[#This Row],[Mercancía general embarcada en cabotaje]]+dataMercanciaGeneral[[#This Row],[Mercancía general desembarcada en cabotaje]]</f>
        <v>97742</v>
      </c>
      <c r="H2511" s="2">
        <v>282871</v>
      </c>
      <c r="I2511" s="2">
        <v>9884</v>
      </c>
      <c r="J2511" s="3">
        <f>+dataMercanciaGeneral[[#This Row],[Mercancía general embarcada en exterior]]+dataMercanciaGeneral[[#This Row],[Mercancía general desembarcada en exterior]]</f>
        <v>292755</v>
      </c>
      <c r="K2511" s="3">
        <f>+dataMercanciaGeneral[[#This Row],[Mercancía general embarcada en cabotaje]]+dataMercanciaGeneral[[#This Row],[Mercancía general embarcada en exterior]]</f>
        <v>297532</v>
      </c>
      <c r="L2511" s="3">
        <f>+dataMercanciaGeneral[[#This Row],[Mercancía general desembarcada en cabotaje]]+dataMercanciaGeneral[[#This Row],[Mercancía general desembarcada en exterior]]</f>
        <v>92965</v>
      </c>
      <c r="M2511" s="3">
        <f>+dataMercanciaGeneral[[#This Row],[TOTAL mercancía general embarcada en cabotaje y exterior]]+dataMercanciaGeneral[[#This Row],[TOTAL mercancía general desembarcada en cabotaje y exterior]]</f>
        <v>390497</v>
      </c>
    </row>
    <row r="2512" spans="1:13" hidden="1" x14ac:dyDescent="0.25">
      <c r="A2512" s="1">
        <v>2005</v>
      </c>
      <c r="B2512" s="1" t="s">
        <v>14</v>
      </c>
      <c r="C2512" s="1" t="s">
        <v>32</v>
      </c>
      <c r="D2512" s="1" t="s">
        <v>33</v>
      </c>
      <c r="E2512" s="2">
        <v>0</v>
      </c>
      <c r="F2512" s="2">
        <v>0</v>
      </c>
      <c r="G2512" s="3">
        <f>+dataMercanciaGeneral[[#This Row],[Mercancía general embarcada en cabotaje]]+dataMercanciaGeneral[[#This Row],[Mercancía general desembarcada en cabotaje]]</f>
        <v>0</v>
      </c>
      <c r="H2512" s="2">
        <v>378458</v>
      </c>
      <c r="I2512" s="2">
        <v>204148</v>
      </c>
      <c r="J2512" s="3">
        <f>+dataMercanciaGeneral[[#This Row],[Mercancía general embarcada en exterior]]+dataMercanciaGeneral[[#This Row],[Mercancía general desembarcada en exterior]]</f>
        <v>582606</v>
      </c>
      <c r="K2512" s="3">
        <f>+dataMercanciaGeneral[[#This Row],[Mercancía general embarcada en cabotaje]]+dataMercanciaGeneral[[#This Row],[Mercancía general embarcada en exterior]]</f>
        <v>378458</v>
      </c>
      <c r="L2512" s="3">
        <f>+dataMercanciaGeneral[[#This Row],[Mercancía general desembarcada en cabotaje]]+dataMercanciaGeneral[[#This Row],[Mercancía general desembarcada en exterior]]</f>
        <v>204148</v>
      </c>
      <c r="M2512" s="3">
        <f>+dataMercanciaGeneral[[#This Row],[TOTAL mercancía general embarcada en cabotaje y exterior]]+dataMercanciaGeneral[[#This Row],[TOTAL mercancía general desembarcada en cabotaje y exterior]]</f>
        <v>582606</v>
      </c>
    </row>
    <row r="2513" spans="1:13" hidden="1" x14ac:dyDescent="0.25">
      <c r="A2513" s="1">
        <v>2005</v>
      </c>
      <c r="B2513" s="1" t="s">
        <v>14</v>
      </c>
      <c r="C2513" s="1" t="s">
        <v>32</v>
      </c>
      <c r="D2513" s="1" t="s">
        <v>42</v>
      </c>
      <c r="E2513" s="2">
        <v>3221</v>
      </c>
      <c r="F2513" s="2">
        <v>2002</v>
      </c>
      <c r="G2513" s="3">
        <f>+dataMercanciaGeneral[[#This Row],[Mercancía general embarcada en cabotaje]]+dataMercanciaGeneral[[#This Row],[Mercancía general desembarcada en cabotaje]]</f>
        <v>5223</v>
      </c>
      <c r="H2513" s="2">
        <v>452958</v>
      </c>
      <c r="I2513" s="2">
        <v>89198</v>
      </c>
      <c r="J2513" s="3">
        <f>+dataMercanciaGeneral[[#This Row],[Mercancía general embarcada en exterior]]+dataMercanciaGeneral[[#This Row],[Mercancía general desembarcada en exterior]]</f>
        <v>542156</v>
      </c>
      <c r="K2513" s="3">
        <f>+dataMercanciaGeneral[[#This Row],[Mercancía general embarcada en cabotaje]]+dataMercanciaGeneral[[#This Row],[Mercancía general embarcada en exterior]]</f>
        <v>456179</v>
      </c>
      <c r="L2513" s="3">
        <f>+dataMercanciaGeneral[[#This Row],[Mercancía general desembarcada en cabotaje]]+dataMercanciaGeneral[[#This Row],[Mercancía general desembarcada en exterior]]</f>
        <v>91200</v>
      </c>
      <c r="M2513" s="3">
        <f>+dataMercanciaGeneral[[#This Row],[TOTAL mercancía general embarcada en cabotaje y exterior]]+dataMercanciaGeneral[[#This Row],[TOTAL mercancía general desembarcada en cabotaje y exterior]]</f>
        <v>547379</v>
      </c>
    </row>
    <row r="2514" spans="1:13" hidden="1" x14ac:dyDescent="0.25">
      <c r="A2514" s="1">
        <v>2005</v>
      </c>
      <c r="B2514" s="1" t="s">
        <v>15</v>
      </c>
      <c r="C2514" s="1" t="s">
        <v>32</v>
      </c>
      <c r="D2514" s="1" t="s">
        <v>33</v>
      </c>
      <c r="E2514" s="2">
        <v>301981</v>
      </c>
      <c r="F2514" s="2">
        <v>490719</v>
      </c>
      <c r="G2514" s="3">
        <f>+dataMercanciaGeneral[[#This Row],[Mercancía general embarcada en cabotaje]]+dataMercanciaGeneral[[#This Row],[Mercancía general desembarcada en cabotaje]]</f>
        <v>792700</v>
      </c>
      <c r="H2514" s="2">
        <v>0</v>
      </c>
      <c r="I2514" s="2">
        <v>0</v>
      </c>
      <c r="J2514" s="3">
        <f>+dataMercanciaGeneral[[#This Row],[Mercancía general embarcada en exterior]]+dataMercanciaGeneral[[#This Row],[Mercancía general desembarcada en exterior]]</f>
        <v>0</v>
      </c>
      <c r="K2514" s="3">
        <f>+dataMercanciaGeneral[[#This Row],[Mercancía general embarcada en cabotaje]]+dataMercanciaGeneral[[#This Row],[Mercancía general embarcada en exterior]]</f>
        <v>301981</v>
      </c>
      <c r="L2514" s="3">
        <f>+dataMercanciaGeneral[[#This Row],[Mercancía general desembarcada en cabotaje]]+dataMercanciaGeneral[[#This Row],[Mercancía general desembarcada en exterior]]</f>
        <v>490719</v>
      </c>
      <c r="M2514" s="3">
        <f>+dataMercanciaGeneral[[#This Row],[TOTAL mercancía general embarcada en cabotaje y exterior]]+dataMercanciaGeneral[[#This Row],[TOTAL mercancía general desembarcada en cabotaje y exterior]]</f>
        <v>792700</v>
      </c>
    </row>
    <row r="2515" spans="1:13" hidden="1" x14ac:dyDescent="0.25">
      <c r="A2515" s="1">
        <v>2005</v>
      </c>
      <c r="B2515" s="1" t="s">
        <v>15</v>
      </c>
      <c r="C2515" s="1" t="s">
        <v>32</v>
      </c>
      <c r="D2515" s="1" t="s">
        <v>42</v>
      </c>
      <c r="E2515" s="2">
        <v>15366</v>
      </c>
      <c r="F2515" s="2">
        <v>34709</v>
      </c>
      <c r="G2515" s="3">
        <f>+dataMercanciaGeneral[[#This Row],[Mercancía general embarcada en cabotaje]]+dataMercanciaGeneral[[#This Row],[Mercancía general desembarcada en cabotaje]]</f>
        <v>50075</v>
      </c>
      <c r="H2515" s="2">
        <v>1980</v>
      </c>
      <c r="I2515" s="2">
        <v>16465</v>
      </c>
      <c r="J2515" s="3">
        <f>+dataMercanciaGeneral[[#This Row],[Mercancía general embarcada en exterior]]+dataMercanciaGeneral[[#This Row],[Mercancía general desembarcada en exterior]]</f>
        <v>18445</v>
      </c>
      <c r="K2515" s="3">
        <f>+dataMercanciaGeneral[[#This Row],[Mercancía general embarcada en cabotaje]]+dataMercanciaGeneral[[#This Row],[Mercancía general embarcada en exterior]]</f>
        <v>17346</v>
      </c>
      <c r="L2515" s="3">
        <f>+dataMercanciaGeneral[[#This Row],[Mercancía general desembarcada en cabotaje]]+dataMercanciaGeneral[[#This Row],[Mercancía general desembarcada en exterior]]</f>
        <v>51174</v>
      </c>
      <c r="M2515" s="3">
        <f>+dataMercanciaGeneral[[#This Row],[TOTAL mercancía general embarcada en cabotaje y exterior]]+dataMercanciaGeneral[[#This Row],[TOTAL mercancía general desembarcada en cabotaje y exterior]]</f>
        <v>68520</v>
      </c>
    </row>
    <row r="2516" spans="1:13" hidden="1" x14ac:dyDescent="0.25">
      <c r="A2516" s="1">
        <v>2005</v>
      </c>
      <c r="B2516" s="1" t="s">
        <v>16</v>
      </c>
      <c r="C2516" s="1" t="s">
        <v>32</v>
      </c>
      <c r="D2516" s="1" t="s">
        <v>33</v>
      </c>
      <c r="E2516" s="2">
        <v>46886</v>
      </c>
      <c r="F2516" s="2">
        <v>11737</v>
      </c>
      <c r="G2516" s="3">
        <f>+dataMercanciaGeneral[[#This Row],[Mercancía general embarcada en cabotaje]]+dataMercanciaGeneral[[#This Row],[Mercancía general desembarcada en cabotaje]]</f>
        <v>58623</v>
      </c>
      <c r="H2516" s="2">
        <v>133184</v>
      </c>
      <c r="I2516" s="2">
        <v>373796</v>
      </c>
      <c r="J2516" s="3">
        <f>+dataMercanciaGeneral[[#This Row],[Mercancía general embarcada en exterior]]+dataMercanciaGeneral[[#This Row],[Mercancía general desembarcada en exterior]]</f>
        <v>506980</v>
      </c>
      <c r="K2516" s="3">
        <f>+dataMercanciaGeneral[[#This Row],[Mercancía general embarcada en cabotaje]]+dataMercanciaGeneral[[#This Row],[Mercancía general embarcada en exterior]]</f>
        <v>180070</v>
      </c>
      <c r="L2516" s="3">
        <f>+dataMercanciaGeneral[[#This Row],[Mercancía general desembarcada en cabotaje]]+dataMercanciaGeneral[[#This Row],[Mercancía general desembarcada en exterior]]</f>
        <v>385533</v>
      </c>
      <c r="M2516" s="3">
        <f>+dataMercanciaGeneral[[#This Row],[TOTAL mercancía general embarcada en cabotaje y exterior]]+dataMercanciaGeneral[[#This Row],[TOTAL mercancía general desembarcada en cabotaje y exterior]]</f>
        <v>565603</v>
      </c>
    </row>
    <row r="2517" spans="1:13" hidden="1" x14ac:dyDescent="0.25">
      <c r="A2517" s="1">
        <v>2005</v>
      </c>
      <c r="B2517" s="1" t="s">
        <v>16</v>
      </c>
      <c r="C2517" s="1" t="s">
        <v>32</v>
      </c>
      <c r="D2517" s="1" t="s">
        <v>42</v>
      </c>
      <c r="E2517" s="2">
        <v>0</v>
      </c>
      <c r="F2517" s="2">
        <v>0</v>
      </c>
      <c r="G2517" s="3">
        <f>+dataMercanciaGeneral[[#This Row],[Mercancía general embarcada en cabotaje]]+dataMercanciaGeneral[[#This Row],[Mercancía general desembarcada en cabotaje]]</f>
        <v>0</v>
      </c>
      <c r="H2517" s="2">
        <v>692</v>
      </c>
      <c r="I2517" s="2">
        <v>275</v>
      </c>
      <c r="J2517" s="3">
        <f>+dataMercanciaGeneral[[#This Row],[Mercancía general embarcada en exterior]]+dataMercanciaGeneral[[#This Row],[Mercancía general desembarcada en exterior]]</f>
        <v>967</v>
      </c>
      <c r="K2517" s="3">
        <f>+dataMercanciaGeneral[[#This Row],[Mercancía general embarcada en cabotaje]]+dataMercanciaGeneral[[#This Row],[Mercancía general embarcada en exterior]]</f>
        <v>692</v>
      </c>
      <c r="L2517" s="3">
        <f>+dataMercanciaGeneral[[#This Row],[Mercancía general desembarcada en cabotaje]]+dataMercanciaGeneral[[#This Row],[Mercancía general desembarcada en exterior]]</f>
        <v>275</v>
      </c>
      <c r="M2517" s="3">
        <f>+dataMercanciaGeneral[[#This Row],[TOTAL mercancía general embarcada en cabotaje y exterior]]+dataMercanciaGeneral[[#This Row],[TOTAL mercancía general desembarcada en cabotaje y exterior]]</f>
        <v>967</v>
      </c>
    </row>
    <row r="2518" spans="1:13" hidden="1" x14ac:dyDescent="0.25">
      <c r="A2518" s="1">
        <v>2005</v>
      </c>
      <c r="B2518" s="1" t="s">
        <v>17</v>
      </c>
      <c r="C2518" s="1" t="s">
        <v>32</v>
      </c>
      <c r="D2518" s="1" t="s">
        <v>33</v>
      </c>
      <c r="E2518" s="2">
        <v>1798</v>
      </c>
      <c r="F2518" s="2">
        <v>40</v>
      </c>
      <c r="G2518" s="3">
        <f>+dataMercanciaGeneral[[#This Row],[Mercancía general embarcada en cabotaje]]+dataMercanciaGeneral[[#This Row],[Mercancía general desembarcada en cabotaje]]</f>
        <v>1838</v>
      </c>
      <c r="H2518" s="2">
        <v>331586</v>
      </c>
      <c r="I2518" s="2">
        <v>92200</v>
      </c>
      <c r="J2518" s="3">
        <f>+dataMercanciaGeneral[[#This Row],[Mercancía general embarcada en exterior]]+dataMercanciaGeneral[[#This Row],[Mercancía general desembarcada en exterior]]</f>
        <v>423786</v>
      </c>
      <c r="K2518" s="3">
        <f>+dataMercanciaGeneral[[#This Row],[Mercancía general embarcada en cabotaje]]+dataMercanciaGeneral[[#This Row],[Mercancía general embarcada en exterior]]</f>
        <v>333384</v>
      </c>
      <c r="L2518" s="3">
        <f>+dataMercanciaGeneral[[#This Row],[Mercancía general desembarcada en cabotaje]]+dataMercanciaGeneral[[#This Row],[Mercancía general desembarcada en exterior]]</f>
        <v>92240</v>
      </c>
      <c r="M2518" s="3">
        <f>+dataMercanciaGeneral[[#This Row],[TOTAL mercancía general embarcada en cabotaje y exterior]]+dataMercanciaGeneral[[#This Row],[TOTAL mercancía general desembarcada en cabotaje y exterior]]</f>
        <v>425624</v>
      </c>
    </row>
    <row r="2519" spans="1:13" hidden="1" x14ac:dyDescent="0.25">
      <c r="A2519" s="1">
        <v>2005</v>
      </c>
      <c r="B2519" s="1" t="s">
        <v>17</v>
      </c>
      <c r="C2519" s="1" t="s">
        <v>32</v>
      </c>
      <c r="D2519" s="1" t="s">
        <v>42</v>
      </c>
      <c r="E2519" s="2">
        <v>23192</v>
      </c>
      <c r="F2519" s="2">
        <v>12242</v>
      </c>
      <c r="G2519" s="3">
        <f>+dataMercanciaGeneral[[#This Row],[Mercancía general embarcada en cabotaje]]+dataMercanciaGeneral[[#This Row],[Mercancía general desembarcada en cabotaje]]</f>
        <v>35434</v>
      </c>
      <c r="H2519" s="2">
        <v>25237</v>
      </c>
      <c r="I2519" s="2">
        <v>3130</v>
      </c>
      <c r="J2519" s="3">
        <f>+dataMercanciaGeneral[[#This Row],[Mercancía general embarcada en exterior]]+dataMercanciaGeneral[[#This Row],[Mercancía general desembarcada en exterior]]</f>
        <v>28367</v>
      </c>
      <c r="K2519" s="3">
        <f>+dataMercanciaGeneral[[#This Row],[Mercancía general embarcada en cabotaje]]+dataMercanciaGeneral[[#This Row],[Mercancía general embarcada en exterior]]</f>
        <v>48429</v>
      </c>
      <c r="L2519" s="3">
        <f>+dataMercanciaGeneral[[#This Row],[Mercancía general desembarcada en cabotaje]]+dataMercanciaGeneral[[#This Row],[Mercancía general desembarcada en exterior]]</f>
        <v>15372</v>
      </c>
      <c r="M2519" s="3">
        <f>+dataMercanciaGeneral[[#This Row],[TOTAL mercancía general embarcada en cabotaje y exterior]]+dataMercanciaGeneral[[#This Row],[TOTAL mercancía general desembarcada en cabotaje y exterior]]</f>
        <v>63801</v>
      </c>
    </row>
    <row r="2520" spans="1:13" hidden="1" x14ac:dyDescent="0.25">
      <c r="A2520" s="1">
        <v>2005</v>
      </c>
      <c r="B2520" s="1" t="s">
        <v>18</v>
      </c>
      <c r="C2520" s="1" t="s">
        <v>32</v>
      </c>
      <c r="D2520" s="1" t="s">
        <v>33</v>
      </c>
      <c r="E2520" s="2">
        <v>153364</v>
      </c>
      <c r="F2520" s="2">
        <v>23890</v>
      </c>
      <c r="G2520" s="3">
        <f>+dataMercanciaGeneral[[#This Row],[Mercancía general embarcada en cabotaje]]+dataMercanciaGeneral[[#This Row],[Mercancía general desembarcada en cabotaje]]</f>
        <v>177254</v>
      </c>
      <c r="H2520" s="2">
        <v>240489</v>
      </c>
      <c r="I2520" s="2">
        <v>47766</v>
      </c>
      <c r="J2520" s="3">
        <f>+dataMercanciaGeneral[[#This Row],[Mercancía general embarcada en exterior]]+dataMercanciaGeneral[[#This Row],[Mercancía general desembarcada en exterior]]</f>
        <v>288255</v>
      </c>
      <c r="K2520" s="3">
        <f>+dataMercanciaGeneral[[#This Row],[Mercancía general embarcada en cabotaje]]+dataMercanciaGeneral[[#This Row],[Mercancía general embarcada en exterior]]</f>
        <v>393853</v>
      </c>
      <c r="L2520" s="3">
        <f>+dataMercanciaGeneral[[#This Row],[Mercancía general desembarcada en cabotaje]]+dataMercanciaGeneral[[#This Row],[Mercancía general desembarcada en exterior]]</f>
        <v>71656</v>
      </c>
      <c r="M2520" s="3">
        <f>+dataMercanciaGeneral[[#This Row],[TOTAL mercancía general embarcada en cabotaje y exterior]]+dataMercanciaGeneral[[#This Row],[TOTAL mercancía general desembarcada en cabotaje y exterior]]</f>
        <v>465509</v>
      </c>
    </row>
    <row r="2521" spans="1:13" hidden="1" x14ac:dyDescent="0.25">
      <c r="A2521" s="1">
        <v>2005</v>
      </c>
      <c r="B2521" s="1" t="s">
        <v>18</v>
      </c>
      <c r="C2521" s="1" t="s">
        <v>32</v>
      </c>
      <c r="D2521" s="1" t="s">
        <v>42</v>
      </c>
      <c r="E2521" s="2">
        <v>0</v>
      </c>
      <c r="F2521" s="2">
        <v>0</v>
      </c>
      <c r="G2521" s="3">
        <f>+dataMercanciaGeneral[[#This Row],[Mercancía general embarcada en cabotaje]]+dataMercanciaGeneral[[#This Row],[Mercancía general desembarcada en cabotaje]]</f>
        <v>0</v>
      </c>
      <c r="H2521" s="2">
        <v>0</v>
      </c>
      <c r="I2521" s="2">
        <v>0</v>
      </c>
      <c r="J2521" s="3">
        <f>+dataMercanciaGeneral[[#This Row],[Mercancía general embarcada en exterior]]+dataMercanciaGeneral[[#This Row],[Mercancía general desembarcada en exterior]]</f>
        <v>0</v>
      </c>
      <c r="K2521" s="3">
        <f>+dataMercanciaGeneral[[#This Row],[Mercancía general embarcada en cabotaje]]+dataMercanciaGeneral[[#This Row],[Mercancía general embarcada en exterior]]</f>
        <v>0</v>
      </c>
      <c r="L2521" s="3">
        <f>+dataMercanciaGeneral[[#This Row],[Mercancía general desembarcada en cabotaje]]+dataMercanciaGeneral[[#This Row],[Mercancía general desembarcada en exterior]]</f>
        <v>0</v>
      </c>
      <c r="M2521" s="3">
        <f>+dataMercanciaGeneral[[#This Row],[TOTAL mercancía general embarcada en cabotaje y exterior]]+dataMercanciaGeneral[[#This Row],[TOTAL mercancía general desembarcada en cabotaje y exterior]]</f>
        <v>0</v>
      </c>
    </row>
    <row r="2522" spans="1:13" hidden="1" x14ac:dyDescent="0.25">
      <c r="A2522" s="1">
        <v>2005</v>
      </c>
      <c r="B2522" s="1" t="s">
        <v>19</v>
      </c>
      <c r="C2522" s="1" t="s">
        <v>32</v>
      </c>
      <c r="D2522" s="1" t="s">
        <v>33</v>
      </c>
      <c r="E2522" s="2">
        <v>1337734</v>
      </c>
      <c r="F2522" s="2">
        <v>1379873</v>
      </c>
      <c r="G2522" s="3">
        <f>+dataMercanciaGeneral[[#This Row],[Mercancía general embarcada en cabotaje]]+dataMercanciaGeneral[[#This Row],[Mercancía general desembarcada en cabotaje]]</f>
        <v>2717607</v>
      </c>
      <c r="H2522" s="2">
        <v>130456</v>
      </c>
      <c r="I2522" s="2">
        <v>395542</v>
      </c>
      <c r="J2522" s="3">
        <f>+dataMercanciaGeneral[[#This Row],[Mercancía general embarcada en exterior]]+dataMercanciaGeneral[[#This Row],[Mercancía general desembarcada en exterior]]</f>
        <v>525998</v>
      </c>
      <c r="K2522" s="3">
        <f>+dataMercanciaGeneral[[#This Row],[Mercancía general embarcada en cabotaje]]+dataMercanciaGeneral[[#This Row],[Mercancía general embarcada en exterior]]</f>
        <v>1468190</v>
      </c>
      <c r="L2522" s="3">
        <f>+dataMercanciaGeneral[[#This Row],[Mercancía general desembarcada en cabotaje]]+dataMercanciaGeneral[[#This Row],[Mercancía general desembarcada en exterior]]</f>
        <v>1775415</v>
      </c>
      <c r="M2522" s="3">
        <f>+dataMercanciaGeneral[[#This Row],[TOTAL mercancía general embarcada en cabotaje y exterior]]+dataMercanciaGeneral[[#This Row],[TOTAL mercancía general desembarcada en cabotaje y exterior]]</f>
        <v>3243605</v>
      </c>
    </row>
    <row r="2523" spans="1:13" hidden="1" x14ac:dyDescent="0.25">
      <c r="A2523" s="1">
        <v>2005</v>
      </c>
      <c r="B2523" s="1" t="s">
        <v>19</v>
      </c>
      <c r="C2523" s="1" t="s">
        <v>32</v>
      </c>
      <c r="D2523" s="1" t="s">
        <v>42</v>
      </c>
      <c r="E2523" s="2">
        <v>986252</v>
      </c>
      <c r="F2523" s="2">
        <v>2759530</v>
      </c>
      <c r="G2523" s="3">
        <f>+dataMercanciaGeneral[[#This Row],[Mercancía general embarcada en cabotaje]]+dataMercanciaGeneral[[#This Row],[Mercancía general desembarcada en cabotaje]]</f>
        <v>3745782</v>
      </c>
      <c r="H2523" s="2">
        <v>4457092</v>
      </c>
      <c r="I2523" s="2">
        <v>4543332</v>
      </c>
      <c r="J2523" s="3">
        <f>+dataMercanciaGeneral[[#This Row],[Mercancía general embarcada en exterior]]+dataMercanciaGeneral[[#This Row],[Mercancía general desembarcada en exterior]]</f>
        <v>9000424</v>
      </c>
      <c r="K2523" s="3">
        <f>+dataMercanciaGeneral[[#This Row],[Mercancía general embarcada en cabotaje]]+dataMercanciaGeneral[[#This Row],[Mercancía general embarcada en exterior]]</f>
        <v>5443344</v>
      </c>
      <c r="L2523" s="3">
        <f>+dataMercanciaGeneral[[#This Row],[Mercancía general desembarcada en cabotaje]]+dataMercanciaGeneral[[#This Row],[Mercancía general desembarcada en exterior]]</f>
        <v>7302862</v>
      </c>
      <c r="M2523" s="3">
        <f>+dataMercanciaGeneral[[#This Row],[TOTAL mercancía general embarcada en cabotaje y exterior]]+dataMercanciaGeneral[[#This Row],[TOTAL mercancía general desembarcada en cabotaje y exterior]]</f>
        <v>12746206</v>
      </c>
    </row>
    <row r="2524" spans="1:13" hidden="1" x14ac:dyDescent="0.25">
      <c r="A2524" s="1">
        <v>2005</v>
      </c>
      <c r="B2524" s="1" t="s">
        <v>20</v>
      </c>
      <c r="C2524" s="1" t="s">
        <v>32</v>
      </c>
      <c r="D2524" s="1" t="s">
        <v>33</v>
      </c>
      <c r="E2524" s="2">
        <v>288484</v>
      </c>
      <c r="F2524" s="2">
        <v>93203</v>
      </c>
      <c r="G2524" s="3">
        <f>+dataMercanciaGeneral[[#This Row],[Mercancía general embarcada en cabotaje]]+dataMercanciaGeneral[[#This Row],[Mercancía general desembarcada en cabotaje]]</f>
        <v>381687</v>
      </c>
      <c r="H2524" s="2">
        <v>151</v>
      </c>
      <c r="I2524" s="2">
        <v>29057</v>
      </c>
      <c r="J2524" s="3">
        <f>+dataMercanciaGeneral[[#This Row],[Mercancía general embarcada en exterior]]+dataMercanciaGeneral[[#This Row],[Mercancía general desembarcada en exterior]]</f>
        <v>29208</v>
      </c>
      <c r="K2524" s="3">
        <f>+dataMercanciaGeneral[[#This Row],[Mercancía general embarcada en cabotaje]]+dataMercanciaGeneral[[#This Row],[Mercancía general embarcada en exterior]]</f>
        <v>288635</v>
      </c>
      <c r="L2524" s="3">
        <f>+dataMercanciaGeneral[[#This Row],[Mercancía general desembarcada en cabotaje]]+dataMercanciaGeneral[[#This Row],[Mercancía general desembarcada en exterior]]</f>
        <v>122260</v>
      </c>
      <c r="M2524" s="3">
        <f>+dataMercanciaGeneral[[#This Row],[TOTAL mercancía general embarcada en cabotaje y exterior]]+dataMercanciaGeneral[[#This Row],[TOTAL mercancía general desembarcada en cabotaje y exterior]]</f>
        <v>410895</v>
      </c>
    </row>
    <row r="2525" spans="1:13" hidden="1" x14ac:dyDescent="0.25">
      <c r="A2525" s="1">
        <v>2005</v>
      </c>
      <c r="B2525" s="1" t="s">
        <v>20</v>
      </c>
      <c r="C2525" s="1" t="s">
        <v>32</v>
      </c>
      <c r="D2525" s="1" t="s">
        <v>42</v>
      </c>
      <c r="E2525" s="2">
        <v>28198</v>
      </c>
      <c r="F2525" s="2">
        <v>8804</v>
      </c>
      <c r="G2525" s="3">
        <f>+dataMercanciaGeneral[[#This Row],[Mercancía general embarcada en cabotaje]]+dataMercanciaGeneral[[#This Row],[Mercancía general desembarcada en cabotaje]]</f>
        <v>37002</v>
      </c>
      <c r="H2525" s="2">
        <v>948751</v>
      </c>
      <c r="I2525" s="2">
        <v>1091593</v>
      </c>
      <c r="J2525" s="3">
        <f>+dataMercanciaGeneral[[#This Row],[Mercancía general embarcada en exterior]]+dataMercanciaGeneral[[#This Row],[Mercancía general desembarcada en exterior]]</f>
        <v>2040344</v>
      </c>
      <c r="K2525" s="3">
        <f>+dataMercanciaGeneral[[#This Row],[Mercancía general embarcada en cabotaje]]+dataMercanciaGeneral[[#This Row],[Mercancía general embarcada en exterior]]</f>
        <v>976949</v>
      </c>
      <c r="L2525" s="3">
        <f>+dataMercanciaGeneral[[#This Row],[Mercancía general desembarcada en cabotaje]]+dataMercanciaGeneral[[#This Row],[Mercancía general desembarcada en exterior]]</f>
        <v>1100397</v>
      </c>
      <c r="M2525" s="3">
        <f>+dataMercanciaGeneral[[#This Row],[TOTAL mercancía general embarcada en cabotaje y exterior]]+dataMercanciaGeneral[[#This Row],[TOTAL mercancía general desembarcada en cabotaje y exterior]]</f>
        <v>2077346</v>
      </c>
    </row>
    <row r="2526" spans="1:13" hidden="1" x14ac:dyDescent="0.25">
      <c r="A2526" s="1">
        <v>2005</v>
      </c>
      <c r="B2526" s="1" t="s">
        <v>21</v>
      </c>
      <c r="C2526" s="1" t="s">
        <v>32</v>
      </c>
      <c r="D2526" s="1" t="s">
        <v>33</v>
      </c>
      <c r="E2526" s="2">
        <v>243</v>
      </c>
      <c r="F2526" s="2">
        <v>25516</v>
      </c>
      <c r="G2526" s="3">
        <f>+dataMercanciaGeneral[[#This Row],[Mercancía general embarcada en cabotaje]]+dataMercanciaGeneral[[#This Row],[Mercancía general desembarcada en cabotaje]]</f>
        <v>25759</v>
      </c>
      <c r="H2526" s="2">
        <v>379563</v>
      </c>
      <c r="I2526" s="2">
        <v>154119</v>
      </c>
      <c r="J2526" s="3">
        <f>+dataMercanciaGeneral[[#This Row],[Mercancía general embarcada en exterior]]+dataMercanciaGeneral[[#This Row],[Mercancía general desembarcada en exterior]]</f>
        <v>533682</v>
      </c>
      <c r="K2526" s="3">
        <f>+dataMercanciaGeneral[[#This Row],[Mercancía general embarcada en cabotaje]]+dataMercanciaGeneral[[#This Row],[Mercancía general embarcada en exterior]]</f>
        <v>379806</v>
      </c>
      <c r="L2526" s="3">
        <f>+dataMercanciaGeneral[[#This Row],[Mercancía general desembarcada en cabotaje]]+dataMercanciaGeneral[[#This Row],[Mercancía general desembarcada en exterior]]</f>
        <v>179635</v>
      </c>
      <c r="M2526" s="3">
        <f>+dataMercanciaGeneral[[#This Row],[TOTAL mercancía general embarcada en cabotaje y exterior]]+dataMercanciaGeneral[[#This Row],[TOTAL mercancía general desembarcada en cabotaje y exterior]]</f>
        <v>559441</v>
      </c>
    </row>
    <row r="2527" spans="1:13" hidden="1" x14ac:dyDescent="0.25">
      <c r="A2527" s="1">
        <v>2005</v>
      </c>
      <c r="B2527" s="1" t="s">
        <v>21</v>
      </c>
      <c r="C2527" s="1" t="s">
        <v>32</v>
      </c>
      <c r="D2527" s="1" t="s">
        <v>42</v>
      </c>
      <c r="E2527" s="2">
        <v>203252</v>
      </c>
      <c r="F2527" s="2">
        <v>56305</v>
      </c>
      <c r="G2527" s="3">
        <f>+dataMercanciaGeneral[[#This Row],[Mercancía general embarcada en cabotaje]]+dataMercanciaGeneral[[#This Row],[Mercancía general desembarcada en cabotaje]]</f>
        <v>259557</v>
      </c>
      <c r="H2527" s="2">
        <v>2354</v>
      </c>
      <c r="I2527" s="2">
        <v>11871</v>
      </c>
      <c r="J2527" s="3">
        <f>+dataMercanciaGeneral[[#This Row],[Mercancía general embarcada en exterior]]+dataMercanciaGeneral[[#This Row],[Mercancía general desembarcada en exterior]]</f>
        <v>14225</v>
      </c>
      <c r="K2527" s="3">
        <f>+dataMercanciaGeneral[[#This Row],[Mercancía general embarcada en cabotaje]]+dataMercanciaGeneral[[#This Row],[Mercancía general embarcada en exterior]]</f>
        <v>205606</v>
      </c>
      <c r="L2527" s="3">
        <f>+dataMercanciaGeneral[[#This Row],[Mercancía general desembarcada en cabotaje]]+dataMercanciaGeneral[[#This Row],[Mercancía general desembarcada en exterior]]</f>
        <v>68176</v>
      </c>
      <c r="M2527" s="3">
        <f>+dataMercanciaGeneral[[#This Row],[TOTAL mercancía general embarcada en cabotaje y exterior]]+dataMercanciaGeneral[[#This Row],[TOTAL mercancía general desembarcada en cabotaje y exterior]]</f>
        <v>273782</v>
      </c>
    </row>
    <row r="2528" spans="1:13" hidden="1" x14ac:dyDescent="0.25">
      <c r="A2528" s="1">
        <v>2005</v>
      </c>
      <c r="B2528" s="1" t="s">
        <v>22</v>
      </c>
      <c r="C2528" s="1" t="s">
        <v>32</v>
      </c>
      <c r="D2528" s="1" t="s">
        <v>33</v>
      </c>
      <c r="E2528" s="2">
        <v>116600</v>
      </c>
      <c r="F2528" s="2">
        <v>402300</v>
      </c>
      <c r="G2528" s="3">
        <f>+dataMercanciaGeneral[[#This Row],[Mercancía general embarcada en cabotaje]]+dataMercanciaGeneral[[#This Row],[Mercancía general desembarcada en cabotaje]]</f>
        <v>518900</v>
      </c>
      <c r="H2528" s="2">
        <v>0</v>
      </c>
      <c r="I2528" s="2">
        <v>0</v>
      </c>
      <c r="J2528" s="3">
        <f>+dataMercanciaGeneral[[#This Row],[Mercancía general embarcada en exterior]]+dataMercanciaGeneral[[#This Row],[Mercancía general desembarcada en exterior]]</f>
        <v>0</v>
      </c>
      <c r="K2528" s="3">
        <f>+dataMercanciaGeneral[[#This Row],[Mercancía general embarcada en cabotaje]]+dataMercanciaGeneral[[#This Row],[Mercancía general embarcada en exterior]]</f>
        <v>116600</v>
      </c>
      <c r="L2528" s="3">
        <f>+dataMercanciaGeneral[[#This Row],[Mercancía general desembarcada en cabotaje]]+dataMercanciaGeneral[[#This Row],[Mercancía general desembarcada en exterior]]</f>
        <v>402300</v>
      </c>
      <c r="M2528" s="3">
        <f>+dataMercanciaGeneral[[#This Row],[TOTAL mercancía general embarcada en cabotaje y exterior]]+dataMercanciaGeneral[[#This Row],[TOTAL mercancía general desembarcada en cabotaje y exterior]]</f>
        <v>518900</v>
      </c>
    </row>
    <row r="2529" spans="1:13" hidden="1" x14ac:dyDescent="0.25">
      <c r="A2529" s="1">
        <v>2005</v>
      </c>
      <c r="B2529" s="1" t="s">
        <v>22</v>
      </c>
      <c r="C2529" s="1" t="s">
        <v>32</v>
      </c>
      <c r="D2529" s="1" t="s">
        <v>42</v>
      </c>
      <c r="E2529" s="2">
        <v>18484</v>
      </c>
      <c r="F2529" s="2">
        <v>75764</v>
      </c>
      <c r="G2529" s="3">
        <f>+dataMercanciaGeneral[[#This Row],[Mercancía general embarcada en cabotaje]]+dataMercanciaGeneral[[#This Row],[Mercancía general desembarcada en cabotaje]]</f>
        <v>94248</v>
      </c>
      <c r="H2529" s="2">
        <v>1669</v>
      </c>
      <c r="I2529" s="2">
        <v>27959</v>
      </c>
      <c r="J2529" s="3">
        <f>+dataMercanciaGeneral[[#This Row],[Mercancía general embarcada en exterior]]+dataMercanciaGeneral[[#This Row],[Mercancía general desembarcada en exterior]]</f>
        <v>29628</v>
      </c>
      <c r="K2529" s="3">
        <f>+dataMercanciaGeneral[[#This Row],[Mercancía general embarcada en cabotaje]]+dataMercanciaGeneral[[#This Row],[Mercancía general embarcada en exterior]]</f>
        <v>20153</v>
      </c>
      <c r="L2529" s="3">
        <f>+dataMercanciaGeneral[[#This Row],[Mercancía general desembarcada en cabotaje]]+dataMercanciaGeneral[[#This Row],[Mercancía general desembarcada en exterior]]</f>
        <v>103723</v>
      </c>
      <c r="M2529" s="3">
        <f>+dataMercanciaGeneral[[#This Row],[TOTAL mercancía general embarcada en cabotaje y exterior]]+dataMercanciaGeneral[[#This Row],[TOTAL mercancía general desembarcada en cabotaje y exterior]]</f>
        <v>123876</v>
      </c>
    </row>
    <row r="2530" spans="1:13" hidden="1" x14ac:dyDescent="0.25">
      <c r="A2530" s="1">
        <v>2005</v>
      </c>
      <c r="B2530" s="1" t="s">
        <v>6</v>
      </c>
      <c r="C2530" s="1" t="s">
        <v>32</v>
      </c>
      <c r="D2530" s="1" t="s">
        <v>33</v>
      </c>
      <c r="E2530" s="2">
        <v>464</v>
      </c>
      <c r="F2530" s="2">
        <v>0</v>
      </c>
      <c r="G2530" s="3">
        <f>+dataMercanciaGeneral[[#This Row],[Mercancía general embarcada en cabotaje]]+dataMercanciaGeneral[[#This Row],[Mercancía general desembarcada en cabotaje]]</f>
        <v>464</v>
      </c>
      <c r="H2530" s="2">
        <v>193</v>
      </c>
      <c r="I2530" s="2">
        <v>194340</v>
      </c>
      <c r="J2530" s="3">
        <f>+dataMercanciaGeneral[[#This Row],[Mercancía general embarcada en exterior]]+dataMercanciaGeneral[[#This Row],[Mercancía general desembarcada en exterior]]</f>
        <v>194533</v>
      </c>
      <c r="K2530" s="3">
        <f>+dataMercanciaGeneral[[#This Row],[Mercancía general embarcada en cabotaje]]+dataMercanciaGeneral[[#This Row],[Mercancía general embarcada en exterior]]</f>
        <v>657</v>
      </c>
      <c r="L2530" s="3">
        <f>+dataMercanciaGeneral[[#This Row],[Mercancía general desembarcada en cabotaje]]+dataMercanciaGeneral[[#This Row],[Mercancía general desembarcada en exterior]]</f>
        <v>194340</v>
      </c>
      <c r="M2530" s="3">
        <f>+dataMercanciaGeneral[[#This Row],[TOTAL mercancía general embarcada en cabotaje y exterior]]+dataMercanciaGeneral[[#This Row],[TOTAL mercancía general desembarcada en cabotaje y exterior]]</f>
        <v>194997</v>
      </c>
    </row>
    <row r="2531" spans="1:13" hidden="1" x14ac:dyDescent="0.25">
      <c r="A2531" s="1">
        <v>2005</v>
      </c>
      <c r="B2531" s="1" t="s">
        <v>6</v>
      </c>
      <c r="C2531" s="1" t="s">
        <v>32</v>
      </c>
      <c r="D2531" s="1" t="s">
        <v>42</v>
      </c>
      <c r="E2531" s="2">
        <v>0</v>
      </c>
      <c r="F2531" s="2">
        <v>0</v>
      </c>
      <c r="G2531" s="3">
        <f>+dataMercanciaGeneral[[#This Row],[Mercancía general embarcada en cabotaje]]+dataMercanciaGeneral[[#This Row],[Mercancía general desembarcada en cabotaje]]</f>
        <v>0</v>
      </c>
      <c r="H2531" s="2">
        <v>0</v>
      </c>
      <c r="I2531" s="2">
        <v>0</v>
      </c>
      <c r="J2531" s="3">
        <f>+dataMercanciaGeneral[[#This Row],[Mercancía general embarcada en exterior]]+dataMercanciaGeneral[[#This Row],[Mercancía general desembarcada en exterior]]</f>
        <v>0</v>
      </c>
      <c r="K2531" s="3">
        <f>+dataMercanciaGeneral[[#This Row],[Mercancía general embarcada en cabotaje]]+dataMercanciaGeneral[[#This Row],[Mercancía general embarcada en exterior]]</f>
        <v>0</v>
      </c>
      <c r="L2531" s="3">
        <f>+dataMercanciaGeneral[[#This Row],[Mercancía general desembarcada en cabotaje]]+dataMercanciaGeneral[[#This Row],[Mercancía general desembarcada en exterior]]</f>
        <v>0</v>
      </c>
      <c r="M2531" s="3">
        <f>+dataMercanciaGeneral[[#This Row],[TOTAL mercancía general embarcada en cabotaje y exterior]]+dataMercanciaGeneral[[#This Row],[TOTAL mercancía general desembarcada en cabotaje y exterior]]</f>
        <v>0</v>
      </c>
    </row>
    <row r="2532" spans="1:13" hidden="1" x14ac:dyDescent="0.25">
      <c r="A2532" s="1">
        <v>2005</v>
      </c>
      <c r="B2532" s="1" t="s">
        <v>23</v>
      </c>
      <c r="C2532" s="1" t="s">
        <v>32</v>
      </c>
      <c r="D2532" s="1" t="s">
        <v>33</v>
      </c>
      <c r="E2532" s="2">
        <v>13538</v>
      </c>
      <c r="F2532" s="2">
        <v>12667</v>
      </c>
      <c r="G2532" s="3">
        <f>+dataMercanciaGeneral[[#This Row],[Mercancía general embarcada en cabotaje]]+dataMercanciaGeneral[[#This Row],[Mercancía general desembarcada en cabotaje]]</f>
        <v>26205</v>
      </c>
      <c r="H2532" s="2">
        <v>1125938</v>
      </c>
      <c r="I2532" s="2">
        <v>927211</v>
      </c>
      <c r="J2532" s="3">
        <f>+dataMercanciaGeneral[[#This Row],[Mercancía general embarcada en exterior]]+dataMercanciaGeneral[[#This Row],[Mercancía general desembarcada en exterior]]</f>
        <v>2053149</v>
      </c>
      <c r="K2532" s="3">
        <f>+dataMercanciaGeneral[[#This Row],[Mercancía general embarcada en cabotaje]]+dataMercanciaGeneral[[#This Row],[Mercancía general embarcada en exterior]]</f>
        <v>1139476</v>
      </c>
      <c r="L2532" s="3">
        <f>+dataMercanciaGeneral[[#This Row],[Mercancía general desembarcada en cabotaje]]+dataMercanciaGeneral[[#This Row],[Mercancía general desembarcada en exterior]]</f>
        <v>939878</v>
      </c>
      <c r="M2532" s="3">
        <f>+dataMercanciaGeneral[[#This Row],[TOTAL mercancía general embarcada en cabotaje y exterior]]+dataMercanciaGeneral[[#This Row],[TOTAL mercancía general desembarcada en cabotaje y exterior]]</f>
        <v>2079354</v>
      </c>
    </row>
    <row r="2533" spans="1:13" hidden="1" x14ac:dyDescent="0.25">
      <c r="A2533" s="1">
        <v>2005</v>
      </c>
      <c r="B2533" s="1" t="s">
        <v>23</v>
      </c>
      <c r="C2533" s="1" t="s">
        <v>32</v>
      </c>
      <c r="D2533" s="1" t="s">
        <v>42</v>
      </c>
      <c r="E2533" s="2">
        <v>0</v>
      </c>
      <c r="F2533" s="2">
        <v>0</v>
      </c>
      <c r="G2533" s="3">
        <f>+dataMercanciaGeneral[[#This Row],[Mercancía general embarcada en cabotaje]]+dataMercanciaGeneral[[#This Row],[Mercancía general desembarcada en cabotaje]]</f>
        <v>0</v>
      </c>
      <c r="H2533" s="2">
        <v>0</v>
      </c>
      <c r="I2533" s="2">
        <v>0</v>
      </c>
      <c r="J2533" s="3">
        <f>+dataMercanciaGeneral[[#This Row],[Mercancía general embarcada en exterior]]+dataMercanciaGeneral[[#This Row],[Mercancía general desembarcada en exterior]]</f>
        <v>0</v>
      </c>
      <c r="K2533" s="3">
        <f>+dataMercanciaGeneral[[#This Row],[Mercancía general embarcada en cabotaje]]+dataMercanciaGeneral[[#This Row],[Mercancía general embarcada en exterior]]</f>
        <v>0</v>
      </c>
      <c r="L2533" s="3">
        <f>+dataMercanciaGeneral[[#This Row],[Mercancía general desembarcada en cabotaje]]+dataMercanciaGeneral[[#This Row],[Mercancía general desembarcada en exterior]]</f>
        <v>0</v>
      </c>
      <c r="M2533" s="3">
        <f>+dataMercanciaGeneral[[#This Row],[TOTAL mercancía general embarcada en cabotaje y exterior]]+dataMercanciaGeneral[[#This Row],[TOTAL mercancía general desembarcada en cabotaje y exterior]]</f>
        <v>0</v>
      </c>
    </row>
    <row r="2534" spans="1:13" hidden="1" x14ac:dyDescent="0.25">
      <c r="A2534" s="1">
        <v>2005</v>
      </c>
      <c r="B2534" s="1" t="s">
        <v>7</v>
      </c>
      <c r="C2534" s="1" t="s">
        <v>32</v>
      </c>
      <c r="D2534" s="1" t="s">
        <v>33</v>
      </c>
      <c r="E2534" s="2">
        <v>1642724</v>
      </c>
      <c r="F2534" s="2">
        <v>1779810</v>
      </c>
      <c r="G2534" s="3">
        <f>+dataMercanciaGeneral[[#This Row],[Mercancía general embarcada en cabotaje]]+dataMercanciaGeneral[[#This Row],[Mercancía general desembarcada en cabotaje]]</f>
        <v>3422534</v>
      </c>
      <c r="H2534" s="2">
        <v>98872</v>
      </c>
      <c r="I2534" s="2">
        <v>127778</v>
      </c>
      <c r="J2534" s="3">
        <f>+dataMercanciaGeneral[[#This Row],[Mercancía general embarcada en exterior]]+dataMercanciaGeneral[[#This Row],[Mercancía general desembarcada en exterior]]</f>
        <v>226650</v>
      </c>
      <c r="K2534" s="3">
        <f>+dataMercanciaGeneral[[#This Row],[Mercancía general embarcada en cabotaje]]+dataMercanciaGeneral[[#This Row],[Mercancía general embarcada en exterior]]</f>
        <v>1741596</v>
      </c>
      <c r="L2534" s="3">
        <f>+dataMercanciaGeneral[[#This Row],[Mercancía general desembarcada en cabotaje]]+dataMercanciaGeneral[[#This Row],[Mercancía general desembarcada en exterior]]</f>
        <v>1907588</v>
      </c>
      <c r="M2534" s="3">
        <f>+dataMercanciaGeneral[[#This Row],[TOTAL mercancía general embarcada en cabotaje y exterior]]+dataMercanciaGeneral[[#This Row],[TOTAL mercancía general desembarcada en cabotaje y exterior]]</f>
        <v>3649184</v>
      </c>
    </row>
    <row r="2535" spans="1:13" hidden="1" x14ac:dyDescent="0.25">
      <c r="A2535" s="1">
        <v>2005</v>
      </c>
      <c r="B2535" s="1" t="s">
        <v>7</v>
      </c>
      <c r="C2535" s="1" t="s">
        <v>32</v>
      </c>
      <c r="D2535" s="1" t="s">
        <v>42</v>
      </c>
      <c r="E2535" s="2">
        <v>839867</v>
      </c>
      <c r="F2535" s="2">
        <v>2088475</v>
      </c>
      <c r="G2535" s="3">
        <f>+dataMercanciaGeneral[[#This Row],[Mercancía general embarcada en cabotaje]]+dataMercanciaGeneral[[#This Row],[Mercancía general desembarcada en cabotaje]]</f>
        <v>2928342</v>
      </c>
      <c r="H2535" s="2">
        <v>131927</v>
      </c>
      <c r="I2535" s="2">
        <v>565220</v>
      </c>
      <c r="J2535" s="3">
        <f>+dataMercanciaGeneral[[#This Row],[Mercancía general embarcada en exterior]]+dataMercanciaGeneral[[#This Row],[Mercancía general desembarcada en exterior]]</f>
        <v>697147</v>
      </c>
      <c r="K2535" s="3">
        <f>+dataMercanciaGeneral[[#This Row],[Mercancía general embarcada en cabotaje]]+dataMercanciaGeneral[[#This Row],[Mercancía general embarcada en exterior]]</f>
        <v>971794</v>
      </c>
      <c r="L2535" s="3">
        <f>+dataMercanciaGeneral[[#This Row],[Mercancía general desembarcada en cabotaje]]+dataMercanciaGeneral[[#This Row],[Mercancía general desembarcada en exterior]]</f>
        <v>2653695</v>
      </c>
      <c r="M2535" s="3">
        <f>+dataMercanciaGeneral[[#This Row],[TOTAL mercancía general embarcada en cabotaje y exterior]]+dataMercanciaGeneral[[#This Row],[TOTAL mercancía general desembarcada en cabotaje y exterior]]</f>
        <v>3625489</v>
      </c>
    </row>
    <row r="2536" spans="1:13" hidden="1" x14ac:dyDescent="0.25">
      <c r="A2536" s="1">
        <v>2005</v>
      </c>
      <c r="B2536" s="1" t="s">
        <v>24</v>
      </c>
      <c r="C2536" s="1" t="s">
        <v>32</v>
      </c>
      <c r="D2536" s="1" t="s">
        <v>33</v>
      </c>
      <c r="E2536" s="2">
        <v>633</v>
      </c>
      <c r="F2536" s="2">
        <v>0</v>
      </c>
      <c r="G2536" s="3">
        <f>+dataMercanciaGeneral[[#This Row],[Mercancía general embarcada en cabotaje]]+dataMercanciaGeneral[[#This Row],[Mercancía general desembarcada en cabotaje]]</f>
        <v>633</v>
      </c>
      <c r="H2536" s="2">
        <v>415013</v>
      </c>
      <c r="I2536" s="2">
        <v>802509</v>
      </c>
      <c r="J2536" s="3">
        <f>+dataMercanciaGeneral[[#This Row],[Mercancía general embarcada en exterior]]+dataMercanciaGeneral[[#This Row],[Mercancía general desembarcada en exterior]]</f>
        <v>1217522</v>
      </c>
      <c r="K2536" s="3">
        <f>+dataMercanciaGeneral[[#This Row],[Mercancía general embarcada en cabotaje]]+dataMercanciaGeneral[[#This Row],[Mercancía general embarcada en exterior]]</f>
        <v>415646</v>
      </c>
      <c r="L2536" s="3">
        <f>+dataMercanciaGeneral[[#This Row],[Mercancía general desembarcada en cabotaje]]+dataMercanciaGeneral[[#This Row],[Mercancía general desembarcada en exterior]]</f>
        <v>802509</v>
      </c>
      <c r="M2536" s="3">
        <f>+dataMercanciaGeneral[[#This Row],[TOTAL mercancía general embarcada en cabotaje y exterior]]+dataMercanciaGeneral[[#This Row],[TOTAL mercancía general desembarcada en cabotaje y exterior]]</f>
        <v>1218155</v>
      </c>
    </row>
    <row r="2537" spans="1:13" hidden="1" x14ac:dyDescent="0.25">
      <c r="A2537" s="1">
        <v>2005</v>
      </c>
      <c r="B2537" s="1" t="s">
        <v>24</v>
      </c>
      <c r="C2537" s="1" t="s">
        <v>32</v>
      </c>
      <c r="D2537" s="1" t="s">
        <v>42</v>
      </c>
      <c r="E2537" s="2">
        <v>397</v>
      </c>
      <c r="F2537" s="2">
        <v>0</v>
      </c>
      <c r="G2537" s="3">
        <f>+dataMercanciaGeneral[[#This Row],[Mercancía general embarcada en cabotaje]]+dataMercanciaGeneral[[#This Row],[Mercancía general desembarcada en cabotaje]]</f>
        <v>397</v>
      </c>
      <c r="H2537" s="2">
        <v>69</v>
      </c>
      <c r="I2537" s="2">
        <v>857</v>
      </c>
      <c r="J2537" s="3">
        <f>+dataMercanciaGeneral[[#This Row],[Mercancía general embarcada en exterior]]+dataMercanciaGeneral[[#This Row],[Mercancía general desembarcada en exterior]]</f>
        <v>926</v>
      </c>
      <c r="K2537" s="3">
        <f>+dataMercanciaGeneral[[#This Row],[Mercancía general embarcada en cabotaje]]+dataMercanciaGeneral[[#This Row],[Mercancía general embarcada en exterior]]</f>
        <v>466</v>
      </c>
      <c r="L2537" s="3">
        <f>+dataMercanciaGeneral[[#This Row],[Mercancía general desembarcada en cabotaje]]+dataMercanciaGeneral[[#This Row],[Mercancía general desembarcada en exterior]]</f>
        <v>857</v>
      </c>
      <c r="M2537" s="3">
        <f>+dataMercanciaGeneral[[#This Row],[TOTAL mercancía general embarcada en cabotaje y exterior]]+dataMercanciaGeneral[[#This Row],[TOTAL mercancía general desembarcada en cabotaje y exterior]]</f>
        <v>1323</v>
      </c>
    </row>
    <row r="2538" spans="1:13" hidden="1" x14ac:dyDescent="0.25">
      <c r="A2538" s="1">
        <v>2005</v>
      </c>
      <c r="B2538" s="1" t="s">
        <v>25</v>
      </c>
      <c r="C2538" s="1" t="s">
        <v>32</v>
      </c>
      <c r="D2538" s="1" t="s">
        <v>33</v>
      </c>
      <c r="E2538" s="2">
        <v>168247</v>
      </c>
      <c r="F2538" s="2">
        <v>92020</v>
      </c>
      <c r="G2538" s="3">
        <f>+dataMercanciaGeneral[[#This Row],[Mercancía general embarcada en cabotaje]]+dataMercanciaGeneral[[#This Row],[Mercancía general desembarcada en cabotaje]]</f>
        <v>260267</v>
      </c>
      <c r="H2538" s="2">
        <v>11840</v>
      </c>
      <c r="I2538" s="2">
        <v>658285</v>
      </c>
      <c r="J2538" s="3">
        <f>+dataMercanciaGeneral[[#This Row],[Mercancía general embarcada en exterior]]+dataMercanciaGeneral[[#This Row],[Mercancía general desembarcada en exterior]]</f>
        <v>670125</v>
      </c>
      <c r="K2538" s="3">
        <f>+dataMercanciaGeneral[[#This Row],[Mercancía general embarcada en cabotaje]]+dataMercanciaGeneral[[#This Row],[Mercancía general embarcada en exterior]]</f>
        <v>180087</v>
      </c>
      <c r="L2538" s="3">
        <f>+dataMercanciaGeneral[[#This Row],[Mercancía general desembarcada en cabotaje]]+dataMercanciaGeneral[[#This Row],[Mercancía general desembarcada en exterior]]</f>
        <v>750305</v>
      </c>
      <c r="M2538" s="3">
        <f>+dataMercanciaGeneral[[#This Row],[TOTAL mercancía general embarcada en cabotaje y exterior]]+dataMercanciaGeneral[[#This Row],[TOTAL mercancía general desembarcada en cabotaje y exterior]]</f>
        <v>930392</v>
      </c>
    </row>
    <row r="2539" spans="1:13" hidden="1" x14ac:dyDescent="0.25">
      <c r="A2539" s="1">
        <v>2005</v>
      </c>
      <c r="B2539" s="1" t="s">
        <v>25</v>
      </c>
      <c r="C2539" s="1" t="s">
        <v>32</v>
      </c>
      <c r="D2539" s="1" t="s">
        <v>42</v>
      </c>
      <c r="E2539" s="2">
        <v>612907</v>
      </c>
      <c r="F2539" s="2">
        <v>145072</v>
      </c>
      <c r="G2539" s="3">
        <f>+dataMercanciaGeneral[[#This Row],[Mercancía general embarcada en cabotaje]]+dataMercanciaGeneral[[#This Row],[Mercancía general desembarcada en cabotaje]]</f>
        <v>757979</v>
      </c>
      <c r="H2539" s="2">
        <v>9575</v>
      </c>
      <c r="I2539" s="2">
        <v>6291</v>
      </c>
      <c r="J2539" s="3">
        <f>+dataMercanciaGeneral[[#This Row],[Mercancía general embarcada en exterior]]+dataMercanciaGeneral[[#This Row],[Mercancía general desembarcada en exterior]]</f>
        <v>15866</v>
      </c>
      <c r="K2539" s="3">
        <f>+dataMercanciaGeneral[[#This Row],[Mercancía general embarcada en cabotaje]]+dataMercanciaGeneral[[#This Row],[Mercancía general embarcada en exterior]]</f>
        <v>622482</v>
      </c>
      <c r="L2539" s="3">
        <f>+dataMercanciaGeneral[[#This Row],[Mercancía general desembarcada en cabotaje]]+dataMercanciaGeneral[[#This Row],[Mercancía general desembarcada en exterior]]</f>
        <v>151363</v>
      </c>
      <c r="M2539" s="3">
        <f>+dataMercanciaGeneral[[#This Row],[TOTAL mercancía general embarcada en cabotaje y exterior]]+dataMercanciaGeneral[[#This Row],[TOTAL mercancía general desembarcada en cabotaje y exterior]]</f>
        <v>773845</v>
      </c>
    </row>
    <row r="2540" spans="1:13" hidden="1" x14ac:dyDescent="0.25">
      <c r="A2540" s="1">
        <v>2005</v>
      </c>
      <c r="B2540" s="1" t="s">
        <v>26</v>
      </c>
      <c r="C2540" s="1" t="s">
        <v>32</v>
      </c>
      <c r="D2540" s="1" t="s">
        <v>33</v>
      </c>
      <c r="E2540" s="2">
        <v>125650</v>
      </c>
      <c r="F2540" s="2">
        <v>43042</v>
      </c>
      <c r="G2540" s="3">
        <f>+dataMercanciaGeneral[[#This Row],[Mercancía general embarcada en cabotaje]]+dataMercanciaGeneral[[#This Row],[Mercancía general desembarcada en cabotaje]]</f>
        <v>168692</v>
      </c>
      <c r="H2540" s="2">
        <v>289977</v>
      </c>
      <c r="I2540" s="2">
        <v>636820</v>
      </c>
      <c r="J2540" s="3">
        <f>+dataMercanciaGeneral[[#This Row],[Mercancía general embarcada en exterior]]+dataMercanciaGeneral[[#This Row],[Mercancía general desembarcada en exterior]]</f>
        <v>926797</v>
      </c>
      <c r="K2540" s="3">
        <f>+dataMercanciaGeneral[[#This Row],[Mercancía general embarcada en cabotaje]]+dataMercanciaGeneral[[#This Row],[Mercancía general embarcada en exterior]]</f>
        <v>415627</v>
      </c>
      <c r="L2540" s="3">
        <f>+dataMercanciaGeneral[[#This Row],[Mercancía general desembarcada en cabotaje]]+dataMercanciaGeneral[[#This Row],[Mercancía general desembarcada en exterior]]</f>
        <v>679862</v>
      </c>
      <c r="M2540" s="3">
        <f>+dataMercanciaGeneral[[#This Row],[TOTAL mercancía general embarcada en cabotaje y exterior]]+dataMercanciaGeneral[[#This Row],[TOTAL mercancía general desembarcada en cabotaje y exterior]]</f>
        <v>1095489</v>
      </c>
    </row>
    <row r="2541" spans="1:13" hidden="1" x14ac:dyDescent="0.25">
      <c r="A2541" s="1">
        <v>2005</v>
      </c>
      <c r="B2541" s="1" t="s">
        <v>26</v>
      </c>
      <c r="C2541" s="1" t="s">
        <v>32</v>
      </c>
      <c r="D2541" s="1" t="s">
        <v>42</v>
      </c>
      <c r="E2541" s="2">
        <v>20657</v>
      </c>
      <c r="F2541" s="2">
        <v>7550</v>
      </c>
      <c r="G2541" s="3">
        <f>+dataMercanciaGeneral[[#This Row],[Mercancía general embarcada en cabotaje]]+dataMercanciaGeneral[[#This Row],[Mercancía general desembarcada en cabotaje]]</f>
        <v>28207</v>
      </c>
      <c r="H2541" s="2">
        <v>36448</v>
      </c>
      <c r="I2541" s="2">
        <v>16160</v>
      </c>
      <c r="J2541" s="3">
        <f>+dataMercanciaGeneral[[#This Row],[Mercancía general embarcada en exterior]]+dataMercanciaGeneral[[#This Row],[Mercancía general desembarcada en exterior]]</f>
        <v>52608</v>
      </c>
      <c r="K2541" s="3">
        <f>+dataMercanciaGeneral[[#This Row],[Mercancía general embarcada en cabotaje]]+dataMercanciaGeneral[[#This Row],[Mercancía general embarcada en exterior]]</f>
        <v>57105</v>
      </c>
      <c r="L2541" s="3">
        <f>+dataMercanciaGeneral[[#This Row],[Mercancía general desembarcada en cabotaje]]+dataMercanciaGeneral[[#This Row],[Mercancía general desembarcada en exterior]]</f>
        <v>23710</v>
      </c>
      <c r="M2541" s="3">
        <f>+dataMercanciaGeneral[[#This Row],[TOTAL mercancía general embarcada en cabotaje y exterior]]+dataMercanciaGeneral[[#This Row],[TOTAL mercancía general desembarcada en cabotaje y exterior]]</f>
        <v>80815</v>
      </c>
    </row>
    <row r="2542" spans="1:13" hidden="1" x14ac:dyDescent="0.25">
      <c r="A2542" s="1">
        <v>2005</v>
      </c>
      <c r="B2542" s="1" t="s">
        <v>27</v>
      </c>
      <c r="C2542" s="1" t="s">
        <v>32</v>
      </c>
      <c r="D2542" s="1" t="s">
        <v>33</v>
      </c>
      <c r="E2542" s="2">
        <v>1495147</v>
      </c>
      <c r="F2542" s="2">
        <v>507541</v>
      </c>
      <c r="G2542" s="3">
        <f>+dataMercanciaGeneral[[#This Row],[Mercancía general embarcada en cabotaje]]+dataMercanciaGeneral[[#This Row],[Mercancía general desembarcada en cabotaje]]</f>
        <v>2002688</v>
      </c>
      <c r="H2542" s="2">
        <v>1203755</v>
      </c>
      <c r="I2542" s="2">
        <v>3508180</v>
      </c>
      <c r="J2542" s="3">
        <f>+dataMercanciaGeneral[[#This Row],[Mercancía general embarcada en exterior]]+dataMercanciaGeneral[[#This Row],[Mercancía general desembarcada en exterior]]</f>
        <v>4711935</v>
      </c>
      <c r="K2542" s="3">
        <f>+dataMercanciaGeneral[[#This Row],[Mercancía general embarcada en cabotaje]]+dataMercanciaGeneral[[#This Row],[Mercancía general embarcada en exterior]]</f>
        <v>2698902</v>
      </c>
      <c r="L2542" s="3">
        <f>+dataMercanciaGeneral[[#This Row],[Mercancía general desembarcada en cabotaje]]+dataMercanciaGeneral[[#This Row],[Mercancía general desembarcada en exterior]]</f>
        <v>4015721</v>
      </c>
      <c r="M2542" s="3">
        <f>+dataMercanciaGeneral[[#This Row],[TOTAL mercancía general embarcada en cabotaje y exterior]]+dataMercanciaGeneral[[#This Row],[TOTAL mercancía general desembarcada en cabotaje y exterior]]</f>
        <v>6714623</v>
      </c>
    </row>
    <row r="2543" spans="1:13" hidden="1" x14ac:dyDescent="0.25">
      <c r="A2543" s="1">
        <v>2005</v>
      </c>
      <c r="B2543" s="1" t="s">
        <v>27</v>
      </c>
      <c r="C2543" s="1" t="s">
        <v>32</v>
      </c>
      <c r="D2543" s="1" t="s">
        <v>42</v>
      </c>
      <c r="E2543" s="2">
        <v>1483133</v>
      </c>
      <c r="F2543" s="2">
        <v>598742</v>
      </c>
      <c r="G2543" s="3">
        <f>+dataMercanciaGeneral[[#This Row],[Mercancía general embarcada en cabotaje]]+dataMercanciaGeneral[[#This Row],[Mercancía general desembarcada en cabotaje]]</f>
        <v>2081875</v>
      </c>
      <c r="H2543" s="2">
        <v>13580725</v>
      </c>
      <c r="I2543" s="2">
        <v>10743805</v>
      </c>
      <c r="J2543" s="3">
        <f>+dataMercanciaGeneral[[#This Row],[Mercancía general embarcada en exterior]]+dataMercanciaGeneral[[#This Row],[Mercancía general desembarcada en exterior]]</f>
        <v>24324530</v>
      </c>
      <c r="K2543" s="3">
        <f>+dataMercanciaGeneral[[#This Row],[Mercancía general embarcada en cabotaje]]+dataMercanciaGeneral[[#This Row],[Mercancía general embarcada en exterior]]</f>
        <v>15063858</v>
      </c>
      <c r="L2543" s="3">
        <f>+dataMercanciaGeneral[[#This Row],[Mercancía general desembarcada en cabotaje]]+dataMercanciaGeneral[[#This Row],[Mercancía general desembarcada en exterior]]</f>
        <v>11342547</v>
      </c>
      <c r="M2543" s="3">
        <f>+dataMercanciaGeneral[[#This Row],[TOTAL mercancía general embarcada en cabotaje y exterior]]+dataMercanciaGeneral[[#This Row],[TOTAL mercancía general desembarcada en cabotaje y exterior]]</f>
        <v>26406405</v>
      </c>
    </row>
    <row r="2544" spans="1:13" hidden="1" x14ac:dyDescent="0.25">
      <c r="A2544" s="1">
        <v>2005</v>
      </c>
      <c r="B2544" s="1" t="s">
        <v>28</v>
      </c>
      <c r="C2544" s="1" t="s">
        <v>32</v>
      </c>
      <c r="D2544" s="1" t="s">
        <v>33</v>
      </c>
      <c r="E2544" s="2">
        <v>69427</v>
      </c>
      <c r="F2544" s="2">
        <v>65125</v>
      </c>
      <c r="G2544" s="3">
        <f>+dataMercanciaGeneral[[#This Row],[Mercancía general embarcada en cabotaje]]+dataMercanciaGeneral[[#This Row],[Mercancía general desembarcada en cabotaje]]</f>
        <v>134552</v>
      </c>
      <c r="H2544" s="2">
        <v>526972</v>
      </c>
      <c r="I2544" s="2">
        <v>718743</v>
      </c>
      <c r="J2544" s="3">
        <f>+dataMercanciaGeneral[[#This Row],[Mercancía general embarcada en exterior]]+dataMercanciaGeneral[[#This Row],[Mercancía general desembarcada en exterior]]</f>
        <v>1245715</v>
      </c>
      <c r="K2544" s="3">
        <f>+dataMercanciaGeneral[[#This Row],[Mercancía general embarcada en cabotaje]]+dataMercanciaGeneral[[#This Row],[Mercancía general embarcada en exterior]]</f>
        <v>596399</v>
      </c>
      <c r="L2544" s="3">
        <f>+dataMercanciaGeneral[[#This Row],[Mercancía general desembarcada en cabotaje]]+dataMercanciaGeneral[[#This Row],[Mercancía general desembarcada en exterior]]</f>
        <v>783868</v>
      </c>
      <c r="M2544" s="3">
        <f>+dataMercanciaGeneral[[#This Row],[TOTAL mercancía general embarcada en cabotaje y exterior]]+dataMercanciaGeneral[[#This Row],[TOTAL mercancía general desembarcada en cabotaje y exterior]]</f>
        <v>1380267</v>
      </c>
    </row>
    <row r="2545" spans="1:13" hidden="1" x14ac:dyDescent="0.25">
      <c r="A2545" s="1">
        <v>2005</v>
      </c>
      <c r="B2545" s="1" t="s">
        <v>28</v>
      </c>
      <c r="C2545" s="1" t="s">
        <v>32</v>
      </c>
      <c r="D2545" s="1" t="s">
        <v>42</v>
      </c>
      <c r="E2545" s="2">
        <v>396359</v>
      </c>
      <c r="F2545" s="2">
        <v>278456</v>
      </c>
      <c r="G2545" s="3">
        <f>+dataMercanciaGeneral[[#This Row],[Mercancía general embarcada en cabotaje]]+dataMercanciaGeneral[[#This Row],[Mercancía general desembarcada en cabotaje]]</f>
        <v>674815</v>
      </c>
      <c r="H2545" s="2">
        <v>653655</v>
      </c>
      <c r="I2545" s="2">
        <v>786379</v>
      </c>
      <c r="J2545" s="3">
        <f>+dataMercanciaGeneral[[#This Row],[Mercancía general embarcada en exterior]]+dataMercanciaGeneral[[#This Row],[Mercancía general desembarcada en exterior]]</f>
        <v>1440034</v>
      </c>
      <c r="K2545" s="3">
        <f>+dataMercanciaGeneral[[#This Row],[Mercancía general embarcada en cabotaje]]+dataMercanciaGeneral[[#This Row],[Mercancía general embarcada en exterior]]</f>
        <v>1050014</v>
      </c>
      <c r="L2545" s="3">
        <f>+dataMercanciaGeneral[[#This Row],[Mercancía general desembarcada en cabotaje]]+dataMercanciaGeneral[[#This Row],[Mercancía general desembarcada en exterior]]</f>
        <v>1064835</v>
      </c>
      <c r="M2545" s="3">
        <f>+dataMercanciaGeneral[[#This Row],[TOTAL mercancía general embarcada en cabotaje y exterior]]+dataMercanciaGeneral[[#This Row],[TOTAL mercancía general desembarcada en cabotaje y exterior]]</f>
        <v>2114849</v>
      </c>
    </row>
    <row r="2546" spans="1:13" hidden="1" x14ac:dyDescent="0.25">
      <c r="A2546" s="1">
        <v>2005</v>
      </c>
      <c r="B2546" s="1" t="s">
        <v>29</v>
      </c>
      <c r="C2546" s="1" t="s">
        <v>32</v>
      </c>
      <c r="D2546" s="1" t="s">
        <v>33</v>
      </c>
      <c r="E2546" s="2">
        <v>0</v>
      </c>
      <c r="F2546" s="2">
        <v>2826</v>
      </c>
      <c r="G2546" s="3">
        <f>+dataMercanciaGeneral[[#This Row],[Mercancía general embarcada en cabotaje]]+dataMercanciaGeneral[[#This Row],[Mercancía general desembarcada en cabotaje]]</f>
        <v>2826</v>
      </c>
      <c r="H2546" s="2">
        <v>93448</v>
      </c>
      <c r="I2546" s="2">
        <v>144111</v>
      </c>
      <c r="J2546" s="3">
        <f>+dataMercanciaGeneral[[#This Row],[Mercancía general embarcada en exterior]]+dataMercanciaGeneral[[#This Row],[Mercancía general desembarcada en exterior]]</f>
        <v>237559</v>
      </c>
      <c r="K2546" s="3">
        <f>+dataMercanciaGeneral[[#This Row],[Mercancía general embarcada en cabotaje]]+dataMercanciaGeneral[[#This Row],[Mercancía general embarcada en exterior]]</f>
        <v>93448</v>
      </c>
      <c r="L2546" s="3">
        <f>+dataMercanciaGeneral[[#This Row],[Mercancía general desembarcada en cabotaje]]+dataMercanciaGeneral[[#This Row],[Mercancía general desembarcada en exterior]]</f>
        <v>146937</v>
      </c>
      <c r="M2546" s="3">
        <f>+dataMercanciaGeneral[[#This Row],[TOTAL mercancía general embarcada en cabotaje y exterior]]+dataMercanciaGeneral[[#This Row],[TOTAL mercancía general desembarcada en cabotaje y exterior]]</f>
        <v>240385</v>
      </c>
    </row>
    <row r="2547" spans="1:13" hidden="1" x14ac:dyDescent="0.25">
      <c r="A2547" s="1">
        <v>2005</v>
      </c>
      <c r="B2547" s="1" t="s">
        <v>29</v>
      </c>
      <c r="C2547" s="1" t="s">
        <v>32</v>
      </c>
      <c r="D2547" s="1" t="s">
        <v>42</v>
      </c>
      <c r="E2547" s="2">
        <v>0</v>
      </c>
      <c r="F2547" s="2">
        <v>0</v>
      </c>
      <c r="G2547" s="3">
        <f>+dataMercanciaGeneral[[#This Row],[Mercancía general embarcada en cabotaje]]+dataMercanciaGeneral[[#This Row],[Mercancía general desembarcada en cabotaje]]</f>
        <v>0</v>
      </c>
      <c r="H2547" s="2">
        <v>0</v>
      </c>
      <c r="I2547" s="2">
        <v>0</v>
      </c>
      <c r="J2547" s="3">
        <f>+dataMercanciaGeneral[[#This Row],[Mercancía general embarcada en exterior]]+dataMercanciaGeneral[[#This Row],[Mercancía general desembarcada en exterior]]</f>
        <v>0</v>
      </c>
      <c r="K2547" s="3">
        <f>+dataMercanciaGeneral[[#This Row],[Mercancía general embarcada en cabotaje]]+dataMercanciaGeneral[[#This Row],[Mercancía general embarcada en exterior]]</f>
        <v>0</v>
      </c>
      <c r="L2547" s="3">
        <f>+dataMercanciaGeneral[[#This Row],[Mercancía general desembarcada en cabotaje]]+dataMercanciaGeneral[[#This Row],[Mercancía general desembarcada en exterior]]</f>
        <v>0</v>
      </c>
      <c r="M2547" s="3">
        <f>+dataMercanciaGeneral[[#This Row],[TOTAL mercancía general embarcada en cabotaje y exterior]]+dataMercanciaGeneral[[#This Row],[TOTAL mercancía general desembarcada en cabotaje y exterior]]</f>
        <v>0</v>
      </c>
    </row>
    <row r="2548" spans="1:13" hidden="1" x14ac:dyDescent="0.25">
      <c r="A2548" s="1">
        <v>2006</v>
      </c>
      <c r="B2548" s="1" t="s">
        <v>0</v>
      </c>
      <c r="C2548" s="1" t="s">
        <v>32</v>
      </c>
      <c r="D2548" s="1" t="s">
        <v>33</v>
      </c>
      <c r="E2548" s="2">
        <v>5353</v>
      </c>
      <c r="F2548" s="2">
        <v>11158</v>
      </c>
      <c r="G2548" s="3">
        <f>+dataMercanciaGeneral[[#This Row],[Mercancía general embarcada en cabotaje]]+dataMercanciaGeneral[[#This Row],[Mercancía general desembarcada en cabotaje]]</f>
        <v>16511</v>
      </c>
      <c r="H2548" s="2">
        <v>213989</v>
      </c>
      <c r="I2548" s="2">
        <v>799273</v>
      </c>
      <c r="J2548" s="3">
        <f>+dataMercanciaGeneral[[#This Row],[Mercancía general embarcada en exterior]]+dataMercanciaGeneral[[#This Row],[Mercancía general desembarcada en exterior]]</f>
        <v>1013262</v>
      </c>
      <c r="K2548" s="3">
        <f>+dataMercanciaGeneral[[#This Row],[Mercancía general embarcada en cabotaje]]+dataMercanciaGeneral[[#This Row],[Mercancía general embarcada en exterior]]</f>
        <v>219342</v>
      </c>
      <c r="L2548" s="3">
        <f>+dataMercanciaGeneral[[#This Row],[Mercancía general desembarcada en cabotaje]]+dataMercanciaGeneral[[#This Row],[Mercancía general desembarcada en exterior]]</f>
        <v>810431</v>
      </c>
      <c r="M2548" s="3">
        <f>+dataMercanciaGeneral[[#This Row],[TOTAL mercancía general embarcada en cabotaje y exterior]]+dataMercanciaGeneral[[#This Row],[TOTAL mercancía general desembarcada en cabotaje y exterior]]</f>
        <v>1029773</v>
      </c>
    </row>
    <row r="2549" spans="1:13" hidden="1" x14ac:dyDescent="0.25">
      <c r="A2549" s="1">
        <v>2006</v>
      </c>
      <c r="B2549" s="1" t="s">
        <v>0</v>
      </c>
      <c r="C2549" s="1" t="s">
        <v>32</v>
      </c>
      <c r="D2549" s="1" t="s">
        <v>42</v>
      </c>
      <c r="E2549" s="2">
        <v>0</v>
      </c>
      <c r="F2549" s="2">
        <v>495</v>
      </c>
      <c r="G2549" s="3">
        <f>+dataMercanciaGeneral[[#This Row],[Mercancía general embarcada en cabotaje]]+dataMercanciaGeneral[[#This Row],[Mercancía general desembarcada en cabotaje]]</f>
        <v>495</v>
      </c>
      <c r="H2549" s="2">
        <v>12759</v>
      </c>
      <c r="I2549" s="2">
        <v>7562</v>
      </c>
      <c r="J2549" s="3">
        <f>+dataMercanciaGeneral[[#This Row],[Mercancía general embarcada en exterior]]+dataMercanciaGeneral[[#This Row],[Mercancía general desembarcada en exterior]]</f>
        <v>20321</v>
      </c>
      <c r="K2549" s="3">
        <f>+dataMercanciaGeneral[[#This Row],[Mercancía general embarcada en cabotaje]]+dataMercanciaGeneral[[#This Row],[Mercancía general embarcada en exterior]]</f>
        <v>12759</v>
      </c>
      <c r="L2549" s="3">
        <f>+dataMercanciaGeneral[[#This Row],[Mercancía general desembarcada en cabotaje]]+dataMercanciaGeneral[[#This Row],[Mercancía general desembarcada en exterior]]</f>
        <v>8057</v>
      </c>
      <c r="M2549" s="3">
        <f>+dataMercanciaGeneral[[#This Row],[TOTAL mercancía general embarcada en cabotaje y exterior]]+dataMercanciaGeneral[[#This Row],[TOTAL mercancía general desembarcada en cabotaje y exterior]]</f>
        <v>20816</v>
      </c>
    </row>
    <row r="2550" spans="1:13" hidden="1" x14ac:dyDescent="0.25">
      <c r="A2550" s="1">
        <v>2006</v>
      </c>
      <c r="B2550" s="1" t="s">
        <v>1</v>
      </c>
      <c r="C2550" s="1" t="s">
        <v>32</v>
      </c>
      <c r="D2550" s="1" t="s">
        <v>33</v>
      </c>
      <c r="E2550" s="2">
        <v>182665</v>
      </c>
      <c r="F2550" s="2">
        <v>42287</v>
      </c>
      <c r="G2550" s="3">
        <f>+dataMercanciaGeneral[[#This Row],[Mercancía general embarcada en cabotaje]]+dataMercanciaGeneral[[#This Row],[Mercancía general desembarcada en cabotaje]]</f>
        <v>224952</v>
      </c>
      <c r="H2550" s="2">
        <v>93218</v>
      </c>
      <c r="I2550" s="2">
        <v>273528</v>
      </c>
      <c r="J2550" s="3">
        <f>+dataMercanciaGeneral[[#This Row],[Mercancía general embarcada en exterior]]+dataMercanciaGeneral[[#This Row],[Mercancía general desembarcada en exterior]]</f>
        <v>366746</v>
      </c>
      <c r="K2550" s="3">
        <f>+dataMercanciaGeneral[[#This Row],[Mercancía general embarcada en cabotaje]]+dataMercanciaGeneral[[#This Row],[Mercancía general embarcada en exterior]]</f>
        <v>275883</v>
      </c>
      <c r="L2550" s="3">
        <f>+dataMercanciaGeneral[[#This Row],[Mercancía general desembarcada en cabotaje]]+dataMercanciaGeneral[[#This Row],[Mercancía general desembarcada en exterior]]</f>
        <v>315815</v>
      </c>
      <c r="M2550" s="3">
        <f>+dataMercanciaGeneral[[#This Row],[TOTAL mercancía general embarcada en cabotaje y exterior]]+dataMercanciaGeneral[[#This Row],[TOTAL mercancía general desembarcada en cabotaje y exterior]]</f>
        <v>591698</v>
      </c>
    </row>
    <row r="2551" spans="1:13" hidden="1" x14ac:dyDescent="0.25">
      <c r="A2551" s="1">
        <v>2006</v>
      </c>
      <c r="B2551" s="1" t="s">
        <v>1</v>
      </c>
      <c r="C2551" s="1" t="s">
        <v>32</v>
      </c>
      <c r="D2551" s="1" t="s">
        <v>42</v>
      </c>
      <c r="E2551" s="2">
        <v>762127</v>
      </c>
      <c r="F2551" s="2">
        <v>333720</v>
      </c>
      <c r="G2551" s="3">
        <f>+dataMercanciaGeneral[[#This Row],[Mercancía general embarcada en cabotaje]]+dataMercanciaGeneral[[#This Row],[Mercancía general desembarcada en cabotaje]]</f>
        <v>1095847</v>
      </c>
      <c r="H2551" s="2">
        <v>111818</v>
      </c>
      <c r="I2551" s="2">
        <v>20215</v>
      </c>
      <c r="J2551" s="3">
        <f>+dataMercanciaGeneral[[#This Row],[Mercancía general embarcada en exterior]]+dataMercanciaGeneral[[#This Row],[Mercancía general desembarcada en exterior]]</f>
        <v>132033</v>
      </c>
      <c r="K2551" s="3">
        <f>+dataMercanciaGeneral[[#This Row],[Mercancía general embarcada en cabotaje]]+dataMercanciaGeneral[[#This Row],[Mercancía general embarcada en exterior]]</f>
        <v>873945</v>
      </c>
      <c r="L2551" s="3">
        <f>+dataMercanciaGeneral[[#This Row],[Mercancía general desembarcada en cabotaje]]+dataMercanciaGeneral[[#This Row],[Mercancía general desembarcada en exterior]]</f>
        <v>353935</v>
      </c>
      <c r="M2551" s="3">
        <f>+dataMercanciaGeneral[[#This Row],[TOTAL mercancía general embarcada en cabotaje y exterior]]+dataMercanciaGeneral[[#This Row],[TOTAL mercancía general desembarcada en cabotaje y exterior]]</f>
        <v>1227880</v>
      </c>
    </row>
    <row r="2552" spans="1:13" hidden="1" x14ac:dyDescent="0.25">
      <c r="A2552" s="1">
        <v>2006</v>
      </c>
      <c r="B2552" s="1" t="s">
        <v>2</v>
      </c>
      <c r="C2552" s="1" t="s">
        <v>32</v>
      </c>
      <c r="D2552" s="1" t="s">
        <v>33</v>
      </c>
      <c r="E2552" s="2">
        <v>161656</v>
      </c>
      <c r="F2552" s="2">
        <v>45671</v>
      </c>
      <c r="G2552" s="3">
        <f>+dataMercanciaGeneral[[#This Row],[Mercancía general embarcada en cabotaje]]+dataMercanciaGeneral[[#This Row],[Mercancía general desembarcada en cabotaje]]</f>
        <v>207327</v>
      </c>
      <c r="H2552" s="2">
        <v>130182</v>
      </c>
      <c r="I2552" s="2">
        <v>237598</v>
      </c>
      <c r="J2552" s="3">
        <f>+dataMercanciaGeneral[[#This Row],[Mercancía general embarcada en exterior]]+dataMercanciaGeneral[[#This Row],[Mercancía general desembarcada en exterior]]</f>
        <v>367780</v>
      </c>
      <c r="K2552" s="3">
        <f>+dataMercanciaGeneral[[#This Row],[Mercancía general embarcada en cabotaje]]+dataMercanciaGeneral[[#This Row],[Mercancía general embarcada en exterior]]</f>
        <v>291838</v>
      </c>
      <c r="L2552" s="3">
        <f>+dataMercanciaGeneral[[#This Row],[Mercancía general desembarcada en cabotaje]]+dataMercanciaGeneral[[#This Row],[Mercancía general desembarcada en exterior]]</f>
        <v>283269</v>
      </c>
      <c r="M2552" s="3">
        <f>+dataMercanciaGeneral[[#This Row],[TOTAL mercancía general embarcada en cabotaje y exterior]]+dataMercanciaGeneral[[#This Row],[TOTAL mercancía general desembarcada en cabotaje y exterior]]</f>
        <v>575107</v>
      </c>
    </row>
    <row r="2553" spans="1:13" hidden="1" x14ac:dyDescent="0.25">
      <c r="A2553" s="1">
        <v>2006</v>
      </c>
      <c r="B2553" s="1" t="s">
        <v>2</v>
      </c>
      <c r="C2553" s="1" t="s">
        <v>32</v>
      </c>
      <c r="D2553" s="1" t="s">
        <v>42</v>
      </c>
      <c r="E2553" s="2">
        <v>0</v>
      </c>
      <c r="F2553" s="2">
        <v>408</v>
      </c>
      <c r="G2553" s="3">
        <f>+dataMercanciaGeneral[[#This Row],[Mercancía general embarcada en cabotaje]]+dataMercanciaGeneral[[#This Row],[Mercancía general desembarcada en cabotaje]]</f>
        <v>408</v>
      </c>
      <c r="H2553" s="2">
        <v>0</v>
      </c>
      <c r="I2553" s="2">
        <v>0</v>
      </c>
      <c r="J2553" s="3">
        <f>+dataMercanciaGeneral[[#This Row],[Mercancía general embarcada en exterior]]+dataMercanciaGeneral[[#This Row],[Mercancía general desembarcada en exterior]]</f>
        <v>0</v>
      </c>
      <c r="K2553" s="3">
        <f>+dataMercanciaGeneral[[#This Row],[Mercancía general embarcada en cabotaje]]+dataMercanciaGeneral[[#This Row],[Mercancía general embarcada en exterior]]</f>
        <v>0</v>
      </c>
      <c r="L2553" s="3">
        <f>+dataMercanciaGeneral[[#This Row],[Mercancía general desembarcada en cabotaje]]+dataMercanciaGeneral[[#This Row],[Mercancía general desembarcada en exterior]]</f>
        <v>408</v>
      </c>
      <c r="M2553" s="3">
        <f>+dataMercanciaGeneral[[#This Row],[TOTAL mercancía general embarcada en cabotaje y exterior]]+dataMercanciaGeneral[[#This Row],[TOTAL mercancía general desembarcada en cabotaje y exterior]]</f>
        <v>408</v>
      </c>
    </row>
    <row r="2554" spans="1:13" hidden="1" x14ac:dyDescent="0.25">
      <c r="A2554" s="1">
        <v>2006</v>
      </c>
      <c r="B2554" s="1" t="s">
        <v>3</v>
      </c>
      <c r="C2554" s="1" t="s">
        <v>32</v>
      </c>
      <c r="D2554" s="1" t="s">
        <v>33</v>
      </c>
      <c r="E2554" s="2">
        <v>43519</v>
      </c>
      <c r="F2554" s="2">
        <v>0</v>
      </c>
      <c r="G2554" s="3">
        <f>+dataMercanciaGeneral[[#This Row],[Mercancía general embarcada en cabotaje]]+dataMercanciaGeneral[[#This Row],[Mercancía general desembarcada en cabotaje]]</f>
        <v>43519</v>
      </c>
      <c r="H2554" s="2">
        <v>697632</v>
      </c>
      <c r="I2554" s="2">
        <v>672609</v>
      </c>
      <c r="J2554" s="3">
        <f>+dataMercanciaGeneral[[#This Row],[Mercancía general embarcada en exterior]]+dataMercanciaGeneral[[#This Row],[Mercancía general desembarcada en exterior]]</f>
        <v>1370241</v>
      </c>
      <c r="K2554" s="3">
        <f>+dataMercanciaGeneral[[#This Row],[Mercancía general embarcada en cabotaje]]+dataMercanciaGeneral[[#This Row],[Mercancía general embarcada en exterior]]</f>
        <v>741151</v>
      </c>
      <c r="L2554" s="3">
        <f>+dataMercanciaGeneral[[#This Row],[Mercancía general desembarcada en cabotaje]]+dataMercanciaGeneral[[#This Row],[Mercancía general desembarcada en exterior]]</f>
        <v>672609</v>
      </c>
      <c r="M2554" s="3">
        <f>+dataMercanciaGeneral[[#This Row],[TOTAL mercancía general embarcada en cabotaje y exterior]]+dataMercanciaGeneral[[#This Row],[TOTAL mercancía general desembarcada en cabotaje y exterior]]</f>
        <v>1413760</v>
      </c>
    </row>
    <row r="2555" spans="1:13" hidden="1" x14ac:dyDescent="0.25">
      <c r="A2555" s="1">
        <v>2006</v>
      </c>
      <c r="B2555" s="1" t="s">
        <v>3</v>
      </c>
      <c r="C2555" s="1" t="s">
        <v>32</v>
      </c>
      <c r="D2555" s="1" t="s">
        <v>42</v>
      </c>
      <c r="E2555" s="2">
        <v>54924</v>
      </c>
      <c r="F2555" s="2">
        <v>15765</v>
      </c>
      <c r="G2555" s="3">
        <f>+dataMercanciaGeneral[[#This Row],[Mercancía general embarcada en cabotaje]]+dataMercanciaGeneral[[#This Row],[Mercancía general desembarcada en cabotaje]]</f>
        <v>70689</v>
      </c>
      <c r="H2555" s="2">
        <v>2052</v>
      </c>
      <c r="I2555" s="2">
        <v>1312</v>
      </c>
      <c r="J2555" s="3">
        <f>+dataMercanciaGeneral[[#This Row],[Mercancía general embarcada en exterior]]+dataMercanciaGeneral[[#This Row],[Mercancía general desembarcada en exterior]]</f>
        <v>3364</v>
      </c>
      <c r="K2555" s="3">
        <f>+dataMercanciaGeneral[[#This Row],[Mercancía general embarcada en cabotaje]]+dataMercanciaGeneral[[#This Row],[Mercancía general embarcada en exterior]]</f>
        <v>56976</v>
      </c>
      <c r="L2555" s="3">
        <f>+dataMercanciaGeneral[[#This Row],[Mercancía general desembarcada en cabotaje]]+dataMercanciaGeneral[[#This Row],[Mercancía general desembarcada en exterior]]</f>
        <v>17077</v>
      </c>
      <c r="M2555" s="3">
        <f>+dataMercanciaGeneral[[#This Row],[TOTAL mercancía general embarcada en cabotaje y exterior]]+dataMercanciaGeneral[[#This Row],[TOTAL mercancía general desembarcada en cabotaje y exterior]]</f>
        <v>74053</v>
      </c>
    </row>
    <row r="2556" spans="1:13" hidden="1" x14ac:dyDescent="0.25">
      <c r="A2556" s="1">
        <v>2006</v>
      </c>
      <c r="B2556" s="1" t="s">
        <v>4</v>
      </c>
      <c r="C2556" s="1" t="s">
        <v>32</v>
      </c>
      <c r="D2556" s="1" t="s">
        <v>33</v>
      </c>
      <c r="E2556" s="2">
        <v>452549</v>
      </c>
      <c r="F2556" s="2">
        <v>292466</v>
      </c>
      <c r="G2556" s="3">
        <f>+dataMercanciaGeneral[[#This Row],[Mercancía general embarcada en cabotaje]]+dataMercanciaGeneral[[#This Row],[Mercancía general desembarcada en cabotaje]]</f>
        <v>745015</v>
      </c>
      <c r="H2556" s="2">
        <v>1611480</v>
      </c>
      <c r="I2556" s="2">
        <v>1867385</v>
      </c>
      <c r="J2556" s="3">
        <f>+dataMercanciaGeneral[[#This Row],[Mercancía general embarcada en exterior]]+dataMercanciaGeneral[[#This Row],[Mercancía general desembarcada en exterior]]</f>
        <v>3478865</v>
      </c>
      <c r="K2556" s="3">
        <f>+dataMercanciaGeneral[[#This Row],[Mercancía general embarcada en cabotaje]]+dataMercanciaGeneral[[#This Row],[Mercancía general embarcada en exterior]]</f>
        <v>2064029</v>
      </c>
      <c r="L2556" s="3">
        <f>+dataMercanciaGeneral[[#This Row],[Mercancía general desembarcada en cabotaje]]+dataMercanciaGeneral[[#This Row],[Mercancía general desembarcada en exterior]]</f>
        <v>2159851</v>
      </c>
      <c r="M2556" s="3">
        <f>+dataMercanciaGeneral[[#This Row],[TOTAL mercancía general embarcada en cabotaje y exterior]]+dataMercanciaGeneral[[#This Row],[TOTAL mercancía general desembarcada en cabotaje y exterior]]</f>
        <v>4223880</v>
      </c>
    </row>
    <row r="2557" spans="1:13" hidden="1" x14ac:dyDescent="0.25">
      <c r="A2557" s="1">
        <v>2006</v>
      </c>
      <c r="B2557" s="1" t="s">
        <v>4</v>
      </c>
      <c r="C2557" s="1" t="s">
        <v>32</v>
      </c>
      <c r="D2557" s="1" t="s">
        <v>42</v>
      </c>
      <c r="E2557" s="2">
        <v>1674825</v>
      </c>
      <c r="F2557" s="2">
        <v>1704653</v>
      </c>
      <c r="G2557" s="3">
        <f>+dataMercanciaGeneral[[#This Row],[Mercancía general embarcada en cabotaje]]+dataMercanciaGeneral[[#This Row],[Mercancía general desembarcada en cabotaje]]</f>
        <v>3379478</v>
      </c>
      <c r="H2557" s="2">
        <v>17936778</v>
      </c>
      <c r="I2557" s="2">
        <v>17806392</v>
      </c>
      <c r="J2557" s="3">
        <f>+dataMercanciaGeneral[[#This Row],[Mercancía general embarcada en exterior]]+dataMercanciaGeneral[[#This Row],[Mercancía general desembarcada en exterior]]</f>
        <v>35743170</v>
      </c>
      <c r="K2557" s="3">
        <f>+dataMercanciaGeneral[[#This Row],[Mercancía general embarcada en cabotaje]]+dataMercanciaGeneral[[#This Row],[Mercancía general embarcada en exterior]]</f>
        <v>19611603</v>
      </c>
      <c r="L2557" s="3">
        <f>+dataMercanciaGeneral[[#This Row],[Mercancía general desembarcada en cabotaje]]+dataMercanciaGeneral[[#This Row],[Mercancía general desembarcada en exterior]]</f>
        <v>19511045</v>
      </c>
      <c r="M2557" s="3">
        <f>+dataMercanciaGeneral[[#This Row],[TOTAL mercancía general embarcada en cabotaje y exterior]]+dataMercanciaGeneral[[#This Row],[TOTAL mercancía general desembarcada en cabotaje y exterior]]</f>
        <v>39122648</v>
      </c>
    </row>
    <row r="2558" spans="1:13" hidden="1" x14ac:dyDescent="0.25">
      <c r="A2558" s="1">
        <v>2006</v>
      </c>
      <c r="B2558" s="1" t="s">
        <v>5</v>
      </c>
      <c r="C2558" s="1" t="s">
        <v>32</v>
      </c>
      <c r="D2558" s="1" t="s">
        <v>33</v>
      </c>
      <c r="E2558" s="2">
        <v>620639</v>
      </c>
      <c r="F2558" s="2">
        <v>492908</v>
      </c>
      <c r="G2558" s="3">
        <f>+dataMercanciaGeneral[[#This Row],[Mercancía general embarcada en cabotaje]]+dataMercanciaGeneral[[#This Row],[Mercancía general desembarcada en cabotaje]]</f>
        <v>1113547</v>
      </c>
      <c r="H2558" s="2">
        <v>384225</v>
      </c>
      <c r="I2558" s="2">
        <v>219522</v>
      </c>
      <c r="J2558" s="3">
        <f>+dataMercanciaGeneral[[#This Row],[Mercancía general embarcada en exterior]]+dataMercanciaGeneral[[#This Row],[Mercancía general desembarcada en exterior]]</f>
        <v>603747</v>
      </c>
      <c r="K2558" s="3">
        <f>+dataMercanciaGeneral[[#This Row],[Mercancía general embarcada en cabotaje]]+dataMercanciaGeneral[[#This Row],[Mercancía general embarcada en exterior]]</f>
        <v>1004864</v>
      </c>
      <c r="L2558" s="3">
        <f>+dataMercanciaGeneral[[#This Row],[Mercancía general desembarcada en cabotaje]]+dataMercanciaGeneral[[#This Row],[Mercancía general desembarcada en exterior]]</f>
        <v>712430</v>
      </c>
      <c r="M2558" s="3">
        <f>+dataMercanciaGeneral[[#This Row],[TOTAL mercancía general embarcada en cabotaje y exterior]]+dataMercanciaGeneral[[#This Row],[TOTAL mercancía general desembarcada en cabotaje y exterior]]</f>
        <v>1717294</v>
      </c>
    </row>
    <row r="2559" spans="1:13" hidden="1" x14ac:dyDescent="0.25">
      <c r="A2559" s="1">
        <v>2006</v>
      </c>
      <c r="B2559" s="1" t="s">
        <v>5</v>
      </c>
      <c r="C2559" s="1" t="s">
        <v>32</v>
      </c>
      <c r="D2559" s="1" t="s">
        <v>42</v>
      </c>
      <c r="E2559" s="2">
        <v>416627</v>
      </c>
      <c r="F2559" s="2">
        <v>96416</v>
      </c>
      <c r="G2559" s="3">
        <f>+dataMercanciaGeneral[[#This Row],[Mercancía general embarcada en cabotaje]]+dataMercanciaGeneral[[#This Row],[Mercancía general desembarcada en cabotaje]]</f>
        <v>513043</v>
      </c>
      <c r="H2559" s="2">
        <v>449587</v>
      </c>
      <c r="I2559" s="2">
        <v>307555</v>
      </c>
      <c r="J2559" s="3">
        <f>+dataMercanciaGeneral[[#This Row],[Mercancía general embarcada en exterior]]+dataMercanciaGeneral[[#This Row],[Mercancía general desembarcada en exterior]]</f>
        <v>757142</v>
      </c>
      <c r="K2559" s="3">
        <f>+dataMercanciaGeneral[[#This Row],[Mercancía general embarcada en cabotaje]]+dataMercanciaGeneral[[#This Row],[Mercancía general embarcada en exterior]]</f>
        <v>866214</v>
      </c>
      <c r="L2559" s="3">
        <f>+dataMercanciaGeneral[[#This Row],[Mercancía general desembarcada en cabotaje]]+dataMercanciaGeneral[[#This Row],[Mercancía general desembarcada en exterior]]</f>
        <v>403971</v>
      </c>
      <c r="M2559" s="3">
        <f>+dataMercanciaGeneral[[#This Row],[TOTAL mercancía general embarcada en cabotaje y exterior]]+dataMercanciaGeneral[[#This Row],[TOTAL mercancía general desembarcada en cabotaje y exterior]]</f>
        <v>1270185</v>
      </c>
    </row>
    <row r="2560" spans="1:13" hidden="1" x14ac:dyDescent="0.25">
      <c r="A2560" s="1">
        <v>2006</v>
      </c>
      <c r="B2560" s="1" t="s">
        <v>10</v>
      </c>
      <c r="C2560" s="1" t="s">
        <v>32</v>
      </c>
      <c r="D2560" s="1" t="s">
        <v>33</v>
      </c>
      <c r="E2560" s="2">
        <v>2774830</v>
      </c>
      <c r="F2560" s="2">
        <v>5729640</v>
      </c>
      <c r="G2560" s="3">
        <f>+dataMercanciaGeneral[[#This Row],[Mercancía general embarcada en cabotaje]]+dataMercanciaGeneral[[#This Row],[Mercancía general desembarcada en cabotaje]]</f>
        <v>8504470</v>
      </c>
      <c r="H2560" s="2">
        <v>9117</v>
      </c>
      <c r="I2560" s="2">
        <v>45879</v>
      </c>
      <c r="J2560" s="3">
        <f>+dataMercanciaGeneral[[#This Row],[Mercancía general embarcada en exterior]]+dataMercanciaGeneral[[#This Row],[Mercancía general desembarcada en exterior]]</f>
        <v>54996</v>
      </c>
      <c r="K2560" s="3">
        <f>+dataMercanciaGeneral[[#This Row],[Mercancía general embarcada en cabotaje]]+dataMercanciaGeneral[[#This Row],[Mercancía general embarcada en exterior]]</f>
        <v>2783947</v>
      </c>
      <c r="L2560" s="3">
        <f>+dataMercanciaGeneral[[#This Row],[Mercancía general desembarcada en cabotaje]]+dataMercanciaGeneral[[#This Row],[Mercancía general desembarcada en exterior]]</f>
        <v>5775519</v>
      </c>
      <c r="M2560" s="3">
        <f>+dataMercanciaGeneral[[#This Row],[TOTAL mercancía general embarcada en cabotaje y exterior]]+dataMercanciaGeneral[[#This Row],[TOTAL mercancía general desembarcada en cabotaje y exterior]]</f>
        <v>8559466</v>
      </c>
    </row>
    <row r="2561" spans="1:13" hidden="1" x14ac:dyDescent="0.25">
      <c r="A2561" s="1">
        <v>2006</v>
      </c>
      <c r="B2561" s="1" t="s">
        <v>10</v>
      </c>
      <c r="C2561" s="1" t="s">
        <v>32</v>
      </c>
      <c r="D2561" s="1" t="s">
        <v>42</v>
      </c>
      <c r="E2561" s="2">
        <v>282988</v>
      </c>
      <c r="F2561" s="2">
        <v>1095329</v>
      </c>
      <c r="G2561" s="3">
        <f>+dataMercanciaGeneral[[#This Row],[Mercancía general embarcada en cabotaje]]+dataMercanciaGeneral[[#This Row],[Mercancía general desembarcada en cabotaje]]</f>
        <v>1378317</v>
      </c>
      <c r="H2561" s="2">
        <v>0</v>
      </c>
      <c r="I2561" s="2">
        <v>13</v>
      </c>
      <c r="J2561" s="3">
        <f>+dataMercanciaGeneral[[#This Row],[Mercancía general embarcada en exterior]]+dataMercanciaGeneral[[#This Row],[Mercancía general desembarcada en exterior]]</f>
        <v>13</v>
      </c>
      <c r="K2561" s="3">
        <f>+dataMercanciaGeneral[[#This Row],[Mercancía general embarcada en cabotaje]]+dataMercanciaGeneral[[#This Row],[Mercancía general embarcada en exterior]]</f>
        <v>282988</v>
      </c>
      <c r="L2561" s="3">
        <f>+dataMercanciaGeneral[[#This Row],[Mercancía general desembarcada en cabotaje]]+dataMercanciaGeneral[[#This Row],[Mercancía general desembarcada en exterior]]</f>
        <v>1095342</v>
      </c>
      <c r="M2561" s="3">
        <f>+dataMercanciaGeneral[[#This Row],[TOTAL mercancía general embarcada en cabotaje y exterior]]+dataMercanciaGeneral[[#This Row],[TOTAL mercancía general desembarcada en cabotaje y exterior]]</f>
        <v>1378330</v>
      </c>
    </row>
    <row r="2562" spans="1:13" hidden="1" x14ac:dyDescent="0.25">
      <c r="A2562" s="1">
        <v>2006</v>
      </c>
      <c r="B2562" s="1" t="s">
        <v>11</v>
      </c>
      <c r="C2562" s="1" t="s">
        <v>32</v>
      </c>
      <c r="D2562" s="1" t="s">
        <v>33</v>
      </c>
      <c r="E2562" s="2">
        <v>3252422.8600000003</v>
      </c>
      <c r="F2562" s="2">
        <v>1459137</v>
      </c>
      <c r="G2562" s="3">
        <f>+dataMercanciaGeneral[[#This Row],[Mercancía general embarcada en cabotaje]]+dataMercanciaGeneral[[#This Row],[Mercancía general desembarcada en cabotaje]]</f>
        <v>4711559.8600000003</v>
      </c>
      <c r="H2562" s="2">
        <v>2092273.227</v>
      </c>
      <c r="I2562" s="2">
        <v>2385741.4890000001</v>
      </c>
      <c r="J2562" s="3">
        <f>+dataMercanciaGeneral[[#This Row],[Mercancía general embarcada en exterior]]+dataMercanciaGeneral[[#This Row],[Mercancía general desembarcada en exterior]]</f>
        <v>4478014.716</v>
      </c>
      <c r="K2562" s="3">
        <f>+dataMercanciaGeneral[[#This Row],[Mercancía general embarcada en cabotaje]]+dataMercanciaGeneral[[#This Row],[Mercancía general embarcada en exterior]]</f>
        <v>5344696.0870000003</v>
      </c>
      <c r="L2562" s="3">
        <f>+dataMercanciaGeneral[[#This Row],[Mercancía general desembarcada en cabotaje]]+dataMercanciaGeneral[[#This Row],[Mercancía general desembarcada en exterior]]</f>
        <v>3844878.4890000001</v>
      </c>
      <c r="M2562" s="3">
        <f>+dataMercanciaGeneral[[#This Row],[TOTAL mercancía general embarcada en cabotaje y exterior]]+dataMercanciaGeneral[[#This Row],[TOTAL mercancía general desembarcada en cabotaje y exterior]]</f>
        <v>9189574.5760000013</v>
      </c>
    </row>
    <row r="2563" spans="1:13" hidden="1" x14ac:dyDescent="0.25">
      <c r="A2563" s="1">
        <v>2006</v>
      </c>
      <c r="B2563" s="1" t="s">
        <v>11</v>
      </c>
      <c r="C2563" s="1" t="s">
        <v>32</v>
      </c>
      <c r="D2563" s="1" t="s">
        <v>42</v>
      </c>
      <c r="E2563" s="2">
        <v>1271420.1399999999</v>
      </c>
      <c r="F2563" s="2">
        <v>458934</v>
      </c>
      <c r="G2563" s="3">
        <f>+dataMercanciaGeneral[[#This Row],[Mercancía general embarcada en cabotaje]]+dataMercanciaGeneral[[#This Row],[Mercancía general desembarcada en cabotaje]]</f>
        <v>1730354.14</v>
      </c>
      <c r="H2563" s="2">
        <v>10150649.773</v>
      </c>
      <c r="I2563" s="2">
        <v>10691583.511</v>
      </c>
      <c r="J2563" s="3">
        <f>+dataMercanciaGeneral[[#This Row],[Mercancía general embarcada en exterior]]+dataMercanciaGeneral[[#This Row],[Mercancía general desembarcada en exterior]]</f>
        <v>20842233.284000002</v>
      </c>
      <c r="K2563" s="3">
        <f>+dataMercanciaGeneral[[#This Row],[Mercancía general embarcada en cabotaje]]+dataMercanciaGeneral[[#This Row],[Mercancía general embarcada en exterior]]</f>
        <v>11422069.913000001</v>
      </c>
      <c r="L2563" s="3">
        <f>+dataMercanciaGeneral[[#This Row],[Mercancía general desembarcada en cabotaje]]+dataMercanciaGeneral[[#This Row],[Mercancía general desembarcada en exterior]]</f>
        <v>11150517.511</v>
      </c>
      <c r="M2563" s="3">
        <f>+dataMercanciaGeneral[[#This Row],[TOTAL mercancía general embarcada en cabotaje y exterior]]+dataMercanciaGeneral[[#This Row],[TOTAL mercancía general desembarcada en cabotaje y exterior]]</f>
        <v>22572587.424000002</v>
      </c>
    </row>
    <row r="2564" spans="1:13" hidden="1" x14ac:dyDescent="0.25">
      <c r="A2564" s="1">
        <v>2006</v>
      </c>
      <c r="B2564" s="1" t="s">
        <v>12</v>
      </c>
      <c r="C2564" s="1" t="s">
        <v>32</v>
      </c>
      <c r="D2564" s="1" t="s">
        <v>33</v>
      </c>
      <c r="E2564" s="2">
        <v>77612</v>
      </c>
      <c r="F2564" s="2">
        <v>11321</v>
      </c>
      <c r="G2564" s="3">
        <f>+dataMercanciaGeneral[[#This Row],[Mercancía general embarcada en cabotaje]]+dataMercanciaGeneral[[#This Row],[Mercancía general desembarcada en cabotaje]]</f>
        <v>88933</v>
      </c>
      <c r="H2564" s="2">
        <v>1066477</v>
      </c>
      <c r="I2564" s="2">
        <v>2609828</v>
      </c>
      <c r="J2564" s="3">
        <f>+dataMercanciaGeneral[[#This Row],[Mercancía general embarcada en exterior]]+dataMercanciaGeneral[[#This Row],[Mercancía general desembarcada en exterior]]</f>
        <v>3676305</v>
      </c>
      <c r="K2564" s="3">
        <f>+dataMercanciaGeneral[[#This Row],[Mercancía general embarcada en cabotaje]]+dataMercanciaGeneral[[#This Row],[Mercancía general embarcada en exterior]]</f>
        <v>1144089</v>
      </c>
      <c r="L2564" s="3">
        <f>+dataMercanciaGeneral[[#This Row],[Mercancía general desembarcada en cabotaje]]+dataMercanciaGeneral[[#This Row],[Mercancía general desembarcada en exterior]]</f>
        <v>2621149</v>
      </c>
      <c r="M2564" s="3">
        <f>+dataMercanciaGeneral[[#This Row],[TOTAL mercancía general embarcada en cabotaje y exterior]]+dataMercanciaGeneral[[#This Row],[TOTAL mercancía general desembarcada en cabotaje y exterior]]</f>
        <v>3765238</v>
      </c>
    </row>
    <row r="2565" spans="1:13" hidden="1" x14ac:dyDescent="0.25">
      <c r="A2565" s="1">
        <v>2006</v>
      </c>
      <c r="B2565" s="1" t="s">
        <v>12</v>
      </c>
      <c r="C2565" s="1" t="s">
        <v>32</v>
      </c>
      <c r="D2565" s="1" t="s">
        <v>42</v>
      </c>
      <c r="E2565" s="2">
        <v>396915</v>
      </c>
      <c r="F2565" s="2">
        <v>176845</v>
      </c>
      <c r="G2565" s="3">
        <f>+dataMercanciaGeneral[[#This Row],[Mercancía general embarcada en cabotaje]]+dataMercanciaGeneral[[#This Row],[Mercancía general desembarcada en cabotaje]]</f>
        <v>573760</v>
      </c>
      <c r="H2565" s="2">
        <v>2736946</v>
      </c>
      <c r="I2565" s="2">
        <v>2318392</v>
      </c>
      <c r="J2565" s="3">
        <f>+dataMercanciaGeneral[[#This Row],[Mercancía general embarcada en exterior]]+dataMercanciaGeneral[[#This Row],[Mercancía general desembarcada en exterior]]</f>
        <v>5055338</v>
      </c>
      <c r="K2565" s="3">
        <f>+dataMercanciaGeneral[[#This Row],[Mercancía general embarcada en cabotaje]]+dataMercanciaGeneral[[#This Row],[Mercancía general embarcada en exterior]]</f>
        <v>3133861</v>
      </c>
      <c r="L2565" s="3">
        <f>+dataMercanciaGeneral[[#This Row],[Mercancía general desembarcada en cabotaje]]+dataMercanciaGeneral[[#This Row],[Mercancía general desembarcada en exterior]]</f>
        <v>2495237</v>
      </c>
      <c r="M2565" s="3">
        <f>+dataMercanciaGeneral[[#This Row],[TOTAL mercancía general embarcada en cabotaje y exterior]]+dataMercanciaGeneral[[#This Row],[TOTAL mercancía general desembarcada en cabotaje y exterior]]</f>
        <v>5629098</v>
      </c>
    </row>
    <row r="2566" spans="1:13" hidden="1" x14ac:dyDescent="0.25">
      <c r="A2566" s="1">
        <v>2006</v>
      </c>
      <c r="B2566" s="1" t="s">
        <v>13</v>
      </c>
      <c r="C2566" s="1" t="s">
        <v>32</v>
      </c>
      <c r="D2566" s="1" t="s">
        <v>33</v>
      </c>
      <c r="E2566" s="2">
        <v>0</v>
      </c>
      <c r="F2566" s="2">
        <v>483</v>
      </c>
      <c r="G2566" s="3">
        <f>+dataMercanciaGeneral[[#This Row],[Mercancía general embarcada en cabotaje]]+dataMercanciaGeneral[[#This Row],[Mercancía general desembarcada en cabotaje]]</f>
        <v>483</v>
      </c>
      <c r="H2566" s="2">
        <v>9126</v>
      </c>
      <c r="I2566" s="2">
        <v>553670</v>
      </c>
      <c r="J2566" s="3">
        <f>+dataMercanciaGeneral[[#This Row],[Mercancía general embarcada en exterior]]+dataMercanciaGeneral[[#This Row],[Mercancía general desembarcada en exterior]]</f>
        <v>562796</v>
      </c>
      <c r="K2566" s="3">
        <f>+dataMercanciaGeneral[[#This Row],[Mercancía general embarcada en cabotaje]]+dataMercanciaGeneral[[#This Row],[Mercancía general embarcada en exterior]]</f>
        <v>9126</v>
      </c>
      <c r="L2566" s="3">
        <f>+dataMercanciaGeneral[[#This Row],[Mercancía general desembarcada en cabotaje]]+dataMercanciaGeneral[[#This Row],[Mercancía general desembarcada en exterior]]</f>
        <v>554153</v>
      </c>
      <c r="M2566" s="3">
        <f>+dataMercanciaGeneral[[#This Row],[TOTAL mercancía general embarcada en cabotaje y exterior]]+dataMercanciaGeneral[[#This Row],[TOTAL mercancía general desembarcada en cabotaje y exterior]]</f>
        <v>563279</v>
      </c>
    </row>
    <row r="2567" spans="1:13" hidden="1" x14ac:dyDescent="0.25">
      <c r="A2567" s="1">
        <v>2006</v>
      </c>
      <c r="B2567" s="1" t="s">
        <v>13</v>
      </c>
      <c r="C2567" s="1" t="s">
        <v>32</v>
      </c>
      <c r="D2567" s="1" t="s">
        <v>42</v>
      </c>
      <c r="E2567" s="2">
        <v>129894</v>
      </c>
      <c r="F2567" s="2">
        <v>111800</v>
      </c>
      <c r="G2567" s="3">
        <f>+dataMercanciaGeneral[[#This Row],[Mercancía general embarcada en cabotaje]]+dataMercanciaGeneral[[#This Row],[Mercancía general desembarcada en cabotaje]]</f>
        <v>241694</v>
      </c>
      <c r="H2567" s="2">
        <v>176255</v>
      </c>
      <c r="I2567" s="2">
        <v>17458</v>
      </c>
      <c r="J2567" s="3">
        <f>+dataMercanciaGeneral[[#This Row],[Mercancía general embarcada en exterior]]+dataMercanciaGeneral[[#This Row],[Mercancía general desembarcada en exterior]]</f>
        <v>193713</v>
      </c>
      <c r="K2567" s="3">
        <f>+dataMercanciaGeneral[[#This Row],[Mercancía general embarcada en cabotaje]]+dataMercanciaGeneral[[#This Row],[Mercancía general embarcada en exterior]]</f>
        <v>306149</v>
      </c>
      <c r="L2567" s="3">
        <f>+dataMercanciaGeneral[[#This Row],[Mercancía general desembarcada en cabotaje]]+dataMercanciaGeneral[[#This Row],[Mercancía general desembarcada en exterior]]</f>
        <v>129258</v>
      </c>
      <c r="M2567" s="3">
        <f>+dataMercanciaGeneral[[#This Row],[TOTAL mercancía general embarcada en cabotaje y exterior]]+dataMercanciaGeneral[[#This Row],[TOTAL mercancía general desembarcada en cabotaje y exterior]]</f>
        <v>435407</v>
      </c>
    </row>
    <row r="2568" spans="1:13" hidden="1" x14ac:dyDescent="0.25">
      <c r="A2568" s="1">
        <v>2006</v>
      </c>
      <c r="B2568" s="1" t="s">
        <v>14</v>
      </c>
      <c r="C2568" s="1" t="s">
        <v>32</v>
      </c>
      <c r="D2568" s="1" t="s">
        <v>33</v>
      </c>
      <c r="E2568" s="2">
        <v>6002</v>
      </c>
      <c r="F2568" s="2">
        <v>367</v>
      </c>
      <c r="G2568" s="3">
        <f>+dataMercanciaGeneral[[#This Row],[Mercancía general embarcada en cabotaje]]+dataMercanciaGeneral[[#This Row],[Mercancía general desembarcada en cabotaje]]</f>
        <v>6369</v>
      </c>
      <c r="H2568" s="2">
        <v>417562</v>
      </c>
      <c r="I2568" s="2">
        <v>177835</v>
      </c>
      <c r="J2568" s="3">
        <f>+dataMercanciaGeneral[[#This Row],[Mercancía general embarcada en exterior]]+dataMercanciaGeneral[[#This Row],[Mercancía general desembarcada en exterior]]</f>
        <v>595397</v>
      </c>
      <c r="K2568" s="3">
        <f>+dataMercanciaGeneral[[#This Row],[Mercancía general embarcada en cabotaje]]+dataMercanciaGeneral[[#This Row],[Mercancía general embarcada en exterior]]</f>
        <v>423564</v>
      </c>
      <c r="L2568" s="3">
        <f>+dataMercanciaGeneral[[#This Row],[Mercancía general desembarcada en cabotaje]]+dataMercanciaGeneral[[#This Row],[Mercancía general desembarcada en exterior]]</f>
        <v>178202</v>
      </c>
      <c r="M2568" s="3">
        <f>+dataMercanciaGeneral[[#This Row],[TOTAL mercancía general embarcada en cabotaje y exterior]]+dataMercanciaGeneral[[#This Row],[TOTAL mercancía general desembarcada en cabotaje y exterior]]</f>
        <v>601766</v>
      </c>
    </row>
    <row r="2569" spans="1:13" hidden="1" x14ac:dyDescent="0.25">
      <c r="A2569" s="1">
        <v>2006</v>
      </c>
      <c r="B2569" s="1" t="s">
        <v>14</v>
      </c>
      <c r="C2569" s="1" t="s">
        <v>32</v>
      </c>
      <c r="D2569" s="1" t="s">
        <v>42</v>
      </c>
      <c r="E2569" s="2">
        <v>35559</v>
      </c>
      <c r="F2569" s="2">
        <v>5562</v>
      </c>
      <c r="G2569" s="3">
        <f>+dataMercanciaGeneral[[#This Row],[Mercancía general embarcada en cabotaje]]+dataMercanciaGeneral[[#This Row],[Mercancía general desembarcada en cabotaje]]</f>
        <v>41121</v>
      </c>
      <c r="H2569" s="2">
        <v>780401</v>
      </c>
      <c r="I2569" s="2">
        <v>123153</v>
      </c>
      <c r="J2569" s="3">
        <f>+dataMercanciaGeneral[[#This Row],[Mercancía general embarcada en exterior]]+dataMercanciaGeneral[[#This Row],[Mercancía general desembarcada en exterior]]</f>
        <v>903554</v>
      </c>
      <c r="K2569" s="3">
        <f>+dataMercanciaGeneral[[#This Row],[Mercancía general embarcada en cabotaje]]+dataMercanciaGeneral[[#This Row],[Mercancía general embarcada en exterior]]</f>
        <v>815960</v>
      </c>
      <c r="L2569" s="3">
        <f>+dataMercanciaGeneral[[#This Row],[Mercancía general desembarcada en cabotaje]]+dataMercanciaGeneral[[#This Row],[Mercancía general desembarcada en exterior]]</f>
        <v>128715</v>
      </c>
      <c r="M2569" s="3">
        <f>+dataMercanciaGeneral[[#This Row],[TOTAL mercancía general embarcada en cabotaje y exterior]]+dataMercanciaGeneral[[#This Row],[TOTAL mercancía general desembarcada en cabotaje y exterior]]</f>
        <v>944675</v>
      </c>
    </row>
    <row r="2570" spans="1:13" hidden="1" x14ac:dyDescent="0.25">
      <c r="A2570" s="1">
        <v>2006</v>
      </c>
      <c r="B2570" s="1" t="s">
        <v>15</v>
      </c>
      <c r="C2570" s="1" t="s">
        <v>32</v>
      </c>
      <c r="D2570" s="1" t="s">
        <v>33</v>
      </c>
      <c r="E2570" s="2">
        <v>308039</v>
      </c>
      <c r="F2570" s="2">
        <v>521320</v>
      </c>
      <c r="G2570" s="3">
        <f>+dataMercanciaGeneral[[#This Row],[Mercancía general embarcada en cabotaje]]+dataMercanciaGeneral[[#This Row],[Mercancía general desembarcada en cabotaje]]</f>
        <v>829359</v>
      </c>
      <c r="H2570" s="2">
        <v>195</v>
      </c>
      <c r="I2570" s="2">
        <v>0</v>
      </c>
      <c r="J2570" s="3">
        <f>+dataMercanciaGeneral[[#This Row],[Mercancía general embarcada en exterior]]+dataMercanciaGeneral[[#This Row],[Mercancía general desembarcada en exterior]]</f>
        <v>195</v>
      </c>
      <c r="K2570" s="3">
        <f>+dataMercanciaGeneral[[#This Row],[Mercancía general embarcada en cabotaje]]+dataMercanciaGeneral[[#This Row],[Mercancía general embarcada en exterior]]</f>
        <v>308234</v>
      </c>
      <c r="L2570" s="3">
        <f>+dataMercanciaGeneral[[#This Row],[Mercancía general desembarcada en cabotaje]]+dataMercanciaGeneral[[#This Row],[Mercancía general desembarcada en exterior]]</f>
        <v>521320</v>
      </c>
      <c r="M2570" s="3">
        <f>+dataMercanciaGeneral[[#This Row],[TOTAL mercancía general embarcada en cabotaje y exterior]]+dataMercanciaGeneral[[#This Row],[TOTAL mercancía general desembarcada en cabotaje y exterior]]</f>
        <v>829554</v>
      </c>
    </row>
    <row r="2571" spans="1:13" hidden="1" x14ac:dyDescent="0.25">
      <c r="A2571" s="1">
        <v>2006</v>
      </c>
      <c r="B2571" s="1" t="s">
        <v>15</v>
      </c>
      <c r="C2571" s="1" t="s">
        <v>32</v>
      </c>
      <c r="D2571" s="1" t="s">
        <v>42</v>
      </c>
      <c r="E2571" s="2">
        <v>13396</v>
      </c>
      <c r="F2571" s="2">
        <v>34935</v>
      </c>
      <c r="G2571" s="3">
        <f>+dataMercanciaGeneral[[#This Row],[Mercancía general embarcada en cabotaje]]+dataMercanciaGeneral[[#This Row],[Mercancía general desembarcada en cabotaje]]</f>
        <v>48331</v>
      </c>
      <c r="H2571" s="2">
        <v>1362</v>
      </c>
      <c r="I2571" s="2">
        <v>12031</v>
      </c>
      <c r="J2571" s="3">
        <f>+dataMercanciaGeneral[[#This Row],[Mercancía general embarcada en exterior]]+dataMercanciaGeneral[[#This Row],[Mercancía general desembarcada en exterior]]</f>
        <v>13393</v>
      </c>
      <c r="K2571" s="3">
        <f>+dataMercanciaGeneral[[#This Row],[Mercancía general embarcada en cabotaje]]+dataMercanciaGeneral[[#This Row],[Mercancía general embarcada en exterior]]</f>
        <v>14758</v>
      </c>
      <c r="L2571" s="3">
        <f>+dataMercanciaGeneral[[#This Row],[Mercancía general desembarcada en cabotaje]]+dataMercanciaGeneral[[#This Row],[Mercancía general desembarcada en exterior]]</f>
        <v>46966</v>
      </c>
      <c r="M2571" s="3">
        <f>+dataMercanciaGeneral[[#This Row],[TOTAL mercancía general embarcada en cabotaje y exterior]]+dataMercanciaGeneral[[#This Row],[TOTAL mercancía general desembarcada en cabotaje y exterior]]</f>
        <v>61724</v>
      </c>
    </row>
    <row r="2572" spans="1:13" hidden="1" x14ac:dyDescent="0.25">
      <c r="A2572" s="1">
        <v>2006</v>
      </c>
      <c r="B2572" s="1" t="s">
        <v>16</v>
      </c>
      <c r="C2572" s="1" t="s">
        <v>32</v>
      </c>
      <c r="D2572" s="1" t="s">
        <v>33</v>
      </c>
      <c r="E2572" s="2">
        <v>13481</v>
      </c>
      <c r="F2572" s="2">
        <v>1087</v>
      </c>
      <c r="G2572" s="3">
        <f>+dataMercanciaGeneral[[#This Row],[Mercancía general embarcada en cabotaje]]+dataMercanciaGeneral[[#This Row],[Mercancía general desembarcada en cabotaje]]</f>
        <v>14568</v>
      </c>
      <c r="H2572" s="2">
        <v>155148</v>
      </c>
      <c r="I2572" s="2">
        <v>380409</v>
      </c>
      <c r="J2572" s="3">
        <f>+dataMercanciaGeneral[[#This Row],[Mercancía general embarcada en exterior]]+dataMercanciaGeneral[[#This Row],[Mercancía general desembarcada en exterior]]</f>
        <v>535557</v>
      </c>
      <c r="K2572" s="3">
        <f>+dataMercanciaGeneral[[#This Row],[Mercancía general embarcada en cabotaje]]+dataMercanciaGeneral[[#This Row],[Mercancía general embarcada en exterior]]</f>
        <v>168629</v>
      </c>
      <c r="L2572" s="3">
        <f>+dataMercanciaGeneral[[#This Row],[Mercancía general desembarcada en cabotaje]]+dataMercanciaGeneral[[#This Row],[Mercancía general desembarcada en exterior]]</f>
        <v>381496</v>
      </c>
      <c r="M2572" s="3">
        <f>+dataMercanciaGeneral[[#This Row],[TOTAL mercancía general embarcada en cabotaje y exterior]]+dataMercanciaGeneral[[#This Row],[TOTAL mercancía general desembarcada en cabotaje y exterior]]</f>
        <v>550125</v>
      </c>
    </row>
    <row r="2573" spans="1:13" hidden="1" x14ac:dyDescent="0.25">
      <c r="A2573" s="1">
        <v>2006</v>
      </c>
      <c r="B2573" s="1" t="s">
        <v>16</v>
      </c>
      <c r="C2573" s="1" t="s">
        <v>32</v>
      </c>
      <c r="D2573" s="1" t="s">
        <v>42</v>
      </c>
      <c r="E2573" s="2">
        <v>6315</v>
      </c>
      <c r="F2573" s="2">
        <v>2</v>
      </c>
      <c r="G2573" s="3">
        <f>+dataMercanciaGeneral[[#This Row],[Mercancía general embarcada en cabotaje]]+dataMercanciaGeneral[[#This Row],[Mercancía general desembarcada en cabotaje]]</f>
        <v>6317</v>
      </c>
      <c r="H2573" s="2">
        <v>1278</v>
      </c>
      <c r="I2573" s="2">
        <v>0</v>
      </c>
      <c r="J2573" s="3">
        <f>+dataMercanciaGeneral[[#This Row],[Mercancía general embarcada en exterior]]+dataMercanciaGeneral[[#This Row],[Mercancía general desembarcada en exterior]]</f>
        <v>1278</v>
      </c>
      <c r="K2573" s="3">
        <f>+dataMercanciaGeneral[[#This Row],[Mercancía general embarcada en cabotaje]]+dataMercanciaGeneral[[#This Row],[Mercancía general embarcada en exterior]]</f>
        <v>7593</v>
      </c>
      <c r="L2573" s="3">
        <f>+dataMercanciaGeneral[[#This Row],[Mercancía general desembarcada en cabotaje]]+dataMercanciaGeneral[[#This Row],[Mercancía general desembarcada en exterior]]</f>
        <v>2</v>
      </c>
      <c r="M2573" s="3">
        <f>+dataMercanciaGeneral[[#This Row],[TOTAL mercancía general embarcada en cabotaje y exterior]]+dataMercanciaGeneral[[#This Row],[TOTAL mercancía general desembarcada en cabotaje y exterior]]</f>
        <v>7595</v>
      </c>
    </row>
    <row r="2574" spans="1:13" hidden="1" x14ac:dyDescent="0.25">
      <c r="A2574" s="1">
        <v>2006</v>
      </c>
      <c r="B2574" s="1" t="s">
        <v>17</v>
      </c>
      <c r="C2574" s="1" t="s">
        <v>32</v>
      </c>
      <c r="D2574" s="1" t="s">
        <v>33</v>
      </c>
      <c r="E2574" s="2">
        <v>38162</v>
      </c>
      <c r="F2574" s="2">
        <v>90</v>
      </c>
      <c r="G2574" s="3">
        <f>+dataMercanciaGeneral[[#This Row],[Mercancía general embarcada en cabotaje]]+dataMercanciaGeneral[[#This Row],[Mercancía general desembarcada en cabotaje]]</f>
        <v>38252</v>
      </c>
      <c r="H2574" s="2">
        <v>297237</v>
      </c>
      <c r="I2574" s="2">
        <v>177588</v>
      </c>
      <c r="J2574" s="3">
        <f>+dataMercanciaGeneral[[#This Row],[Mercancía general embarcada en exterior]]+dataMercanciaGeneral[[#This Row],[Mercancía general desembarcada en exterior]]</f>
        <v>474825</v>
      </c>
      <c r="K2574" s="3">
        <f>+dataMercanciaGeneral[[#This Row],[Mercancía general embarcada en cabotaje]]+dataMercanciaGeneral[[#This Row],[Mercancía general embarcada en exterior]]</f>
        <v>335399</v>
      </c>
      <c r="L2574" s="3">
        <f>+dataMercanciaGeneral[[#This Row],[Mercancía general desembarcada en cabotaje]]+dataMercanciaGeneral[[#This Row],[Mercancía general desembarcada en exterior]]</f>
        <v>177678</v>
      </c>
      <c r="M2574" s="3">
        <f>+dataMercanciaGeneral[[#This Row],[TOTAL mercancía general embarcada en cabotaje y exterior]]+dataMercanciaGeneral[[#This Row],[TOTAL mercancía general desembarcada en cabotaje y exterior]]</f>
        <v>513077</v>
      </c>
    </row>
    <row r="2575" spans="1:13" hidden="1" x14ac:dyDescent="0.25">
      <c r="A2575" s="1">
        <v>2006</v>
      </c>
      <c r="B2575" s="1" t="s">
        <v>17</v>
      </c>
      <c r="C2575" s="1" t="s">
        <v>32</v>
      </c>
      <c r="D2575" s="1" t="s">
        <v>42</v>
      </c>
      <c r="E2575" s="2">
        <v>3874</v>
      </c>
      <c r="F2575" s="2">
        <v>4574</v>
      </c>
      <c r="G2575" s="3">
        <f>+dataMercanciaGeneral[[#This Row],[Mercancía general embarcada en cabotaje]]+dataMercanciaGeneral[[#This Row],[Mercancía general desembarcada en cabotaje]]</f>
        <v>8448</v>
      </c>
      <c r="H2575" s="2">
        <v>58028</v>
      </c>
      <c r="I2575" s="2">
        <v>21032</v>
      </c>
      <c r="J2575" s="3">
        <f>+dataMercanciaGeneral[[#This Row],[Mercancía general embarcada en exterior]]+dataMercanciaGeneral[[#This Row],[Mercancía general desembarcada en exterior]]</f>
        <v>79060</v>
      </c>
      <c r="K2575" s="3">
        <f>+dataMercanciaGeneral[[#This Row],[Mercancía general embarcada en cabotaje]]+dataMercanciaGeneral[[#This Row],[Mercancía general embarcada en exterior]]</f>
        <v>61902</v>
      </c>
      <c r="L2575" s="3">
        <f>+dataMercanciaGeneral[[#This Row],[Mercancía general desembarcada en cabotaje]]+dataMercanciaGeneral[[#This Row],[Mercancía general desembarcada en exterior]]</f>
        <v>25606</v>
      </c>
      <c r="M2575" s="3">
        <f>+dataMercanciaGeneral[[#This Row],[TOTAL mercancía general embarcada en cabotaje y exterior]]+dataMercanciaGeneral[[#This Row],[TOTAL mercancía general desembarcada en cabotaje y exterior]]</f>
        <v>87508</v>
      </c>
    </row>
    <row r="2576" spans="1:13" hidden="1" x14ac:dyDescent="0.25">
      <c r="A2576" s="1">
        <v>2006</v>
      </c>
      <c r="B2576" s="1" t="s">
        <v>18</v>
      </c>
      <c r="C2576" s="1" t="s">
        <v>32</v>
      </c>
      <c r="D2576" s="1" t="s">
        <v>33</v>
      </c>
      <c r="E2576" s="2">
        <v>1316</v>
      </c>
      <c r="F2576" s="2">
        <v>1118</v>
      </c>
      <c r="G2576" s="3">
        <f>+dataMercanciaGeneral[[#This Row],[Mercancía general embarcada en cabotaje]]+dataMercanciaGeneral[[#This Row],[Mercancía general desembarcada en cabotaje]]</f>
        <v>2434</v>
      </c>
      <c r="H2576" s="2">
        <v>366242</v>
      </c>
      <c r="I2576" s="2">
        <v>315716</v>
      </c>
      <c r="J2576" s="3">
        <f>+dataMercanciaGeneral[[#This Row],[Mercancía general embarcada en exterior]]+dataMercanciaGeneral[[#This Row],[Mercancía general desembarcada en exterior]]</f>
        <v>681958</v>
      </c>
      <c r="K2576" s="3">
        <f>+dataMercanciaGeneral[[#This Row],[Mercancía general embarcada en cabotaje]]+dataMercanciaGeneral[[#This Row],[Mercancía general embarcada en exterior]]</f>
        <v>367558</v>
      </c>
      <c r="L2576" s="3">
        <f>+dataMercanciaGeneral[[#This Row],[Mercancía general desembarcada en cabotaje]]+dataMercanciaGeneral[[#This Row],[Mercancía general desembarcada en exterior]]</f>
        <v>316834</v>
      </c>
      <c r="M2576" s="3">
        <f>+dataMercanciaGeneral[[#This Row],[TOTAL mercancía general embarcada en cabotaje y exterior]]+dataMercanciaGeneral[[#This Row],[TOTAL mercancía general desembarcada en cabotaje y exterior]]</f>
        <v>684392</v>
      </c>
    </row>
    <row r="2577" spans="1:13" hidden="1" x14ac:dyDescent="0.25">
      <c r="A2577" s="1">
        <v>2006</v>
      </c>
      <c r="B2577" s="1" t="s">
        <v>18</v>
      </c>
      <c r="C2577" s="1" t="s">
        <v>32</v>
      </c>
      <c r="D2577" s="1" t="s">
        <v>42</v>
      </c>
      <c r="E2577" s="2">
        <v>0</v>
      </c>
      <c r="F2577" s="2">
        <v>0</v>
      </c>
      <c r="G2577" s="3">
        <f>+dataMercanciaGeneral[[#This Row],[Mercancía general embarcada en cabotaje]]+dataMercanciaGeneral[[#This Row],[Mercancía general desembarcada en cabotaje]]</f>
        <v>0</v>
      </c>
      <c r="H2577" s="2">
        <v>0</v>
      </c>
      <c r="I2577" s="2">
        <v>0</v>
      </c>
      <c r="J2577" s="3">
        <f>+dataMercanciaGeneral[[#This Row],[Mercancía general embarcada en exterior]]+dataMercanciaGeneral[[#This Row],[Mercancía general desembarcada en exterior]]</f>
        <v>0</v>
      </c>
      <c r="K2577" s="3">
        <f>+dataMercanciaGeneral[[#This Row],[Mercancía general embarcada en cabotaje]]+dataMercanciaGeneral[[#This Row],[Mercancía general embarcada en exterior]]</f>
        <v>0</v>
      </c>
      <c r="L2577" s="3">
        <f>+dataMercanciaGeneral[[#This Row],[Mercancía general desembarcada en cabotaje]]+dataMercanciaGeneral[[#This Row],[Mercancía general desembarcada en exterior]]</f>
        <v>0</v>
      </c>
      <c r="M2577" s="3">
        <f>+dataMercanciaGeneral[[#This Row],[TOTAL mercancía general embarcada en cabotaje y exterior]]+dataMercanciaGeneral[[#This Row],[TOTAL mercancía general desembarcada en cabotaje y exterior]]</f>
        <v>0</v>
      </c>
    </row>
    <row r="2578" spans="1:13" hidden="1" x14ac:dyDescent="0.25">
      <c r="A2578" s="1">
        <v>2006</v>
      </c>
      <c r="B2578" s="1" t="s">
        <v>19</v>
      </c>
      <c r="C2578" s="1" t="s">
        <v>32</v>
      </c>
      <c r="D2578" s="1" t="s">
        <v>33</v>
      </c>
      <c r="E2578" s="2">
        <v>1400696</v>
      </c>
      <c r="F2578" s="2">
        <v>1503702</v>
      </c>
      <c r="G2578" s="3">
        <f>+dataMercanciaGeneral[[#This Row],[Mercancía general embarcada en cabotaje]]+dataMercanciaGeneral[[#This Row],[Mercancía general desembarcada en cabotaje]]</f>
        <v>2904398</v>
      </c>
      <c r="H2578" s="2">
        <v>146866</v>
      </c>
      <c r="I2578" s="2">
        <v>326746</v>
      </c>
      <c r="J2578" s="3">
        <f>+dataMercanciaGeneral[[#This Row],[Mercancía general embarcada en exterior]]+dataMercanciaGeneral[[#This Row],[Mercancía general desembarcada en exterior]]</f>
        <v>473612</v>
      </c>
      <c r="K2578" s="3">
        <f>+dataMercanciaGeneral[[#This Row],[Mercancía general embarcada en cabotaje]]+dataMercanciaGeneral[[#This Row],[Mercancía general embarcada en exterior]]</f>
        <v>1547562</v>
      </c>
      <c r="L2578" s="3">
        <f>+dataMercanciaGeneral[[#This Row],[Mercancía general desembarcada en cabotaje]]+dataMercanciaGeneral[[#This Row],[Mercancía general desembarcada en exterior]]</f>
        <v>1830448</v>
      </c>
      <c r="M2578" s="3">
        <f>+dataMercanciaGeneral[[#This Row],[TOTAL mercancía general embarcada en cabotaje y exterior]]+dataMercanciaGeneral[[#This Row],[TOTAL mercancía general desembarcada en cabotaje y exterior]]</f>
        <v>3378010</v>
      </c>
    </row>
    <row r="2579" spans="1:13" hidden="1" x14ac:dyDescent="0.25">
      <c r="A2579" s="1">
        <v>2006</v>
      </c>
      <c r="B2579" s="1" t="s">
        <v>19</v>
      </c>
      <c r="C2579" s="1" t="s">
        <v>32</v>
      </c>
      <c r="D2579" s="1" t="s">
        <v>42</v>
      </c>
      <c r="E2579" s="2">
        <v>1004254</v>
      </c>
      <c r="F2579" s="2">
        <v>2627332</v>
      </c>
      <c r="G2579" s="3">
        <f>+dataMercanciaGeneral[[#This Row],[Mercancía general embarcada en cabotaje]]+dataMercanciaGeneral[[#This Row],[Mercancía general desembarcada en cabotaje]]</f>
        <v>3631586</v>
      </c>
      <c r="H2579" s="2">
        <v>4928140</v>
      </c>
      <c r="I2579" s="2">
        <v>5174449</v>
      </c>
      <c r="J2579" s="3">
        <f>+dataMercanciaGeneral[[#This Row],[Mercancía general embarcada en exterior]]+dataMercanciaGeneral[[#This Row],[Mercancía general desembarcada en exterior]]</f>
        <v>10102589</v>
      </c>
      <c r="K2579" s="3">
        <f>+dataMercanciaGeneral[[#This Row],[Mercancía general embarcada en cabotaje]]+dataMercanciaGeneral[[#This Row],[Mercancía general embarcada en exterior]]</f>
        <v>5932394</v>
      </c>
      <c r="L2579" s="3">
        <f>+dataMercanciaGeneral[[#This Row],[Mercancía general desembarcada en cabotaje]]+dataMercanciaGeneral[[#This Row],[Mercancía general desembarcada en exterior]]</f>
        <v>7801781</v>
      </c>
      <c r="M2579" s="3">
        <f>+dataMercanciaGeneral[[#This Row],[TOTAL mercancía general embarcada en cabotaje y exterior]]+dataMercanciaGeneral[[#This Row],[TOTAL mercancía general desembarcada en cabotaje y exterior]]</f>
        <v>13734175</v>
      </c>
    </row>
    <row r="2580" spans="1:13" hidden="1" x14ac:dyDescent="0.25">
      <c r="A2580" s="1">
        <v>2006</v>
      </c>
      <c r="B2580" s="1" t="s">
        <v>20</v>
      </c>
      <c r="C2580" s="1" t="s">
        <v>32</v>
      </c>
      <c r="D2580" s="1" t="s">
        <v>33</v>
      </c>
      <c r="E2580" s="2">
        <v>302156</v>
      </c>
      <c r="F2580" s="2">
        <v>96892</v>
      </c>
      <c r="G2580" s="3">
        <f>+dataMercanciaGeneral[[#This Row],[Mercancía general embarcada en cabotaje]]+dataMercanciaGeneral[[#This Row],[Mercancía general desembarcada en cabotaje]]</f>
        <v>399048</v>
      </c>
      <c r="H2580" s="2">
        <v>270</v>
      </c>
      <c r="I2580" s="2">
        <v>35792</v>
      </c>
      <c r="J2580" s="3">
        <f>+dataMercanciaGeneral[[#This Row],[Mercancía general embarcada en exterior]]+dataMercanciaGeneral[[#This Row],[Mercancía general desembarcada en exterior]]</f>
        <v>36062</v>
      </c>
      <c r="K2580" s="3">
        <f>+dataMercanciaGeneral[[#This Row],[Mercancía general embarcada en cabotaje]]+dataMercanciaGeneral[[#This Row],[Mercancía general embarcada en exterior]]</f>
        <v>302426</v>
      </c>
      <c r="L2580" s="3">
        <f>+dataMercanciaGeneral[[#This Row],[Mercancía general desembarcada en cabotaje]]+dataMercanciaGeneral[[#This Row],[Mercancía general desembarcada en exterior]]</f>
        <v>132684</v>
      </c>
      <c r="M2580" s="3">
        <f>+dataMercanciaGeneral[[#This Row],[TOTAL mercancía general embarcada en cabotaje y exterior]]+dataMercanciaGeneral[[#This Row],[TOTAL mercancía general desembarcada en cabotaje y exterior]]</f>
        <v>435110</v>
      </c>
    </row>
    <row r="2581" spans="1:13" hidden="1" x14ac:dyDescent="0.25">
      <c r="A2581" s="1">
        <v>2006</v>
      </c>
      <c r="B2581" s="1" t="s">
        <v>20</v>
      </c>
      <c r="C2581" s="1" t="s">
        <v>32</v>
      </c>
      <c r="D2581" s="1" t="s">
        <v>42</v>
      </c>
      <c r="E2581" s="2">
        <v>82558</v>
      </c>
      <c r="F2581" s="2">
        <v>3488</v>
      </c>
      <c r="G2581" s="3">
        <f>+dataMercanciaGeneral[[#This Row],[Mercancía general embarcada en cabotaje]]+dataMercanciaGeneral[[#This Row],[Mercancía general desembarcada en cabotaje]]</f>
        <v>86046</v>
      </c>
      <c r="H2581" s="2">
        <v>1795607</v>
      </c>
      <c r="I2581" s="2">
        <v>1733373</v>
      </c>
      <c r="J2581" s="3">
        <f>+dataMercanciaGeneral[[#This Row],[Mercancía general embarcada en exterior]]+dataMercanciaGeneral[[#This Row],[Mercancía general desembarcada en exterior]]</f>
        <v>3528980</v>
      </c>
      <c r="K2581" s="3">
        <f>+dataMercanciaGeneral[[#This Row],[Mercancía general embarcada en cabotaje]]+dataMercanciaGeneral[[#This Row],[Mercancía general embarcada en exterior]]</f>
        <v>1878165</v>
      </c>
      <c r="L2581" s="3">
        <f>+dataMercanciaGeneral[[#This Row],[Mercancía general desembarcada en cabotaje]]+dataMercanciaGeneral[[#This Row],[Mercancía general desembarcada en exterior]]</f>
        <v>1736861</v>
      </c>
      <c r="M2581" s="3">
        <f>+dataMercanciaGeneral[[#This Row],[TOTAL mercancía general embarcada en cabotaje y exterior]]+dataMercanciaGeneral[[#This Row],[TOTAL mercancía general desembarcada en cabotaje y exterior]]</f>
        <v>3615026</v>
      </c>
    </row>
    <row r="2582" spans="1:13" hidden="1" x14ac:dyDescent="0.25">
      <c r="A2582" s="1">
        <v>2006</v>
      </c>
      <c r="B2582" s="1" t="s">
        <v>21</v>
      </c>
      <c r="C2582" s="1" t="s">
        <v>32</v>
      </c>
      <c r="D2582" s="1" t="s">
        <v>33</v>
      </c>
      <c r="E2582" s="2">
        <v>80</v>
      </c>
      <c r="F2582" s="2">
        <v>29283</v>
      </c>
      <c r="G2582" s="3">
        <f>+dataMercanciaGeneral[[#This Row],[Mercancía general embarcada en cabotaje]]+dataMercanciaGeneral[[#This Row],[Mercancía general desembarcada en cabotaje]]</f>
        <v>29363</v>
      </c>
      <c r="H2582" s="2">
        <v>386673</v>
      </c>
      <c r="I2582" s="2">
        <v>133850</v>
      </c>
      <c r="J2582" s="3">
        <f>+dataMercanciaGeneral[[#This Row],[Mercancía general embarcada en exterior]]+dataMercanciaGeneral[[#This Row],[Mercancía general desembarcada en exterior]]</f>
        <v>520523</v>
      </c>
      <c r="K2582" s="3">
        <f>+dataMercanciaGeneral[[#This Row],[Mercancía general embarcada en cabotaje]]+dataMercanciaGeneral[[#This Row],[Mercancía general embarcada en exterior]]</f>
        <v>386753</v>
      </c>
      <c r="L2582" s="3">
        <f>+dataMercanciaGeneral[[#This Row],[Mercancía general desembarcada en cabotaje]]+dataMercanciaGeneral[[#This Row],[Mercancía general desembarcada en exterior]]</f>
        <v>163133</v>
      </c>
      <c r="M2582" s="3">
        <f>+dataMercanciaGeneral[[#This Row],[TOTAL mercancía general embarcada en cabotaje y exterior]]+dataMercanciaGeneral[[#This Row],[TOTAL mercancía general desembarcada en cabotaje y exterior]]</f>
        <v>549886</v>
      </c>
    </row>
    <row r="2583" spans="1:13" hidden="1" x14ac:dyDescent="0.25">
      <c r="A2583" s="1">
        <v>2006</v>
      </c>
      <c r="B2583" s="1" t="s">
        <v>21</v>
      </c>
      <c r="C2583" s="1" t="s">
        <v>32</v>
      </c>
      <c r="D2583" s="1" t="s">
        <v>42</v>
      </c>
      <c r="E2583" s="2">
        <v>216130</v>
      </c>
      <c r="F2583" s="2">
        <v>77758</v>
      </c>
      <c r="G2583" s="3">
        <f>+dataMercanciaGeneral[[#This Row],[Mercancía general embarcada en cabotaje]]+dataMercanciaGeneral[[#This Row],[Mercancía general desembarcada en cabotaje]]</f>
        <v>293888</v>
      </c>
      <c r="H2583" s="2">
        <v>7345</v>
      </c>
      <c r="I2583" s="2">
        <v>15980</v>
      </c>
      <c r="J2583" s="3">
        <f>+dataMercanciaGeneral[[#This Row],[Mercancía general embarcada en exterior]]+dataMercanciaGeneral[[#This Row],[Mercancía general desembarcada en exterior]]</f>
        <v>23325</v>
      </c>
      <c r="K2583" s="3">
        <f>+dataMercanciaGeneral[[#This Row],[Mercancía general embarcada en cabotaje]]+dataMercanciaGeneral[[#This Row],[Mercancía general embarcada en exterior]]</f>
        <v>223475</v>
      </c>
      <c r="L2583" s="3">
        <f>+dataMercanciaGeneral[[#This Row],[Mercancía general desembarcada en cabotaje]]+dataMercanciaGeneral[[#This Row],[Mercancía general desembarcada en exterior]]</f>
        <v>93738</v>
      </c>
      <c r="M2583" s="3">
        <f>+dataMercanciaGeneral[[#This Row],[TOTAL mercancía general embarcada en cabotaje y exterior]]+dataMercanciaGeneral[[#This Row],[TOTAL mercancía general desembarcada en cabotaje y exterior]]</f>
        <v>317213</v>
      </c>
    </row>
    <row r="2584" spans="1:13" hidden="1" x14ac:dyDescent="0.25">
      <c r="A2584" s="1">
        <v>2006</v>
      </c>
      <c r="B2584" s="1" t="s">
        <v>22</v>
      </c>
      <c r="C2584" s="1" t="s">
        <v>32</v>
      </c>
      <c r="D2584" s="1" t="s">
        <v>33</v>
      </c>
      <c r="E2584" s="2">
        <v>126042</v>
      </c>
      <c r="F2584" s="2">
        <v>409952</v>
      </c>
      <c r="G2584" s="3">
        <f>+dataMercanciaGeneral[[#This Row],[Mercancía general embarcada en cabotaje]]+dataMercanciaGeneral[[#This Row],[Mercancía general desembarcada en cabotaje]]</f>
        <v>535994</v>
      </c>
      <c r="H2584" s="2">
        <v>0</v>
      </c>
      <c r="I2584" s="2">
        <v>425</v>
      </c>
      <c r="J2584" s="3">
        <f>+dataMercanciaGeneral[[#This Row],[Mercancía general embarcada en exterior]]+dataMercanciaGeneral[[#This Row],[Mercancía general desembarcada en exterior]]</f>
        <v>425</v>
      </c>
      <c r="K2584" s="3">
        <f>+dataMercanciaGeneral[[#This Row],[Mercancía general embarcada en cabotaje]]+dataMercanciaGeneral[[#This Row],[Mercancía general embarcada en exterior]]</f>
        <v>126042</v>
      </c>
      <c r="L2584" s="3">
        <f>+dataMercanciaGeneral[[#This Row],[Mercancía general desembarcada en cabotaje]]+dataMercanciaGeneral[[#This Row],[Mercancía general desembarcada en exterior]]</f>
        <v>410377</v>
      </c>
      <c r="M2584" s="3">
        <f>+dataMercanciaGeneral[[#This Row],[TOTAL mercancía general embarcada en cabotaje y exterior]]+dataMercanciaGeneral[[#This Row],[TOTAL mercancía general desembarcada en cabotaje y exterior]]</f>
        <v>536419</v>
      </c>
    </row>
    <row r="2585" spans="1:13" hidden="1" x14ac:dyDescent="0.25">
      <c r="A2585" s="1">
        <v>2006</v>
      </c>
      <c r="B2585" s="1" t="s">
        <v>22</v>
      </c>
      <c r="C2585" s="1" t="s">
        <v>32</v>
      </c>
      <c r="D2585" s="1" t="s">
        <v>42</v>
      </c>
      <c r="E2585" s="2">
        <v>21926</v>
      </c>
      <c r="F2585" s="2">
        <v>108216</v>
      </c>
      <c r="G2585" s="3">
        <f>+dataMercanciaGeneral[[#This Row],[Mercancía general embarcada en cabotaje]]+dataMercanciaGeneral[[#This Row],[Mercancía general desembarcada en cabotaje]]</f>
        <v>130142</v>
      </c>
      <c r="H2585" s="2">
        <v>1673</v>
      </c>
      <c r="I2585" s="2">
        <v>22233</v>
      </c>
      <c r="J2585" s="3">
        <f>+dataMercanciaGeneral[[#This Row],[Mercancía general embarcada en exterior]]+dataMercanciaGeneral[[#This Row],[Mercancía general desembarcada en exterior]]</f>
        <v>23906</v>
      </c>
      <c r="K2585" s="3">
        <f>+dataMercanciaGeneral[[#This Row],[Mercancía general embarcada en cabotaje]]+dataMercanciaGeneral[[#This Row],[Mercancía general embarcada en exterior]]</f>
        <v>23599</v>
      </c>
      <c r="L2585" s="3">
        <f>+dataMercanciaGeneral[[#This Row],[Mercancía general desembarcada en cabotaje]]+dataMercanciaGeneral[[#This Row],[Mercancía general desembarcada en exterior]]</f>
        <v>130449</v>
      </c>
      <c r="M2585" s="3">
        <f>+dataMercanciaGeneral[[#This Row],[TOTAL mercancía general embarcada en cabotaje y exterior]]+dataMercanciaGeneral[[#This Row],[TOTAL mercancía general desembarcada en cabotaje y exterior]]</f>
        <v>154048</v>
      </c>
    </row>
    <row r="2586" spans="1:13" hidden="1" x14ac:dyDescent="0.25">
      <c r="A2586" s="1">
        <v>2006</v>
      </c>
      <c r="B2586" s="1" t="s">
        <v>6</v>
      </c>
      <c r="C2586" s="1" t="s">
        <v>32</v>
      </c>
      <c r="D2586" s="1" t="s">
        <v>33</v>
      </c>
      <c r="E2586" s="2">
        <v>6399</v>
      </c>
      <c r="F2586" s="2">
        <v>8407</v>
      </c>
      <c r="G2586" s="3">
        <f>+dataMercanciaGeneral[[#This Row],[Mercancía general embarcada en cabotaje]]+dataMercanciaGeneral[[#This Row],[Mercancía general desembarcada en cabotaje]]</f>
        <v>14806</v>
      </c>
      <c r="H2586" s="2">
        <v>19112</v>
      </c>
      <c r="I2586" s="2">
        <v>224972</v>
      </c>
      <c r="J2586" s="3">
        <f>+dataMercanciaGeneral[[#This Row],[Mercancía general embarcada en exterior]]+dataMercanciaGeneral[[#This Row],[Mercancía general desembarcada en exterior]]</f>
        <v>244084</v>
      </c>
      <c r="K2586" s="3">
        <f>+dataMercanciaGeneral[[#This Row],[Mercancía general embarcada en cabotaje]]+dataMercanciaGeneral[[#This Row],[Mercancía general embarcada en exterior]]</f>
        <v>25511</v>
      </c>
      <c r="L2586" s="3">
        <f>+dataMercanciaGeneral[[#This Row],[Mercancía general desembarcada en cabotaje]]+dataMercanciaGeneral[[#This Row],[Mercancía general desembarcada en exterior]]</f>
        <v>233379</v>
      </c>
      <c r="M2586" s="3">
        <f>+dataMercanciaGeneral[[#This Row],[TOTAL mercancía general embarcada en cabotaje y exterior]]+dataMercanciaGeneral[[#This Row],[TOTAL mercancía general desembarcada en cabotaje y exterior]]</f>
        <v>258890</v>
      </c>
    </row>
    <row r="2587" spans="1:13" hidden="1" x14ac:dyDescent="0.25">
      <c r="A2587" s="1">
        <v>2006</v>
      </c>
      <c r="B2587" s="1" t="s">
        <v>6</v>
      </c>
      <c r="C2587" s="1" t="s">
        <v>32</v>
      </c>
      <c r="D2587" s="1" t="s">
        <v>42</v>
      </c>
      <c r="E2587" s="2">
        <v>0</v>
      </c>
      <c r="F2587" s="2">
        <v>0</v>
      </c>
      <c r="G2587" s="3">
        <f>+dataMercanciaGeneral[[#This Row],[Mercancía general embarcada en cabotaje]]+dataMercanciaGeneral[[#This Row],[Mercancía general desembarcada en cabotaje]]</f>
        <v>0</v>
      </c>
      <c r="H2587" s="2">
        <v>5</v>
      </c>
      <c r="I2587" s="2">
        <v>67</v>
      </c>
      <c r="J2587" s="3">
        <f>+dataMercanciaGeneral[[#This Row],[Mercancía general embarcada en exterior]]+dataMercanciaGeneral[[#This Row],[Mercancía general desembarcada en exterior]]</f>
        <v>72</v>
      </c>
      <c r="K2587" s="3">
        <f>+dataMercanciaGeneral[[#This Row],[Mercancía general embarcada en cabotaje]]+dataMercanciaGeneral[[#This Row],[Mercancía general embarcada en exterior]]</f>
        <v>5</v>
      </c>
      <c r="L2587" s="3">
        <f>+dataMercanciaGeneral[[#This Row],[Mercancía general desembarcada en cabotaje]]+dataMercanciaGeneral[[#This Row],[Mercancía general desembarcada en exterior]]</f>
        <v>67</v>
      </c>
      <c r="M2587" s="3">
        <f>+dataMercanciaGeneral[[#This Row],[TOTAL mercancía general embarcada en cabotaje y exterior]]+dataMercanciaGeneral[[#This Row],[TOTAL mercancía general desembarcada en cabotaje y exterior]]</f>
        <v>72</v>
      </c>
    </row>
    <row r="2588" spans="1:13" hidden="1" x14ac:dyDescent="0.25">
      <c r="A2588" s="1">
        <v>2006</v>
      </c>
      <c r="B2588" s="1" t="s">
        <v>23</v>
      </c>
      <c r="C2588" s="1" t="s">
        <v>32</v>
      </c>
      <c r="D2588" s="1" t="s">
        <v>33</v>
      </c>
      <c r="E2588" s="2">
        <v>16444</v>
      </c>
      <c r="F2588" s="2">
        <v>11684</v>
      </c>
      <c r="G2588" s="3">
        <f>+dataMercanciaGeneral[[#This Row],[Mercancía general embarcada en cabotaje]]+dataMercanciaGeneral[[#This Row],[Mercancía general desembarcada en cabotaje]]</f>
        <v>28128</v>
      </c>
      <c r="H2588" s="2">
        <v>1067007</v>
      </c>
      <c r="I2588" s="2">
        <v>1108130</v>
      </c>
      <c r="J2588" s="3">
        <f>+dataMercanciaGeneral[[#This Row],[Mercancía general embarcada en exterior]]+dataMercanciaGeneral[[#This Row],[Mercancía general desembarcada en exterior]]</f>
        <v>2175137</v>
      </c>
      <c r="K2588" s="3">
        <f>+dataMercanciaGeneral[[#This Row],[Mercancía general embarcada en cabotaje]]+dataMercanciaGeneral[[#This Row],[Mercancía general embarcada en exterior]]</f>
        <v>1083451</v>
      </c>
      <c r="L2588" s="3">
        <f>+dataMercanciaGeneral[[#This Row],[Mercancía general desembarcada en cabotaje]]+dataMercanciaGeneral[[#This Row],[Mercancía general desembarcada en exterior]]</f>
        <v>1119814</v>
      </c>
      <c r="M2588" s="3">
        <f>+dataMercanciaGeneral[[#This Row],[TOTAL mercancía general embarcada en cabotaje y exterior]]+dataMercanciaGeneral[[#This Row],[TOTAL mercancía general desembarcada en cabotaje y exterior]]</f>
        <v>2203265</v>
      </c>
    </row>
    <row r="2589" spans="1:13" hidden="1" x14ac:dyDescent="0.25">
      <c r="A2589" s="1">
        <v>2006</v>
      </c>
      <c r="B2589" s="1" t="s">
        <v>23</v>
      </c>
      <c r="C2589" s="1" t="s">
        <v>32</v>
      </c>
      <c r="D2589" s="1" t="s">
        <v>42</v>
      </c>
      <c r="E2589" s="2">
        <v>0</v>
      </c>
      <c r="F2589" s="2">
        <v>0</v>
      </c>
      <c r="G2589" s="3">
        <f>+dataMercanciaGeneral[[#This Row],[Mercancía general embarcada en cabotaje]]+dataMercanciaGeneral[[#This Row],[Mercancía general desembarcada en cabotaje]]</f>
        <v>0</v>
      </c>
      <c r="H2589" s="2">
        <v>0</v>
      </c>
      <c r="I2589" s="2">
        <v>0</v>
      </c>
      <c r="J2589" s="3">
        <f>+dataMercanciaGeneral[[#This Row],[Mercancía general embarcada en exterior]]+dataMercanciaGeneral[[#This Row],[Mercancía general desembarcada en exterior]]</f>
        <v>0</v>
      </c>
      <c r="K2589" s="3">
        <f>+dataMercanciaGeneral[[#This Row],[Mercancía general embarcada en cabotaje]]+dataMercanciaGeneral[[#This Row],[Mercancía general embarcada en exterior]]</f>
        <v>0</v>
      </c>
      <c r="L2589" s="3">
        <f>+dataMercanciaGeneral[[#This Row],[Mercancía general desembarcada en cabotaje]]+dataMercanciaGeneral[[#This Row],[Mercancía general desembarcada en exterior]]</f>
        <v>0</v>
      </c>
      <c r="M2589" s="3">
        <f>+dataMercanciaGeneral[[#This Row],[TOTAL mercancía general embarcada en cabotaje y exterior]]+dataMercanciaGeneral[[#This Row],[TOTAL mercancía general desembarcada en cabotaje y exterior]]</f>
        <v>0</v>
      </c>
    </row>
    <row r="2590" spans="1:13" hidden="1" x14ac:dyDescent="0.25">
      <c r="A2590" s="1">
        <v>2006</v>
      </c>
      <c r="B2590" s="1" t="s">
        <v>7</v>
      </c>
      <c r="C2590" s="1" t="s">
        <v>32</v>
      </c>
      <c r="D2590" s="1" t="s">
        <v>33</v>
      </c>
      <c r="E2590" s="2">
        <v>1694295</v>
      </c>
      <c r="F2590" s="2">
        <v>1795554</v>
      </c>
      <c r="G2590" s="3">
        <f>+dataMercanciaGeneral[[#This Row],[Mercancía general embarcada en cabotaje]]+dataMercanciaGeneral[[#This Row],[Mercancía general desembarcada en cabotaje]]</f>
        <v>3489849</v>
      </c>
      <c r="H2590" s="2">
        <v>66537</v>
      </c>
      <c r="I2590" s="2">
        <v>140620</v>
      </c>
      <c r="J2590" s="3">
        <f>+dataMercanciaGeneral[[#This Row],[Mercancía general embarcada en exterior]]+dataMercanciaGeneral[[#This Row],[Mercancía general desembarcada en exterior]]</f>
        <v>207157</v>
      </c>
      <c r="K2590" s="3">
        <f>+dataMercanciaGeneral[[#This Row],[Mercancía general embarcada en cabotaje]]+dataMercanciaGeneral[[#This Row],[Mercancía general embarcada en exterior]]</f>
        <v>1760832</v>
      </c>
      <c r="L2590" s="3">
        <f>+dataMercanciaGeneral[[#This Row],[Mercancía general desembarcada en cabotaje]]+dataMercanciaGeneral[[#This Row],[Mercancía general desembarcada en exterior]]</f>
        <v>1936174</v>
      </c>
      <c r="M2590" s="3">
        <f>+dataMercanciaGeneral[[#This Row],[TOTAL mercancía general embarcada en cabotaje y exterior]]+dataMercanciaGeneral[[#This Row],[TOTAL mercancía general desembarcada en cabotaje y exterior]]</f>
        <v>3697006</v>
      </c>
    </row>
    <row r="2591" spans="1:13" hidden="1" x14ac:dyDescent="0.25">
      <c r="A2591" s="1">
        <v>2006</v>
      </c>
      <c r="B2591" s="1" t="s">
        <v>7</v>
      </c>
      <c r="C2591" s="1" t="s">
        <v>32</v>
      </c>
      <c r="D2591" s="1" t="s">
        <v>42</v>
      </c>
      <c r="E2591" s="2">
        <v>877106</v>
      </c>
      <c r="F2591" s="2">
        <v>2200763</v>
      </c>
      <c r="G2591" s="3">
        <f>+dataMercanciaGeneral[[#This Row],[Mercancía general embarcada en cabotaje]]+dataMercanciaGeneral[[#This Row],[Mercancía general desembarcada en cabotaje]]</f>
        <v>3077869</v>
      </c>
      <c r="H2591" s="2">
        <v>72741</v>
      </c>
      <c r="I2591" s="2">
        <v>486140</v>
      </c>
      <c r="J2591" s="3">
        <f>+dataMercanciaGeneral[[#This Row],[Mercancía general embarcada en exterior]]+dataMercanciaGeneral[[#This Row],[Mercancía general desembarcada en exterior]]</f>
        <v>558881</v>
      </c>
      <c r="K2591" s="3">
        <f>+dataMercanciaGeneral[[#This Row],[Mercancía general embarcada en cabotaje]]+dataMercanciaGeneral[[#This Row],[Mercancía general embarcada en exterior]]</f>
        <v>949847</v>
      </c>
      <c r="L2591" s="3">
        <f>+dataMercanciaGeneral[[#This Row],[Mercancía general desembarcada en cabotaje]]+dataMercanciaGeneral[[#This Row],[Mercancía general desembarcada en exterior]]</f>
        <v>2686903</v>
      </c>
      <c r="M2591" s="3">
        <f>+dataMercanciaGeneral[[#This Row],[TOTAL mercancía general embarcada en cabotaje y exterior]]+dataMercanciaGeneral[[#This Row],[TOTAL mercancía general desembarcada en cabotaje y exterior]]</f>
        <v>3636750</v>
      </c>
    </row>
    <row r="2592" spans="1:13" hidden="1" x14ac:dyDescent="0.25">
      <c r="A2592" s="1">
        <v>2006</v>
      </c>
      <c r="B2592" s="1" t="s">
        <v>24</v>
      </c>
      <c r="C2592" s="1" t="s">
        <v>32</v>
      </c>
      <c r="D2592" s="1" t="s">
        <v>33</v>
      </c>
      <c r="E2592" s="2">
        <v>1625</v>
      </c>
      <c r="F2592" s="2">
        <v>28256</v>
      </c>
      <c r="G2592" s="3">
        <f>+dataMercanciaGeneral[[#This Row],[Mercancía general embarcada en cabotaje]]+dataMercanciaGeneral[[#This Row],[Mercancía general desembarcada en cabotaje]]</f>
        <v>29881</v>
      </c>
      <c r="H2592" s="2">
        <v>392091</v>
      </c>
      <c r="I2592" s="2">
        <v>840303</v>
      </c>
      <c r="J2592" s="3">
        <f>+dataMercanciaGeneral[[#This Row],[Mercancía general embarcada en exterior]]+dataMercanciaGeneral[[#This Row],[Mercancía general desembarcada en exterior]]</f>
        <v>1232394</v>
      </c>
      <c r="K2592" s="3">
        <f>+dataMercanciaGeneral[[#This Row],[Mercancía general embarcada en cabotaje]]+dataMercanciaGeneral[[#This Row],[Mercancía general embarcada en exterior]]</f>
        <v>393716</v>
      </c>
      <c r="L2592" s="3">
        <f>+dataMercanciaGeneral[[#This Row],[Mercancía general desembarcada en cabotaje]]+dataMercanciaGeneral[[#This Row],[Mercancía general desembarcada en exterior]]</f>
        <v>868559</v>
      </c>
      <c r="M2592" s="3">
        <f>+dataMercanciaGeneral[[#This Row],[TOTAL mercancía general embarcada en cabotaje y exterior]]+dataMercanciaGeneral[[#This Row],[TOTAL mercancía general desembarcada en cabotaje y exterior]]</f>
        <v>1262275</v>
      </c>
    </row>
    <row r="2593" spans="1:13" hidden="1" x14ac:dyDescent="0.25">
      <c r="A2593" s="1">
        <v>2006</v>
      </c>
      <c r="B2593" s="1" t="s">
        <v>24</v>
      </c>
      <c r="C2593" s="1" t="s">
        <v>32</v>
      </c>
      <c r="D2593" s="1" t="s">
        <v>42</v>
      </c>
      <c r="E2593" s="2">
        <v>0</v>
      </c>
      <c r="F2593" s="2">
        <v>0</v>
      </c>
      <c r="G2593" s="3">
        <f>+dataMercanciaGeneral[[#This Row],[Mercancía general embarcada en cabotaje]]+dataMercanciaGeneral[[#This Row],[Mercancía general desembarcada en cabotaje]]</f>
        <v>0</v>
      </c>
      <c r="H2593" s="2">
        <v>590</v>
      </c>
      <c r="I2593" s="2">
        <v>1147</v>
      </c>
      <c r="J2593" s="3">
        <f>+dataMercanciaGeneral[[#This Row],[Mercancía general embarcada en exterior]]+dataMercanciaGeneral[[#This Row],[Mercancía general desembarcada en exterior]]</f>
        <v>1737</v>
      </c>
      <c r="K2593" s="3">
        <f>+dataMercanciaGeneral[[#This Row],[Mercancía general embarcada en cabotaje]]+dataMercanciaGeneral[[#This Row],[Mercancía general embarcada en exterior]]</f>
        <v>590</v>
      </c>
      <c r="L2593" s="3">
        <f>+dataMercanciaGeneral[[#This Row],[Mercancía general desembarcada en cabotaje]]+dataMercanciaGeneral[[#This Row],[Mercancía general desembarcada en exterior]]</f>
        <v>1147</v>
      </c>
      <c r="M2593" s="3">
        <f>+dataMercanciaGeneral[[#This Row],[TOTAL mercancía general embarcada en cabotaje y exterior]]+dataMercanciaGeneral[[#This Row],[TOTAL mercancía general desembarcada en cabotaje y exterior]]</f>
        <v>1737</v>
      </c>
    </row>
    <row r="2594" spans="1:13" hidden="1" x14ac:dyDescent="0.25">
      <c r="A2594" s="1">
        <v>2006</v>
      </c>
      <c r="B2594" s="1" t="s">
        <v>25</v>
      </c>
      <c r="C2594" s="1" t="s">
        <v>32</v>
      </c>
      <c r="D2594" s="1" t="s">
        <v>33</v>
      </c>
      <c r="E2594" s="2">
        <v>173849</v>
      </c>
      <c r="F2594" s="2">
        <v>105021</v>
      </c>
      <c r="G2594" s="3">
        <f>+dataMercanciaGeneral[[#This Row],[Mercancía general embarcada en cabotaje]]+dataMercanciaGeneral[[#This Row],[Mercancía general desembarcada en cabotaje]]</f>
        <v>278870</v>
      </c>
      <c r="H2594" s="2">
        <v>6824</v>
      </c>
      <c r="I2594" s="2">
        <v>916579</v>
      </c>
      <c r="J2594" s="3">
        <f>+dataMercanciaGeneral[[#This Row],[Mercancía general embarcada en exterior]]+dataMercanciaGeneral[[#This Row],[Mercancía general desembarcada en exterior]]</f>
        <v>923403</v>
      </c>
      <c r="K2594" s="3">
        <f>+dataMercanciaGeneral[[#This Row],[Mercancía general embarcada en cabotaje]]+dataMercanciaGeneral[[#This Row],[Mercancía general embarcada en exterior]]</f>
        <v>180673</v>
      </c>
      <c r="L2594" s="3">
        <f>+dataMercanciaGeneral[[#This Row],[Mercancía general desembarcada en cabotaje]]+dataMercanciaGeneral[[#This Row],[Mercancía general desembarcada en exterior]]</f>
        <v>1021600</v>
      </c>
      <c r="M2594" s="3">
        <f>+dataMercanciaGeneral[[#This Row],[TOTAL mercancía general embarcada en cabotaje y exterior]]+dataMercanciaGeneral[[#This Row],[TOTAL mercancía general desembarcada en cabotaje y exterior]]</f>
        <v>1202273</v>
      </c>
    </row>
    <row r="2595" spans="1:13" hidden="1" x14ac:dyDescent="0.25">
      <c r="A2595" s="1">
        <v>2006</v>
      </c>
      <c r="B2595" s="1" t="s">
        <v>25</v>
      </c>
      <c r="C2595" s="1" t="s">
        <v>32</v>
      </c>
      <c r="D2595" s="1" t="s">
        <v>42</v>
      </c>
      <c r="E2595" s="2">
        <v>581555</v>
      </c>
      <c r="F2595" s="2">
        <v>148075</v>
      </c>
      <c r="G2595" s="3">
        <f>+dataMercanciaGeneral[[#This Row],[Mercancía general embarcada en cabotaje]]+dataMercanciaGeneral[[#This Row],[Mercancía general desembarcada en cabotaje]]</f>
        <v>729630</v>
      </c>
      <c r="H2595" s="2">
        <v>85519</v>
      </c>
      <c r="I2595" s="2">
        <v>77317</v>
      </c>
      <c r="J2595" s="3">
        <f>+dataMercanciaGeneral[[#This Row],[Mercancía general embarcada en exterior]]+dataMercanciaGeneral[[#This Row],[Mercancía general desembarcada en exterior]]</f>
        <v>162836</v>
      </c>
      <c r="K2595" s="3">
        <f>+dataMercanciaGeneral[[#This Row],[Mercancía general embarcada en cabotaje]]+dataMercanciaGeneral[[#This Row],[Mercancía general embarcada en exterior]]</f>
        <v>667074</v>
      </c>
      <c r="L2595" s="3">
        <f>+dataMercanciaGeneral[[#This Row],[Mercancía general desembarcada en cabotaje]]+dataMercanciaGeneral[[#This Row],[Mercancía general desembarcada en exterior]]</f>
        <v>225392</v>
      </c>
      <c r="M2595" s="3">
        <f>+dataMercanciaGeneral[[#This Row],[TOTAL mercancía general embarcada en cabotaje y exterior]]+dataMercanciaGeneral[[#This Row],[TOTAL mercancía general desembarcada en cabotaje y exterior]]</f>
        <v>892466</v>
      </c>
    </row>
    <row r="2596" spans="1:13" hidden="1" x14ac:dyDescent="0.25">
      <c r="A2596" s="1">
        <v>2006</v>
      </c>
      <c r="B2596" s="1" t="s">
        <v>26</v>
      </c>
      <c r="C2596" s="1" t="s">
        <v>32</v>
      </c>
      <c r="D2596" s="1" t="s">
        <v>33</v>
      </c>
      <c r="E2596" s="2">
        <v>140071</v>
      </c>
      <c r="F2596" s="2">
        <v>46861</v>
      </c>
      <c r="G2596" s="3">
        <f>+dataMercanciaGeneral[[#This Row],[Mercancía general embarcada en cabotaje]]+dataMercanciaGeneral[[#This Row],[Mercancía general desembarcada en cabotaje]]</f>
        <v>186932</v>
      </c>
      <c r="H2596" s="2">
        <v>303787</v>
      </c>
      <c r="I2596" s="2">
        <v>845427</v>
      </c>
      <c r="J2596" s="3">
        <f>+dataMercanciaGeneral[[#This Row],[Mercancía general embarcada en exterior]]+dataMercanciaGeneral[[#This Row],[Mercancía general desembarcada en exterior]]</f>
        <v>1149214</v>
      </c>
      <c r="K2596" s="3">
        <f>+dataMercanciaGeneral[[#This Row],[Mercancía general embarcada en cabotaje]]+dataMercanciaGeneral[[#This Row],[Mercancía general embarcada en exterior]]</f>
        <v>443858</v>
      </c>
      <c r="L2596" s="3">
        <f>+dataMercanciaGeneral[[#This Row],[Mercancía general desembarcada en cabotaje]]+dataMercanciaGeneral[[#This Row],[Mercancía general desembarcada en exterior]]</f>
        <v>892288</v>
      </c>
      <c r="M2596" s="3">
        <f>+dataMercanciaGeneral[[#This Row],[TOTAL mercancía general embarcada en cabotaje y exterior]]+dataMercanciaGeneral[[#This Row],[TOTAL mercancía general desembarcada en cabotaje y exterior]]</f>
        <v>1336146</v>
      </c>
    </row>
    <row r="2597" spans="1:13" hidden="1" x14ac:dyDescent="0.25">
      <c r="A2597" s="1">
        <v>2006</v>
      </c>
      <c r="B2597" s="1" t="s">
        <v>26</v>
      </c>
      <c r="C2597" s="1" t="s">
        <v>32</v>
      </c>
      <c r="D2597" s="1" t="s">
        <v>42</v>
      </c>
      <c r="E2597" s="2">
        <v>34547</v>
      </c>
      <c r="F2597" s="2">
        <v>8113</v>
      </c>
      <c r="G2597" s="3">
        <f>+dataMercanciaGeneral[[#This Row],[Mercancía general embarcada en cabotaje]]+dataMercanciaGeneral[[#This Row],[Mercancía general desembarcada en cabotaje]]</f>
        <v>42660</v>
      </c>
      <c r="H2597" s="2">
        <v>25184</v>
      </c>
      <c r="I2597" s="2">
        <v>39988</v>
      </c>
      <c r="J2597" s="3">
        <f>+dataMercanciaGeneral[[#This Row],[Mercancía general embarcada en exterior]]+dataMercanciaGeneral[[#This Row],[Mercancía general desembarcada en exterior]]</f>
        <v>65172</v>
      </c>
      <c r="K2597" s="3">
        <f>+dataMercanciaGeneral[[#This Row],[Mercancía general embarcada en cabotaje]]+dataMercanciaGeneral[[#This Row],[Mercancía general embarcada en exterior]]</f>
        <v>59731</v>
      </c>
      <c r="L2597" s="3">
        <f>+dataMercanciaGeneral[[#This Row],[Mercancía general desembarcada en cabotaje]]+dataMercanciaGeneral[[#This Row],[Mercancía general desembarcada en exterior]]</f>
        <v>48101</v>
      </c>
      <c r="M2597" s="3">
        <f>+dataMercanciaGeneral[[#This Row],[TOTAL mercancía general embarcada en cabotaje y exterior]]+dataMercanciaGeneral[[#This Row],[TOTAL mercancía general desembarcada en cabotaje y exterior]]</f>
        <v>107832</v>
      </c>
    </row>
    <row r="2598" spans="1:13" hidden="1" x14ac:dyDescent="0.25">
      <c r="A2598" s="1">
        <v>2006</v>
      </c>
      <c r="B2598" s="1" t="s">
        <v>27</v>
      </c>
      <c r="C2598" s="1" t="s">
        <v>32</v>
      </c>
      <c r="D2598" s="1" t="s">
        <v>33</v>
      </c>
      <c r="E2598" s="2">
        <v>1668205</v>
      </c>
      <c r="F2598" s="2">
        <v>602621</v>
      </c>
      <c r="G2598" s="3">
        <f>+dataMercanciaGeneral[[#This Row],[Mercancía general embarcada en cabotaje]]+dataMercanciaGeneral[[#This Row],[Mercancía general desembarcada en cabotaje]]</f>
        <v>2270826</v>
      </c>
      <c r="H2598" s="2">
        <v>1305528</v>
      </c>
      <c r="I2598" s="2">
        <v>4047955</v>
      </c>
      <c r="J2598" s="3">
        <f>+dataMercanciaGeneral[[#This Row],[Mercancía general embarcada en exterior]]+dataMercanciaGeneral[[#This Row],[Mercancía general desembarcada en exterior]]</f>
        <v>5353483</v>
      </c>
      <c r="K2598" s="3">
        <f>+dataMercanciaGeneral[[#This Row],[Mercancía general embarcada en cabotaje]]+dataMercanciaGeneral[[#This Row],[Mercancía general embarcada en exterior]]</f>
        <v>2973733</v>
      </c>
      <c r="L2598" s="3">
        <f>+dataMercanciaGeneral[[#This Row],[Mercancía general desembarcada en cabotaje]]+dataMercanciaGeneral[[#This Row],[Mercancía general desembarcada en exterior]]</f>
        <v>4650576</v>
      </c>
      <c r="M2598" s="3">
        <f>+dataMercanciaGeneral[[#This Row],[TOTAL mercancía general embarcada en cabotaje y exterior]]+dataMercanciaGeneral[[#This Row],[TOTAL mercancía general desembarcada en cabotaje y exterior]]</f>
        <v>7624309</v>
      </c>
    </row>
    <row r="2599" spans="1:13" hidden="1" x14ac:dyDescent="0.25">
      <c r="A2599" s="1">
        <v>2006</v>
      </c>
      <c r="B2599" s="1" t="s">
        <v>27</v>
      </c>
      <c r="C2599" s="1" t="s">
        <v>32</v>
      </c>
      <c r="D2599" s="1" t="s">
        <v>42</v>
      </c>
      <c r="E2599" s="2">
        <v>1667877</v>
      </c>
      <c r="F2599" s="2">
        <v>675717</v>
      </c>
      <c r="G2599" s="3">
        <f>+dataMercanciaGeneral[[#This Row],[Mercancía general embarcada en cabotaje]]+dataMercanciaGeneral[[#This Row],[Mercancía general desembarcada en cabotaje]]</f>
        <v>2343594</v>
      </c>
      <c r="H2599" s="2">
        <v>14266073</v>
      </c>
      <c r="I2599" s="2">
        <v>11547602</v>
      </c>
      <c r="J2599" s="3">
        <f>+dataMercanciaGeneral[[#This Row],[Mercancía general embarcada en exterior]]+dataMercanciaGeneral[[#This Row],[Mercancía general desembarcada en exterior]]</f>
        <v>25813675</v>
      </c>
      <c r="K2599" s="3">
        <f>+dataMercanciaGeneral[[#This Row],[Mercancía general embarcada en cabotaje]]+dataMercanciaGeneral[[#This Row],[Mercancía general embarcada en exterior]]</f>
        <v>15933950</v>
      </c>
      <c r="L2599" s="3">
        <f>+dataMercanciaGeneral[[#This Row],[Mercancía general desembarcada en cabotaje]]+dataMercanciaGeneral[[#This Row],[Mercancía general desembarcada en exterior]]</f>
        <v>12223319</v>
      </c>
      <c r="M2599" s="3">
        <f>+dataMercanciaGeneral[[#This Row],[TOTAL mercancía general embarcada en cabotaje y exterior]]+dataMercanciaGeneral[[#This Row],[TOTAL mercancía general desembarcada en cabotaje y exterior]]</f>
        <v>28157269</v>
      </c>
    </row>
    <row r="2600" spans="1:13" hidden="1" x14ac:dyDescent="0.25">
      <c r="A2600" s="1">
        <v>2006</v>
      </c>
      <c r="B2600" s="1" t="s">
        <v>28</v>
      </c>
      <c r="C2600" s="1" t="s">
        <v>32</v>
      </c>
      <c r="D2600" s="1" t="s">
        <v>33</v>
      </c>
      <c r="E2600" s="2">
        <v>75174</v>
      </c>
      <c r="F2600" s="2">
        <v>66668</v>
      </c>
      <c r="G2600" s="3">
        <f>+dataMercanciaGeneral[[#This Row],[Mercancía general embarcada en cabotaje]]+dataMercanciaGeneral[[#This Row],[Mercancía general desembarcada en cabotaje]]</f>
        <v>141842</v>
      </c>
      <c r="H2600" s="2">
        <v>700011</v>
      </c>
      <c r="I2600" s="2">
        <v>757016</v>
      </c>
      <c r="J2600" s="3">
        <f>+dataMercanciaGeneral[[#This Row],[Mercancía general embarcada en exterior]]+dataMercanciaGeneral[[#This Row],[Mercancía general desembarcada en exterior]]</f>
        <v>1457027</v>
      </c>
      <c r="K2600" s="3">
        <f>+dataMercanciaGeneral[[#This Row],[Mercancía general embarcada en cabotaje]]+dataMercanciaGeneral[[#This Row],[Mercancía general embarcada en exterior]]</f>
        <v>775185</v>
      </c>
      <c r="L2600" s="3">
        <f>+dataMercanciaGeneral[[#This Row],[Mercancía general desembarcada en cabotaje]]+dataMercanciaGeneral[[#This Row],[Mercancía general desembarcada en exterior]]</f>
        <v>823684</v>
      </c>
      <c r="M2600" s="3">
        <f>+dataMercanciaGeneral[[#This Row],[TOTAL mercancía general embarcada en cabotaje y exterior]]+dataMercanciaGeneral[[#This Row],[TOTAL mercancía general desembarcada en cabotaje y exterior]]</f>
        <v>1598869</v>
      </c>
    </row>
    <row r="2601" spans="1:13" hidden="1" x14ac:dyDescent="0.25">
      <c r="A2601" s="1">
        <v>2006</v>
      </c>
      <c r="B2601" s="1" t="s">
        <v>28</v>
      </c>
      <c r="C2601" s="1" t="s">
        <v>32</v>
      </c>
      <c r="D2601" s="1" t="s">
        <v>42</v>
      </c>
      <c r="E2601" s="2">
        <v>388514</v>
      </c>
      <c r="F2601" s="2">
        <v>349044</v>
      </c>
      <c r="G2601" s="3">
        <f>+dataMercanciaGeneral[[#This Row],[Mercancía general embarcada en cabotaje]]+dataMercanciaGeneral[[#This Row],[Mercancía general desembarcada en cabotaje]]</f>
        <v>737558</v>
      </c>
      <c r="H2601" s="2">
        <v>758912</v>
      </c>
      <c r="I2601" s="2">
        <v>837651</v>
      </c>
      <c r="J2601" s="3">
        <f>+dataMercanciaGeneral[[#This Row],[Mercancía general embarcada en exterior]]+dataMercanciaGeneral[[#This Row],[Mercancía general desembarcada en exterior]]</f>
        <v>1596563</v>
      </c>
      <c r="K2601" s="3">
        <f>+dataMercanciaGeneral[[#This Row],[Mercancía general embarcada en cabotaje]]+dataMercanciaGeneral[[#This Row],[Mercancía general embarcada en exterior]]</f>
        <v>1147426</v>
      </c>
      <c r="L2601" s="3">
        <f>+dataMercanciaGeneral[[#This Row],[Mercancía general desembarcada en cabotaje]]+dataMercanciaGeneral[[#This Row],[Mercancía general desembarcada en exterior]]</f>
        <v>1186695</v>
      </c>
      <c r="M2601" s="3">
        <f>+dataMercanciaGeneral[[#This Row],[TOTAL mercancía general embarcada en cabotaje y exterior]]+dataMercanciaGeneral[[#This Row],[TOTAL mercancía general desembarcada en cabotaje y exterior]]</f>
        <v>2334121</v>
      </c>
    </row>
    <row r="2602" spans="1:13" hidden="1" x14ac:dyDescent="0.25">
      <c r="A2602" s="1">
        <v>2006</v>
      </c>
      <c r="B2602" s="1" t="s">
        <v>29</v>
      </c>
      <c r="C2602" s="1" t="s">
        <v>32</v>
      </c>
      <c r="D2602" s="1" t="s">
        <v>33</v>
      </c>
      <c r="E2602" s="2">
        <v>0</v>
      </c>
      <c r="F2602" s="2">
        <v>0</v>
      </c>
      <c r="G2602" s="3">
        <f>+dataMercanciaGeneral[[#This Row],[Mercancía general embarcada en cabotaje]]+dataMercanciaGeneral[[#This Row],[Mercancía general desembarcada en cabotaje]]</f>
        <v>0</v>
      </c>
      <c r="H2602" s="2">
        <v>101822</v>
      </c>
      <c r="I2602" s="2">
        <v>143894</v>
      </c>
      <c r="J2602" s="3">
        <f>+dataMercanciaGeneral[[#This Row],[Mercancía general embarcada en exterior]]+dataMercanciaGeneral[[#This Row],[Mercancía general desembarcada en exterior]]</f>
        <v>245716</v>
      </c>
      <c r="K2602" s="3">
        <f>+dataMercanciaGeneral[[#This Row],[Mercancía general embarcada en cabotaje]]+dataMercanciaGeneral[[#This Row],[Mercancía general embarcada en exterior]]</f>
        <v>101822</v>
      </c>
      <c r="L2602" s="3">
        <f>+dataMercanciaGeneral[[#This Row],[Mercancía general desembarcada en cabotaje]]+dataMercanciaGeneral[[#This Row],[Mercancía general desembarcada en exterior]]</f>
        <v>143894</v>
      </c>
      <c r="M2602" s="3">
        <f>+dataMercanciaGeneral[[#This Row],[TOTAL mercancía general embarcada en cabotaje y exterior]]+dataMercanciaGeneral[[#This Row],[TOTAL mercancía general desembarcada en cabotaje y exterior]]</f>
        <v>245716</v>
      </c>
    </row>
    <row r="2603" spans="1:13" hidden="1" x14ac:dyDescent="0.25">
      <c r="A2603" s="1">
        <v>2006</v>
      </c>
      <c r="B2603" s="1" t="s">
        <v>29</v>
      </c>
      <c r="C2603" s="1" t="s">
        <v>32</v>
      </c>
      <c r="D2603" s="1" t="s">
        <v>42</v>
      </c>
      <c r="E2603" s="2">
        <v>0</v>
      </c>
      <c r="F2603" s="2">
        <v>0</v>
      </c>
      <c r="G2603" s="3">
        <f>+dataMercanciaGeneral[[#This Row],[Mercancía general embarcada en cabotaje]]+dataMercanciaGeneral[[#This Row],[Mercancía general desembarcada en cabotaje]]</f>
        <v>0</v>
      </c>
      <c r="H2603" s="2">
        <v>180</v>
      </c>
      <c r="I2603" s="2">
        <v>520</v>
      </c>
      <c r="J2603" s="3">
        <f>+dataMercanciaGeneral[[#This Row],[Mercancía general embarcada en exterior]]+dataMercanciaGeneral[[#This Row],[Mercancía general desembarcada en exterior]]</f>
        <v>700</v>
      </c>
      <c r="K2603" s="3">
        <f>+dataMercanciaGeneral[[#This Row],[Mercancía general embarcada en cabotaje]]+dataMercanciaGeneral[[#This Row],[Mercancía general embarcada en exterior]]</f>
        <v>180</v>
      </c>
      <c r="L2603" s="3">
        <f>+dataMercanciaGeneral[[#This Row],[Mercancía general desembarcada en cabotaje]]+dataMercanciaGeneral[[#This Row],[Mercancía general desembarcada en exterior]]</f>
        <v>520</v>
      </c>
      <c r="M2603" s="3">
        <f>+dataMercanciaGeneral[[#This Row],[TOTAL mercancía general embarcada en cabotaje y exterior]]+dataMercanciaGeneral[[#This Row],[TOTAL mercancía general desembarcada en cabotaje y exterior]]</f>
        <v>700</v>
      </c>
    </row>
    <row r="2604" spans="1:13" hidden="1" x14ac:dyDescent="0.25">
      <c r="A2604" s="1">
        <v>2007</v>
      </c>
      <c r="B2604" s="1" t="s">
        <v>0</v>
      </c>
      <c r="C2604" s="1" t="s">
        <v>32</v>
      </c>
      <c r="D2604" s="1" t="s">
        <v>33</v>
      </c>
      <c r="E2604" s="2">
        <v>16803</v>
      </c>
      <c r="F2604" s="2">
        <v>364</v>
      </c>
      <c r="G2604" s="3">
        <f>+dataMercanciaGeneral[[#This Row],[Mercancía general embarcada en cabotaje]]+dataMercanciaGeneral[[#This Row],[Mercancía general desembarcada en cabotaje]]</f>
        <v>17167</v>
      </c>
      <c r="H2604" s="2">
        <v>268593</v>
      </c>
      <c r="I2604" s="2">
        <v>982546</v>
      </c>
      <c r="J2604" s="3">
        <f>+dataMercanciaGeneral[[#This Row],[Mercancía general embarcada en exterior]]+dataMercanciaGeneral[[#This Row],[Mercancía general desembarcada en exterior]]</f>
        <v>1251139</v>
      </c>
      <c r="K2604" s="3">
        <f>+dataMercanciaGeneral[[#This Row],[Mercancía general embarcada en cabotaje]]+dataMercanciaGeneral[[#This Row],[Mercancía general embarcada en exterior]]</f>
        <v>285396</v>
      </c>
      <c r="L2604" s="3">
        <f>+dataMercanciaGeneral[[#This Row],[Mercancía general desembarcada en cabotaje]]+dataMercanciaGeneral[[#This Row],[Mercancía general desembarcada en exterior]]</f>
        <v>982910</v>
      </c>
      <c r="M2604" s="3">
        <f>+dataMercanciaGeneral[[#This Row],[TOTAL mercancía general embarcada en cabotaje y exterior]]+dataMercanciaGeneral[[#This Row],[TOTAL mercancía general desembarcada en cabotaje y exterior]]</f>
        <v>1268306</v>
      </c>
    </row>
    <row r="2605" spans="1:13" hidden="1" x14ac:dyDescent="0.25">
      <c r="A2605" s="1">
        <v>2007</v>
      </c>
      <c r="B2605" s="1" t="s">
        <v>0</v>
      </c>
      <c r="C2605" s="1" t="s">
        <v>32</v>
      </c>
      <c r="D2605" s="1" t="s">
        <v>42</v>
      </c>
      <c r="E2605" s="2">
        <v>3168</v>
      </c>
      <c r="F2605" s="2">
        <v>17012</v>
      </c>
      <c r="G2605" s="3">
        <f>+dataMercanciaGeneral[[#This Row],[Mercancía general embarcada en cabotaje]]+dataMercanciaGeneral[[#This Row],[Mercancía general desembarcada en cabotaje]]</f>
        <v>20180</v>
      </c>
      <c r="H2605" s="2">
        <v>40463</v>
      </c>
      <c r="I2605" s="2">
        <v>46426</v>
      </c>
      <c r="J2605" s="3">
        <f>+dataMercanciaGeneral[[#This Row],[Mercancía general embarcada en exterior]]+dataMercanciaGeneral[[#This Row],[Mercancía general desembarcada en exterior]]</f>
        <v>86889</v>
      </c>
      <c r="K2605" s="3">
        <f>+dataMercanciaGeneral[[#This Row],[Mercancía general embarcada en cabotaje]]+dataMercanciaGeneral[[#This Row],[Mercancía general embarcada en exterior]]</f>
        <v>43631</v>
      </c>
      <c r="L2605" s="3">
        <f>+dataMercanciaGeneral[[#This Row],[Mercancía general desembarcada en cabotaje]]+dataMercanciaGeneral[[#This Row],[Mercancía general desembarcada en exterior]]</f>
        <v>63438</v>
      </c>
      <c r="M2605" s="3">
        <f>+dataMercanciaGeneral[[#This Row],[TOTAL mercancía general embarcada en cabotaje y exterior]]+dataMercanciaGeneral[[#This Row],[TOTAL mercancía general desembarcada en cabotaje y exterior]]</f>
        <v>107069</v>
      </c>
    </row>
    <row r="2606" spans="1:13" hidden="1" x14ac:dyDescent="0.25">
      <c r="A2606" s="1">
        <v>2007</v>
      </c>
      <c r="B2606" s="1" t="s">
        <v>1</v>
      </c>
      <c r="C2606" s="1" t="s">
        <v>32</v>
      </c>
      <c r="D2606" s="1" t="s">
        <v>33</v>
      </c>
      <c r="E2606" s="2">
        <v>195146</v>
      </c>
      <c r="F2606" s="2">
        <v>45846</v>
      </c>
      <c r="G2606" s="3">
        <f>+dataMercanciaGeneral[[#This Row],[Mercancía general embarcada en cabotaje]]+dataMercanciaGeneral[[#This Row],[Mercancía general desembarcada en cabotaje]]</f>
        <v>240992</v>
      </c>
      <c r="H2606" s="2">
        <v>66992</v>
      </c>
      <c r="I2606" s="2">
        <v>274813</v>
      </c>
      <c r="J2606" s="3">
        <f>+dataMercanciaGeneral[[#This Row],[Mercancía general embarcada en exterior]]+dataMercanciaGeneral[[#This Row],[Mercancía general desembarcada en exterior]]</f>
        <v>341805</v>
      </c>
      <c r="K2606" s="3">
        <f>+dataMercanciaGeneral[[#This Row],[Mercancía general embarcada en cabotaje]]+dataMercanciaGeneral[[#This Row],[Mercancía general embarcada en exterior]]</f>
        <v>262138</v>
      </c>
      <c r="L2606" s="3">
        <f>+dataMercanciaGeneral[[#This Row],[Mercancía general desembarcada en cabotaje]]+dataMercanciaGeneral[[#This Row],[Mercancía general desembarcada en exterior]]</f>
        <v>320659</v>
      </c>
      <c r="M2606" s="3">
        <f>+dataMercanciaGeneral[[#This Row],[TOTAL mercancía general embarcada en cabotaje y exterior]]+dataMercanciaGeneral[[#This Row],[TOTAL mercancía general desembarcada en cabotaje y exterior]]</f>
        <v>582797</v>
      </c>
    </row>
    <row r="2607" spans="1:13" hidden="1" x14ac:dyDescent="0.25">
      <c r="A2607" s="1">
        <v>2007</v>
      </c>
      <c r="B2607" s="1" t="s">
        <v>1</v>
      </c>
      <c r="C2607" s="1" t="s">
        <v>32</v>
      </c>
      <c r="D2607" s="1" t="s">
        <v>42</v>
      </c>
      <c r="E2607" s="2">
        <v>812390</v>
      </c>
      <c r="F2607" s="2">
        <v>270731</v>
      </c>
      <c r="G2607" s="3">
        <f>+dataMercanciaGeneral[[#This Row],[Mercancía general embarcada en cabotaje]]+dataMercanciaGeneral[[#This Row],[Mercancía general desembarcada en cabotaje]]</f>
        <v>1083121</v>
      </c>
      <c r="H2607" s="2">
        <v>92680</v>
      </c>
      <c r="I2607" s="2">
        <v>93143</v>
      </c>
      <c r="J2607" s="3">
        <f>+dataMercanciaGeneral[[#This Row],[Mercancía general embarcada en exterior]]+dataMercanciaGeneral[[#This Row],[Mercancía general desembarcada en exterior]]</f>
        <v>185823</v>
      </c>
      <c r="K2607" s="3">
        <f>+dataMercanciaGeneral[[#This Row],[Mercancía general embarcada en cabotaje]]+dataMercanciaGeneral[[#This Row],[Mercancía general embarcada en exterior]]</f>
        <v>905070</v>
      </c>
      <c r="L2607" s="3">
        <f>+dataMercanciaGeneral[[#This Row],[Mercancía general desembarcada en cabotaje]]+dataMercanciaGeneral[[#This Row],[Mercancía general desembarcada en exterior]]</f>
        <v>363874</v>
      </c>
      <c r="M2607" s="3">
        <f>+dataMercanciaGeneral[[#This Row],[TOTAL mercancía general embarcada en cabotaje y exterior]]+dataMercanciaGeneral[[#This Row],[TOTAL mercancía general desembarcada en cabotaje y exterior]]</f>
        <v>1268944</v>
      </c>
    </row>
    <row r="2608" spans="1:13" hidden="1" x14ac:dyDescent="0.25">
      <c r="A2608" s="1">
        <v>2007</v>
      </c>
      <c r="B2608" s="1" t="s">
        <v>2</v>
      </c>
      <c r="C2608" s="1" t="s">
        <v>32</v>
      </c>
      <c r="D2608" s="1" t="s">
        <v>33</v>
      </c>
      <c r="E2608" s="2">
        <v>153931</v>
      </c>
      <c r="F2608" s="2">
        <v>51690</v>
      </c>
      <c r="G2608" s="3">
        <f>+dataMercanciaGeneral[[#This Row],[Mercancía general embarcada en cabotaje]]+dataMercanciaGeneral[[#This Row],[Mercancía general desembarcada en cabotaje]]</f>
        <v>205621</v>
      </c>
      <c r="H2608" s="2">
        <v>145705</v>
      </c>
      <c r="I2608" s="2">
        <v>308426</v>
      </c>
      <c r="J2608" s="3">
        <f>+dataMercanciaGeneral[[#This Row],[Mercancía general embarcada en exterior]]+dataMercanciaGeneral[[#This Row],[Mercancía general desembarcada en exterior]]</f>
        <v>454131</v>
      </c>
      <c r="K2608" s="3">
        <f>+dataMercanciaGeneral[[#This Row],[Mercancía general embarcada en cabotaje]]+dataMercanciaGeneral[[#This Row],[Mercancía general embarcada en exterior]]</f>
        <v>299636</v>
      </c>
      <c r="L2608" s="3">
        <f>+dataMercanciaGeneral[[#This Row],[Mercancía general desembarcada en cabotaje]]+dataMercanciaGeneral[[#This Row],[Mercancía general desembarcada en exterior]]</f>
        <v>360116</v>
      </c>
      <c r="M2608" s="3">
        <f>+dataMercanciaGeneral[[#This Row],[TOTAL mercancía general embarcada en cabotaje y exterior]]+dataMercanciaGeneral[[#This Row],[TOTAL mercancía general desembarcada en cabotaje y exterior]]</f>
        <v>659752</v>
      </c>
    </row>
    <row r="2609" spans="1:13" hidden="1" x14ac:dyDescent="0.25">
      <c r="A2609" s="1">
        <v>2007</v>
      </c>
      <c r="B2609" s="1" t="s">
        <v>2</v>
      </c>
      <c r="C2609" s="1" t="s">
        <v>32</v>
      </c>
      <c r="D2609" s="1" t="s">
        <v>42</v>
      </c>
      <c r="E2609" s="2">
        <v>0</v>
      </c>
      <c r="F2609" s="2">
        <v>149</v>
      </c>
      <c r="G2609" s="3">
        <f>+dataMercanciaGeneral[[#This Row],[Mercancía general embarcada en cabotaje]]+dataMercanciaGeneral[[#This Row],[Mercancía general desembarcada en cabotaje]]</f>
        <v>149</v>
      </c>
      <c r="H2609" s="2">
        <v>0</v>
      </c>
      <c r="I2609" s="2">
        <v>0</v>
      </c>
      <c r="J2609" s="3">
        <f>+dataMercanciaGeneral[[#This Row],[Mercancía general embarcada en exterior]]+dataMercanciaGeneral[[#This Row],[Mercancía general desembarcada en exterior]]</f>
        <v>0</v>
      </c>
      <c r="K2609" s="3">
        <f>+dataMercanciaGeneral[[#This Row],[Mercancía general embarcada en cabotaje]]+dataMercanciaGeneral[[#This Row],[Mercancía general embarcada en exterior]]</f>
        <v>0</v>
      </c>
      <c r="L2609" s="3">
        <f>+dataMercanciaGeneral[[#This Row],[Mercancía general desembarcada en cabotaje]]+dataMercanciaGeneral[[#This Row],[Mercancía general desembarcada en exterior]]</f>
        <v>149</v>
      </c>
      <c r="M2609" s="3">
        <f>+dataMercanciaGeneral[[#This Row],[TOTAL mercancía general embarcada en cabotaje y exterior]]+dataMercanciaGeneral[[#This Row],[TOTAL mercancía general desembarcada en cabotaje y exterior]]</f>
        <v>149</v>
      </c>
    </row>
    <row r="2610" spans="1:13" hidden="1" x14ac:dyDescent="0.25">
      <c r="A2610" s="1">
        <v>2007</v>
      </c>
      <c r="B2610" s="1" t="s">
        <v>3</v>
      </c>
      <c r="C2610" s="1" t="s">
        <v>32</v>
      </c>
      <c r="D2610" s="1" t="s">
        <v>33</v>
      </c>
      <c r="E2610" s="2">
        <v>47402</v>
      </c>
      <c r="F2610" s="2">
        <v>102</v>
      </c>
      <c r="G2610" s="3">
        <f>+dataMercanciaGeneral[[#This Row],[Mercancía general embarcada en cabotaje]]+dataMercanciaGeneral[[#This Row],[Mercancía general desembarcada en cabotaje]]</f>
        <v>47504</v>
      </c>
      <c r="H2610" s="2">
        <v>812636</v>
      </c>
      <c r="I2610" s="2">
        <v>554081</v>
      </c>
      <c r="J2610" s="3">
        <f>+dataMercanciaGeneral[[#This Row],[Mercancía general embarcada en exterior]]+dataMercanciaGeneral[[#This Row],[Mercancía general desembarcada en exterior]]</f>
        <v>1366717</v>
      </c>
      <c r="K2610" s="3">
        <f>+dataMercanciaGeneral[[#This Row],[Mercancía general embarcada en cabotaje]]+dataMercanciaGeneral[[#This Row],[Mercancía general embarcada en exterior]]</f>
        <v>860038</v>
      </c>
      <c r="L2610" s="3">
        <f>+dataMercanciaGeneral[[#This Row],[Mercancía general desembarcada en cabotaje]]+dataMercanciaGeneral[[#This Row],[Mercancía general desembarcada en exterior]]</f>
        <v>554183</v>
      </c>
      <c r="M2610" s="3">
        <f>+dataMercanciaGeneral[[#This Row],[TOTAL mercancía general embarcada en cabotaje y exterior]]+dataMercanciaGeneral[[#This Row],[TOTAL mercancía general desembarcada en cabotaje y exterior]]</f>
        <v>1414221</v>
      </c>
    </row>
    <row r="2611" spans="1:13" hidden="1" x14ac:dyDescent="0.25">
      <c r="A2611" s="1">
        <v>2007</v>
      </c>
      <c r="B2611" s="1" t="s">
        <v>3</v>
      </c>
      <c r="C2611" s="1" t="s">
        <v>32</v>
      </c>
      <c r="D2611" s="1" t="s">
        <v>42</v>
      </c>
      <c r="E2611" s="2">
        <v>52295</v>
      </c>
      <c r="F2611" s="2">
        <v>16882</v>
      </c>
      <c r="G2611" s="3">
        <f>+dataMercanciaGeneral[[#This Row],[Mercancía general embarcada en cabotaje]]+dataMercanciaGeneral[[#This Row],[Mercancía general desembarcada en cabotaje]]</f>
        <v>69177</v>
      </c>
      <c r="H2611" s="2">
        <v>2609</v>
      </c>
      <c r="I2611" s="2">
        <v>213</v>
      </c>
      <c r="J2611" s="3">
        <f>+dataMercanciaGeneral[[#This Row],[Mercancía general embarcada en exterior]]+dataMercanciaGeneral[[#This Row],[Mercancía general desembarcada en exterior]]</f>
        <v>2822</v>
      </c>
      <c r="K2611" s="3">
        <f>+dataMercanciaGeneral[[#This Row],[Mercancía general embarcada en cabotaje]]+dataMercanciaGeneral[[#This Row],[Mercancía general embarcada en exterior]]</f>
        <v>54904</v>
      </c>
      <c r="L2611" s="3">
        <f>+dataMercanciaGeneral[[#This Row],[Mercancía general desembarcada en cabotaje]]+dataMercanciaGeneral[[#This Row],[Mercancía general desembarcada en exterior]]</f>
        <v>17095</v>
      </c>
      <c r="M2611" s="3">
        <f>+dataMercanciaGeneral[[#This Row],[TOTAL mercancía general embarcada en cabotaje y exterior]]+dataMercanciaGeneral[[#This Row],[TOTAL mercancía general desembarcada en cabotaje y exterior]]</f>
        <v>71999</v>
      </c>
    </row>
    <row r="2612" spans="1:13" hidden="1" x14ac:dyDescent="0.25">
      <c r="A2612" s="1">
        <v>2007</v>
      </c>
      <c r="B2612" s="1" t="s">
        <v>4</v>
      </c>
      <c r="C2612" s="1" t="s">
        <v>32</v>
      </c>
      <c r="D2612" s="1" t="s">
        <v>33</v>
      </c>
      <c r="E2612" s="2">
        <v>570554</v>
      </c>
      <c r="F2612" s="2">
        <v>333410</v>
      </c>
      <c r="G2612" s="3">
        <f>+dataMercanciaGeneral[[#This Row],[Mercancía general embarcada en cabotaje]]+dataMercanciaGeneral[[#This Row],[Mercancía general desembarcada en cabotaje]]</f>
        <v>903964</v>
      </c>
      <c r="H2612" s="2">
        <v>1736877</v>
      </c>
      <c r="I2612" s="2">
        <v>2076249</v>
      </c>
      <c r="J2612" s="3">
        <f>+dataMercanciaGeneral[[#This Row],[Mercancía general embarcada en exterior]]+dataMercanciaGeneral[[#This Row],[Mercancía general desembarcada en exterior]]</f>
        <v>3813126</v>
      </c>
      <c r="K2612" s="3">
        <f>+dataMercanciaGeneral[[#This Row],[Mercancía general embarcada en cabotaje]]+dataMercanciaGeneral[[#This Row],[Mercancía general embarcada en exterior]]</f>
        <v>2307431</v>
      </c>
      <c r="L2612" s="3">
        <f>+dataMercanciaGeneral[[#This Row],[Mercancía general desembarcada en cabotaje]]+dataMercanciaGeneral[[#This Row],[Mercancía general desembarcada en exterior]]</f>
        <v>2409659</v>
      </c>
      <c r="M2612" s="3">
        <f>+dataMercanciaGeneral[[#This Row],[TOTAL mercancía general embarcada en cabotaje y exterior]]+dataMercanciaGeneral[[#This Row],[TOTAL mercancía general desembarcada en cabotaje y exterior]]</f>
        <v>4717090</v>
      </c>
    </row>
    <row r="2613" spans="1:13" hidden="1" x14ac:dyDescent="0.25">
      <c r="A2613" s="1">
        <v>2007</v>
      </c>
      <c r="B2613" s="1" t="s">
        <v>4</v>
      </c>
      <c r="C2613" s="1" t="s">
        <v>32</v>
      </c>
      <c r="D2613" s="1" t="s">
        <v>42</v>
      </c>
      <c r="E2613" s="2">
        <v>1855680</v>
      </c>
      <c r="F2613" s="2">
        <v>1306829</v>
      </c>
      <c r="G2613" s="3">
        <f>+dataMercanciaGeneral[[#This Row],[Mercancía general embarcada en cabotaje]]+dataMercanciaGeneral[[#This Row],[Mercancía general desembarcada en cabotaje]]</f>
        <v>3162509</v>
      </c>
      <c r="H2613" s="2">
        <v>19404407</v>
      </c>
      <c r="I2613" s="2">
        <v>19901261</v>
      </c>
      <c r="J2613" s="3">
        <f>+dataMercanciaGeneral[[#This Row],[Mercancía general embarcada en exterior]]+dataMercanciaGeneral[[#This Row],[Mercancía general desembarcada en exterior]]</f>
        <v>39305668</v>
      </c>
      <c r="K2613" s="3">
        <f>+dataMercanciaGeneral[[#This Row],[Mercancía general embarcada en cabotaje]]+dataMercanciaGeneral[[#This Row],[Mercancía general embarcada en exterior]]</f>
        <v>21260087</v>
      </c>
      <c r="L2613" s="3">
        <f>+dataMercanciaGeneral[[#This Row],[Mercancía general desembarcada en cabotaje]]+dataMercanciaGeneral[[#This Row],[Mercancía general desembarcada en exterior]]</f>
        <v>21208090</v>
      </c>
      <c r="M2613" s="3">
        <f>+dataMercanciaGeneral[[#This Row],[TOTAL mercancía general embarcada en cabotaje y exterior]]+dataMercanciaGeneral[[#This Row],[TOTAL mercancía general desembarcada en cabotaje y exterior]]</f>
        <v>42468177</v>
      </c>
    </row>
    <row r="2614" spans="1:13" hidden="1" x14ac:dyDescent="0.25">
      <c r="A2614" s="1">
        <v>2007</v>
      </c>
      <c r="B2614" s="1" t="s">
        <v>5</v>
      </c>
      <c r="C2614" s="1" t="s">
        <v>32</v>
      </c>
      <c r="D2614" s="1" t="s">
        <v>33</v>
      </c>
      <c r="E2614" s="2">
        <v>414785</v>
      </c>
      <c r="F2614" s="2">
        <v>376420</v>
      </c>
      <c r="G2614" s="3">
        <f>+dataMercanciaGeneral[[#This Row],[Mercancía general embarcada en cabotaje]]+dataMercanciaGeneral[[#This Row],[Mercancía general desembarcada en cabotaje]]</f>
        <v>791205</v>
      </c>
      <c r="H2614" s="2">
        <v>283144</v>
      </c>
      <c r="I2614" s="2">
        <v>253363</v>
      </c>
      <c r="J2614" s="3">
        <f>+dataMercanciaGeneral[[#This Row],[Mercancía general embarcada en exterior]]+dataMercanciaGeneral[[#This Row],[Mercancía general desembarcada en exterior]]</f>
        <v>536507</v>
      </c>
      <c r="K2614" s="3">
        <f>+dataMercanciaGeneral[[#This Row],[Mercancía general embarcada en cabotaje]]+dataMercanciaGeneral[[#This Row],[Mercancía general embarcada en exterior]]</f>
        <v>697929</v>
      </c>
      <c r="L2614" s="3">
        <f>+dataMercanciaGeneral[[#This Row],[Mercancía general desembarcada en cabotaje]]+dataMercanciaGeneral[[#This Row],[Mercancía general desembarcada en exterior]]</f>
        <v>629783</v>
      </c>
      <c r="M2614" s="3">
        <f>+dataMercanciaGeneral[[#This Row],[TOTAL mercancía general embarcada en cabotaje y exterior]]+dataMercanciaGeneral[[#This Row],[TOTAL mercancía general desembarcada en cabotaje y exterior]]</f>
        <v>1327712</v>
      </c>
    </row>
    <row r="2615" spans="1:13" hidden="1" x14ac:dyDescent="0.25">
      <c r="A2615" s="1">
        <v>2007</v>
      </c>
      <c r="B2615" s="1" t="s">
        <v>5</v>
      </c>
      <c r="C2615" s="1" t="s">
        <v>32</v>
      </c>
      <c r="D2615" s="1" t="s">
        <v>42</v>
      </c>
      <c r="E2615" s="2">
        <v>379745</v>
      </c>
      <c r="F2615" s="2">
        <v>76691</v>
      </c>
      <c r="G2615" s="3">
        <f>+dataMercanciaGeneral[[#This Row],[Mercancía general embarcada en cabotaje]]+dataMercanciaGeneral[[#This Row],[Mercancía general desembarcada en cabotaje]]</f>
        <v>456436</v>
      </c>
      <c r="H2615" s="2">
        <v>509907</v>
      </c>
      <c r="I2615" s="2">
        <v>364876</v>
      </c>
      <c r="J2615" s="3">
        <f>+dataMercanciaGeneral[[#This Row],[Mercancía general embarcada en exterior]]+dataMercanciaGeneral[[#This Row],[Mercancía general desembarcada en exterior]]</f>
        <v>874783</v>
      </c>
      <c r="K2615" s="3">
        <f>+dataMercanciaGeneral[[#This Row],[Mercancía general embarcada en cabotaje]]+dataMercanciaGeneral[[#This Row],[Mercancía general embarcada en exterior]]</f>
        <v>889652</v>
      </c>
      <c r="L2615" s="3">
        <f>+dataMercanciaGeneral[[#This Row],[Mercancía general desembarcada en cabotaje]]+dataMercanciaGeneral[[#This Row],[Mercancía general desembarcada en exterior]]</f>
        <v>441567</v>
      </c>
      <c r="M2615" s="3">
        <f>+dataMercanciaGeneral[[#This Row],[TOTAL mercancía general embarcada en cabotaje y exterior]]+dataMercanciaGeneral[[#This Row],[TOTAL mercancía general desembarcada en cabotaje y exterior]]</f>
        <v>1331219</v>
      </c>
    </row>
    <row r="2616" spans="1:13" hidden="1" x14ac:dyDescent="0.25">
      <c r="A2616" s="1">
        <v>2007</v>
      </c>
      <c r="B2616" s="1" t="s">
        <v>10</v>
      </c>
      <c r="C2616" s="1" t="s">
        <v>32</v>
      </c>
      <c r="D2616" s="1" t="s">
        <v>33</v>
      </c>
      <c r="E2616" s="2">
        <v>2902582</v>
      </c>
      <c r="F2616" s="2">
        <v>5868798</v>
      </c>
      <c r="G2616" s="3">
        <f>+dataMercanciaGeneral[[#This Row],[Mercancía general embarcada en cabotaje]]+dataMercanciaGeneral[[#This Row],[Mercancía general desembarcada en cabotaje]]</f>
        <v>8771380</v>
      </c>
      <c r="H2616" s="2">
        <v>38676</v>
      </c>
      <c r="I2616" s="2">
        <v>54886</v>
      </c>
      <c r="J2616" s="3">
        <f>+dataMercanciaGeneral[[#This Row],[Mercancía general embarcada en exterior]]+dataMercanciaGeneral[[#This Row],[Mercancía general desembarcada en exterior]]</f>
        <v>93562</v>
      </c>
      <c r="K2616" s="3">
        <f>+dataMercanciaGeneral[[#This Row],[Mercancía general embarcada en cabotaje]]+dataMercanciaGeneral[[#This Row],[Mercancía general embarcada en exterior]]</f>
        <v>2941258</v>
      </c>
      <c r="L2616" s="3">
        <f>+dataMercanciaGeneral[[#This Row],[Mercancía general desembarcada en cabotaje]]+dataMercanciaGeneral[[#This Row],[Mercancía general desembarcada en exterior]]</f>
        <v>5923684</v>
      </c>
      <c r="M2616" s="3">
        <f>+dataMercanciaGeneral[[#This Row],[TOTAL mercancía general embarcada en cabotaje y exterior]]+dataMercanciaGeneral[[#This Row],[TOTAL mercancía general desembarcada en cabotaje y exterior]]</f>
        <v>8864942</v>
      </c>
    </row>
    <row r="2617" spans="1:13" hidden="1" x14ac:dyDescent="0.25">
      <c r="A2617" s="1">
        <v>2007</v>
      </c>
      <c r="B2617" s="1" t="s">
        <v>10</v>
      </c>
      <c r="C2617" s="1" t="s">
        <v>32</v>
      </c>
      <c r="D2617" s="1" t="s">
        <v>42</v>
      </c>
      <c r="E2617" s="2">
        <v>257943</v>
      </c>
      <c r="F2617" s="2">
        <v>771460</v>
      </c>
      <c r="G2617" s="3">
        <f>+dataMercanciaGeneral[[#This Row],[Mercancía general embarcada en cabotaje]]+dataMercanciaGeneral[[#This Row],[Mercancía general desembarcada en cabotaje]]</f>
        <v>1029403</v>
      </c>
      <c r="H2617" s="2">
        <v>0</v>
      </c>
      <c r="I2617" s="2">
        <v>0</v>
      </c>
      <c r="J2617" s="3">
        <f>+dataMercanciaGeneral[[#This Row],[Mercancía general embarcada en exterior]]+dataMercanciaGeneral[[#This Row],[Mercancía general desembarcada en exterior]]</f>
        <v>0</v>
      </c>
      <c r="K2617" s="3">
        <f>+dataMercanciaGeneral[[#This Row],[Mercancía general embarcada en cabotaje]]+dataMercanciaGeneral[[#This Row],[Mercancía general embarcada en exterior]]</f>
        <v>257943</v>
      </c>
      <c r="L2617" s="3">
        <f>+dataMercanciaGeneral[[#This Row],[Mercancía general desembarcada en cabotaje]]+dataMercanciaGeneral[[#This Row],[Mercancía general desembarcada en exterior]]</f>
        <v>771460</v>
      </c>
      <c r="M2617" s="3">
        <f>+dataMercanciaGeneral[[#This Row],[TOTAL mercancía general embarcada en cabotaje y exterior]]+dataMercanciaGeneral[[#This Row],[TOTAL mercancía general desembarcada en cabotaje y exterior]]</f>
        <v>1029403</v>
      </c>
    </row>
    <row r="2618" spans="1:13" hidden="1" x14ac:dyDescent="0.25">
      <c r="A2618" s="1">
        <v>2007</v>
      </c>
      <c r="B2618" s="1" t="s">
        <v>11</v>
      </c>
      <c r="C2618" s="1" t="s">
        <v>32</v>
      </c>
      <c r="D2618" s="1" t="s">
        <v>33</v>
      </c>
      <c r="E2618" s="2">
        <v>3132574</v>
      </c>
      <c r="F2618" s="2">
        <v>1547109</v>
      </c>
      <c r="G2618" s="3">
        <f>+dataMercanciaGeneral[[#This Row],[Mercancía general embarcada en cabotaje]]+dataMercanciaGeneral[[#This Row],[Mercancía general desembarcada en cabotaje]]</f>
        <v>4679683</v>
      </c>
      <c r="H2618" s="2">
        <v>2440507</v>
      </c>
      <c r="I2618" s="2">
        <v>2647875</v>
      </c>
      <c r="J2618" s="3">
        <f>+dataMercanciaGeneral[[#This Row],[Mercancía general embarcada en exterior]]+dataMercanciaGeneral[[#This Row],[Mercancía general desembarcada en exterior]]</f>
        <v>5088382</v>
      </c>
      <c r="K2618" s="3">
        <f>+dataMercanciaGeneral[[#This Row],[Mercancía general embarcada en cabotaje]]+dataMercanciaGeneral[[#This Row],[Mercancía general embarcada en exterior]]</f>
        <v>5573081</v>
      </c>
      <c r="L2618" s="3">
        <f>+dataMercanciaGeneral[[#This Row],[Mercancía general desembarcada en cabotaje]]+dataMercanciaGeneral[[#This Row],[Mercancía general desembarcada en exterior]]</f>
        <v>4194984</v>
      </c>
      <c r="M2618" s="3">
        <f>+dataMercanciaGeneral[[#This Row],[TOTAL mercancía general embarcada en cabotaje y exterior]]+dataMercanciaGeneral[[#This Row],[TOTAL mercancía general desembarcada en cabotaje y exterior]]</f>
        <v>9768065</v>
      </c>
    </row>
    <row r="2619" spans="1:13" hidden="1" x14ac:dyDescent="0.25">
      <c r="A2619" s="1">
        <v>2007</v>
      </c>
      <c r="B2619" s="1" t="s">
        <v>11</v>
      </c>
      <c r="C2619" s="1" t="s">
        <v>32</v>
      </c>
      <c r="D2619" s="1" t="s">
        <v>42</v>
      </c>
      <c r="E2619" s="2">
        <v>1346958</v>
      </c>
      <c r="F2619" s="2">
        <v>501763</v>
      </c>
      <c r="G2619" s="3">
        <f>+dataMercanciaGeneral[[#This Row],[Mercancía general embarcada en cabotaje]]+dataMercanciaGeneral[[#This Row],[Mercancía general desembarcada en cabotaje]]</f>
        <v>1848721</v>
      </c>
      <c r="H2619" s="2">
        <v>11542004</v>
      </c>
      <c r="I2619" s="2">
        <v>12026534</v>
      </c>
      <c r="J2619" s="3">
        <f>+dataMercanciaGeneral[[#This Row],[Mercancía general embarcada en exterior]]+dataMercanciaGeneral[[#This Row],[Mercancía general desembarcada en exterior]]</f>
        <v>23568538</v>
      </c>
      <c r="K2619" s="3">
        <f>+dataMercanciaGeneral[[#This Row],[Mercancía general embarcada en cabotaje]]+dataMercanciaGeneral[[#This Row],[Mercancía general embarcada en exterior]]</f>
        <v>12888962</v>
      </c>
      <c r="L2619" s="3">
        <f>+dataMercanciaGeneral[[#This Row],[Mercancía general desembarcada en cabotaje]]+dataMercanciaGeneral[[#This Row],[Mercancía general desembarcada en exterior]]</f>
        <v>12528297</v>
      </c>
      <c r="M2619" s="3">
        <f>+dataMercanciaGeneral[[#This Row],[TOTAL mercancía general embarcada en cabotaje y exterior]]+dataMercanciaGeneral[[#This Row],[TOTAL mercancía general desembarcada en cabotaje y exterior]]</f>
        <v>25417259</v>
      </c>
    </row>
    <row r="2620" spans="1:13" hidden="1" x14ac:dyDescent="0.25">
      <c r="A2620" s="1">
        <v>2007</v>
      </c>
      <c r="B2620" s="1" t="s">
        <v>12</v>
      </c>
      <c r="C2620" s="1" t="s">
        <v>32</v>
      </c>
      <c r="D2620" s="1" t="s">
        <v>33</v>
      </c>
      <c r="E2620" s="2">
        <v>87203</v>
      </c>
      <c r="F2620" s="2">
        <v>4362</v>
      </c>
      <c r="G2620" s="3">
        <f>+dataMercanciaGeneral[[#This Row],[Mercancía general embarcada en cabotaje]]+dataMercanciaGeneral[[#This Row],[Mercancía general desembarcada en cabotaje]]</f>
        <v>91565</v>
      </c>
      <c r="H2620" s="2">
        <v>846928</v>
      </c>
      <c r="I2620" s="2">
        <v>3049327</v>
      </c>
      <c r="J2620" s="3">
        <f>+dataMercanciaGeneral[[#This Row],[Mercancía general embarcada en exterior]]+dataMercanciaGeneral[[#This Row],[Mercancía general desembarcada en exterior]]</f>
        <v>3896255</v>
      </c>
      <c r="K2620" s="3">
        <f>+dataMercanciaGeneral[[#This Row],[Mercancía general embarcada en cabotaje]]+dataMercanciaGeneral[[#This Row],[Mercancía general embarcada en exterior]]</f>
        <v>934131</v>
      </c>
      <c r="L2620" s="3">
        <f>+dataMercanciaGeneral[[#This Row],[Mercancía general desembarcada en cabotaje]]+dataMercanciaGeneral[[#This Row],[Mercancía general desembarcada en exterior]]</f>
        <v>3053689</v>
      </c>
      <c r="M2620" s="3">
        <f>+dataMercanciaGeneral[[#This Row],[TOTAL mercancía general embarcada en cabotaje y exterior]]+dataMercanciaGeneral[[#This Row],[TOTAL mercancía general desembarcada en cabotaje y exterior]]</f>
        <v>3987820</v>
      </c>
    </row>
    <row r="2621" spans="1:13" hidden="1" x14ac:dyDescent="0.25">
      <c r="A2621" s="1">
        <v>2007</v>
      </c>
      <c r="B2621" s="1" t="s">
        <v>12</v>
      </c>
      <c r="C2621" s="1" t="s">
        <v>32</v>
      </c>
      <c r="D2621" s="1" t="s">
        <v>42</v>
      </c>
      <c r="E2621" s="2">
        <v>374782</v>
      </c>
      <c r="F2621" s="2">
        <v>169500</v>
      </c>
      <c r="G2621" s="3">
        <f>+dataMercanciaGeneral[[#This Row],[Mercancía general embarcada en cabotaje]]+dataMercanciaGeneral[[#This Row],[Mercancía general desembarcada en cabotaje]]</f>
        <v>544282</v>
      </c>
      <c r="H2621" s="2">
        <v>2825126</v>
      </c>
      <c r="I2621" s="2">
        <v>2550709</v>
      </c>
      <c r="J2621" s="3">
        <f>+dataMercanciaGeneral[[#This Row],[Mercancía general embarcada en exterior]]+dataMercanciaGeneral[[#This Row],[Mercancía general desembarcada en exterior]]</f>
        <v>5375835</v>
      </c>
      <c r="K2621" s="3">
        <f>+dataMercanciaGeneral[[#This Row],[Mercancía general embarcada en cabotaje]]+dataMercanciaGeneral[[#This Row],[Mercancía general embarcada en exterior]]</f>
        <v>3199908</v>
      </c>
      <c r="L2621" s="3">
        <f>+dataMercanciaGeneral[[#This Row],[Mercancía general desembarcada en cabotaje]]+dataMercanciaGeneral[[#This Row],[Mercancía general desembarcada en exterior]]</f>
        <v>2720209</v>
      </c>
      <c r="M2621" s="3">
        <f>+dataMercanciaGeneral[[#This Row],[TOTAL mercancía general embarcada en cabotaje y exterior]]+dataMercanciaGeneral[[#This Row],[TOTAL mercancía general desembarcada en cabotaje y exterior]]</f>
        <v>5920117</v>
      </c>
    </row>
    <row r="2622" spans="1:13" hidden="1" x14ac:dyDescent="0.25">
      <c r="A2622" s="1">
        <v>2007</v>
      </c>
      <c r="B2622" s="1" t="s">
        <v>13</v>
      </c>
      <c r="C2622" s="1" t="s">
        <v>32</v>
      </c>
      <c r="D2622" s="1" t="s">
        <v>33</v>
      </c>
      <c r="E2622" s="2">
        <v>251</v>
      </c>
      <c r="F2622" s="2">
        <v>2150</v>
      </c>
      <c r="G2622" s="3">
        <f>+dataMercanciaGeneral[[#This Row],[Mercancía general embarcada en cabotaje]]+dataMercanciaGeneral[[#This Row],[Mercancía general desembarcada en cabotaje]]</f>
        <v>2401</v>
      </c>
      <c r="H2622" s="2">
        <v>20436</v>
      </c>
      <c r="I2622" s="2">
        <v>488494</v>
      </c>
      <c r="J2622" s="3">
        <f>+dataMercanciaGeneral[[#This Row],[Mercancía general embarcada en exterior]]+dataMercanciaGeneral[[#This Row],[Mercancía general desembarcada en exterior]]</f>
        <v>508930</v>
      </c>
      <c r="K2622" s="3">
        <f>+dataMercanciaGeneral[[#This Row],[Mercancía general embarcada en cabotaje]]+dataMercanciaGeneral[[#This Row],[Mercancía general embarcada en exterior]]</f>
        <v>20687</v>
      </c>
      <c r="L2622" s="3">
        <f>+dataMercanciaGeneral[[#This Row],[Mercancía general desembarcada en cabotaje]]+dataMercanciaGeneral[[#This Row],[Mercancía general desembarcada en exterior]]</f>
        <v>490644</v>
      </c>
      <c r="M2622" s="3">
        <f>+dataMercanciaGeneral[[#This Row],[TOTAL mercancía general embarcada en cabotaje y exterior]]+dataMercanciaGeneral[[#This Row],[TOTAL mercancía general desembarcada en cabotaje y exterior]]</f>
        <v>511331</v>
      </c>
    </row>
    <row r="2623" spans="1:13" hidden="1" x14ac:dyDescent="0.25">
      <c r="A2623" s="1">
        <v>2007</v>
      </c>
      <c r="B2623" s="1" t="s">
        <v>13</v>
      </c>
      <c r="C2623" s="1" t="s">
        <v>32</v>
      </c>
      <c r="D2623" s="1" t="s">
        <v>42</v>
      </c>
      <c r="E2623" s="2">
        <v>269818</v>
      </c>
      <c r="F2623" s="2">
        <v>23881</v>
      </c>
      <c r="G2623" s="3">
        <f>+dataMercanciaGeneral[[#This Row],[Mercancía general embarcada en cabotaje]]+dataMercanciaGeneral[[#This Row],[Mercancía general desembarcada en cabotaje]]</f>
        <v>293699</v>
      </c>
      <c r="H2623" s="2">
        <v>93578</v>
      </c>
      <c r="I2623" s="2">
        <v>137676</v>
      </c>
      <c r="J2623" s="3">
        <f>+dataMercanciaGeneral[[#This Row],[Mercancía general embarcada en exterior]]+dataMercanciaGeneral[[#This Row],[Mercancía general desembarcada en exterior]]</f>
        <v>231254</v>
      </c>
      <c r="K2623" s="3">
        <f>+dataMercanciaGeneral[[#This Row],[Mercancía general embarcada en cabotaje]]+dataMercanciaGeneral[[#This Row],[Mercancía general embarcada en exterior]]</f>
        <v>363396</v>
      </c>
      <c r="L2623" s="3">
        <f>+dataMercanciaGeneral[[#This Row],[Mercancía general desembarcada en cabotaje]]+dataMercanciaGeneral[[#This Row],[Mercancía general desembarcada en exterior]]</f>
        <v>161557</v>
      </c>
      <c r="M2623" s="3">
        <f>+dataMercanciaGeneral[[#This Row],[TOTAL mercancía general embarcada en cabotaje y exterior]]+dataMercanciaGeneral[[#This Row],[TOTAL mercancía general desembarcada en cabotaje y exterior]]</f>
        <v>524953</v>
      </c>
    </row>
    <row r="2624" spans="1:13" hidden="1" x14ac:dyDescent="0.25">
      <c r="A2624" s="1">
        <v>2007</v>
      </c>
      <c r="B2624" s="1" t="s">
        <v>14</v>
      </c>
      <c r="C2624" s="1" t="s">
        <v>32</v>
      </c>
      <c r="D2624" s="1" t="s">
        <v>33</v>
      </c>
      <c r="E2624" s="2">
        <v>0</v>
      </c>
      <c r="F2624" s="2">
        <v>1251</v>
      </c>
      <c r="G2624" s="3">
        <f>+dataMercanciaGeneral[[#This Row],[Mercancía general embarcada en cabotaje]]+dataMercanciaGeneral[[#This Row],[Mercancía general desembarcada en cabotaje]]</f>
        <v>1251</v>
      </c>
      <c r="H2624" s="2">
        <v>378046</v>
      </c>
      <c r="I2624" s="2">
        <v>123145</v>
      </c>
      <c r="J2624" s="3">
        <f>+dataMercanciaGeneral[[#This Row],[Mercancía general embarcada en exterior]]+dataMercanciaGeneral[[#This Row],[Mercancía general desembarcada en exterior]]</f>
        <v>501191</v>
      </c>
      <c r="K2624" s="3">
        <f>+dataMercanciaGeneral[[#This Row],[Mercancía general embarcada en cabotaje]]+dataMercanciaGeneral[[#This Row],[Mercancía general embarcada en exterior]]</f>
        <v>378046</v>
      </c>
      <c r="L2624" s="3">
        <f>+dataMercanciaGeneral[[#This Row],[Mercancía general desembarcada en cabotaje]]+dataMercanciaGeneral[[#This Row],[Mercancía general desembarcada en exterior]]</f>
        <v>124396</v>
      </c>
      <c r="M2624" s="3">
        <f>+dataMercanciaGeneral[[#This Row],[TOTAL mercancía general embarcada en cabotaje y exterior]]+dataMercanciaGeneral[[#This Row],[TOTAL mercancía general desembarcada en cabotaje y exterior]]</f>
        <v>502442</v>
      </c>
    </row>
    <row r="2625" spans="1:13" hidden="1" x14ac:dyDescent="0.25">
      <c r="A2625" s="1">
        <v>2007</v>
      </c>
      <c r="B2625" s="1" t="s">
        <v>14</v>
      </c>
      <c r="C2625" s="1" t="s">
        <v>32</v>
      </c>
      <c r="D2625" s="1" t="s">
        <v>42</v>
      </c>
      <c r="E2625" s="2">
        <v>100746</v>
      </c>
      <c r="F2625" s="2">
        <v>11712</v>
      </c>
      <c r="G2625" s="3">
        <f>+dataMercanciaGeneral[[#This Row],[Mercancía general embarcada en cabotaje]]+dataMercanciaGeneral[[#This Row],[Mercancía general desembarcada en cabotaje]]</f>
        <v>112458</v>
      </c>
      <c r="H2625" s="2">
        <v>1059883</v>
      </c>
      <c r="I2625" s="2">
        <v>154635</v>
      </c>
      <c r="J2625" s="3">
        <f>+dataMercanciaGeneral[[#This Row],[Mercancía general embarcada en exterior]]+dataMercanciaGeneral[[#This Row],[Mercancía general desembarcada en exterior]]</f>
        <v>1214518</v>
      </c>
      <c r="K2625" s="3">
        <f>+dataMercanciaGeneral[[#This Row],[Mercancía general embarcada en cabotaje]]+dataMercanciaGeneral[[#This Row],[Mercancía general embarcada en exterior]]</f>
        <v>1160629</v>
      </c>
      <c r="L2625" s="3">
        <f>+dataMercanciaGeneral[[#This Row],[Mercancía general desembarcada en cabotaje]]+dataMercanciaGeneral[[#This Row],[Mercancía general desembarcada en exterior]]</f>
        <v>166347</v>
      </c>
      <c r="M2625" s="3">
        <f>+dataMercanciaGeneral[[#This Row],[TOTAL mercancía general embarcada en cabotaje y exterior]]+dataMercanciaGeneral[[#This Row],[TOTAL mercancía general desembarcada en cabotaje y exterior]]</f>
        <v>1326976</v>
      </c>
    </row>
    <row r="2626" spans="1:13" hidden="1" x14ac:dyDescent="0.25">
      <c r="A2626" s="1">
        <v>2007</v>
      </c>
      <c r="B2626" s="1" t="s">
        <v>15</v>
      </c>
      <c r="C2626" s="1" t="s">
        <v>32</v>
      </c>
      <c r="D2626" s="1" t="s">
        <v>33</v>
      </c>
      <c r="E2626" s="2">
        <v>325265</v>
      </c>
      <c r="F2626" s="2">
        <v>559938</v>
      </c>
      <c r="G2626" s="3">
        <f>+dataMercanciaGeneral[[#This Row],[Mercancía general embarcada en cabotaje]]+dataMercanciaGeneral[[#This Row],[Mercancía general desembarcada en cabotaje]]</f>
        <v>885203</v>
      </c>
      <c r="H2626" s="2">
        <v>0</v>
      </c>
      <c r="I2626" s="2">
        <v>1753</v>
      </c>
      <c r="J2626" s="3">
        <f>+dataMercanciaGeneral[[#This Row],[Mercancía general embarcada en exterior]]+dataMercanciaGeneral[[#This Row],[Mercancía general desembarcada en exterior]]</f>
        <v>1753</v>
      </c>
      <c r="K2626" s="3">
        <f>+dataMercanciaGeneral[[#This Row],[Mercancía general embarcada en cabotaje]]+dataMercanciaGeneral[[#This Row],[Mercancía general embarcada en exterior]]</f>
        <v>325265</v>
      </c>
      <c r="L2626" s="3">
        <f>+dataMercanciaGeneral[[#This Row],[Mercancía general desembarcada en cabotaje]]+dataMercanciaGeneral[[#This Row],[Mercancía general desembarcada en exterior]]</f>
        <v>561691</v>
      </c>
      <c r="M2626" s="3">
        <f>+dataMercanciaGeneral[[#This Row],[TOTAL mercancía general embarcada en cabotaje y exterior]]+dataMercanciaGeneral[[#This Row],[TOTAL mercancía general desembarcada en cabotaje y exterior]]</f>
        <v>886956</v>
      </c>
    </row>
    <row r="2627" spans="1:13" hidden="1" x14ac:dyDescent="0.25">
      <c r="A2627" s="1">
        <v>2007</v>
      </c>
      <c r="B2627" s="1" t="s">
        <v>15</v>
      </c>
      <c r="C2627" s="1" t="s">
        <v>32</v>
      </c>
      <c r="D2627" s="1" t="s">
        <v>42</v>
      </c>
      <c r="E2627" s="2">
        <v>17681</v>
      </c>
      <c r="F2627" s="2">
        <v>38768</v>
      </c>
      <c r="G2627" s="3">
        <f>+dataMercanciaGeneral[[#This Row],[Mercancía general embarcada en cabotaje]]+dataMercanciaGeneral[[#This Row],[Mercancía general desembarcada en cabotaje]]</f>
        <v>56449</v>
      </c>
      <c r="H2627" s="2">
        <v>1170</v>
      </c>
      <c r="I2627" s="2">
        <v>13606</v>
      </c>
      <c r="J2627" s="3">
        <f>+dataMercanciaGeneral[[#This Row],[Mercancía general embarcada en exterior]]+dataMercanciaGeneral[[#This Row],[Mercancía general desembarcada en exterior]]</f>
        <v>14776</v>
      </c>
      <c r="K2627" s="3">
        <f>+dataMercanciaGeneral[[#This Row],[Mercancía general embarcada en cabotaje]]+dataMercanciaGeneral[[#This Row],[Mercancía general embarcada en exterior]]</f>
        <v>18851</v>
      </c>
      <c r="L2627" s="3">
        <f>+dataMercanciaGeneral[[#This Row],[Mercancía general desembarcada en cabotaje]]+dataMercanciaGeneral[[#This Row],[Mercancía general desembarcada en exterior]]</f>
        <v>52374</v>
      </c>
      <c r="M2627" s="3">
        <f>+dataMercanciaGeneral[[#This Row],[TOTAL mercancía general embarcada en cabotaje y exterior]]+dataMercanciaGeneral[[#This Row],[TOTAL mercancía general desembarcada en cabotaje y exterior]]</f>
        <v>71225</v>
      </c>
    </row>
    <row r="2628" spans="1:13" hidden="1" x14ac:dyDescent="0.25">
      <c r="A2628" s="1">
        <v>2007</v>
      </c>
      <c r="B2628" s="1" t="s">
        <v>16</v>
      </c>
      <c r="C2628" s="1" t="s">
        <v>32</v>
      </c>
      <c r="D2628" s="1" t="s">
        <v>33</v>
      </c>
      <c r="E2628" s="2">
        <v>17452</v>
      </c>
      <c r="F2628" s="2">
        <v>1948</v>
      </c>
      <c r="G2628" s="3">
        <f>+dataMercanciaGeneral[[#This Row],[Mercancía general embarcada en cabotaje]]+dataMercanciaGeneral[[#This Row],[Mercancía general desembarcada en cabotaje]]</f>
        <v>19400</v>
      </c>
      <c r="H2628" s="2">
        <v>342770</v>
      </c>
      <c r="I2628" s="2">
        <v>421311</v>
      </c>
      <c r="J2628" s="3">
        <f>+dataMercanciaGeneral[[#This Row],[Mercancía general embarcada en exterior]]+dataMercanciaGeneral[[#This Row],[Mercancía general desembarcada en exterior]]</f>
        <v>764081</v>
      </c>
      <c r="K2628" s="3">
        <f>+dataMercanciaGeneral[[#This Row],[Mercancía general embarcada en cabotaje]]+dataMercanciaGeneral[[#This Row],[Mercancía general embarcada en exterior]]</f>
        <v>360222</v>
      </c>
      <c r="L2628" s="3">
        <f>+dataMercanciaGeneral[[#This Row],[Mercancía general desembarcada en cabotaje]]+dataMercanciaGeneral[[#This Row],[Mercancía general desembarcada en exterior]]</f>
        <v>423259</v>
      </c>
      <c r="M2628" s="3">
        <f>+dataMercanciaGeneral[[#This Row],[TOTAL mercancía general embarcada en cabotaje y exterior]]+dataMercanciaGeneral[[#This Row],[TOTAL mercancía general desembarcada en cabotaje y exterior]]</f>
        <v>783481</v>
      </c>
    </row>
    <row r="2629" spans="1:13" hidden="1" x14ac:dyDescent="0.25">
      <c r="A2629" s="1">
        <v>2007</v>
      </c>
      <c r="B2629" s="1" t="s">
        <v>16</v>
      </c>
      <c r="C2629" s="1" t="s">
        <v>32</v>
      </c>
      <c r="D2629" s="1" t="s">
        <v>42</v>
      </c>
      <c r="E2629" s="2">
        <v>46636</v>
      </c>
      <c r="F2629" s="2">
        <v>586</v>
      </c>
      <c r="G2629" s="3">
        <f>+dataMercanciaGeneral[[#This Row],[Mercancía general embarcada en cabotaje]]+dataMercanciaGeneral[[#This Row],[Mercancía general desembarcada en cabotaje]]</f>
        <v>47222</v>
      </c>
      <c r="H2629" s="2">
        <v>1066</v>
      </c>
      <c r="I2629" s="2">
        <v>78</v>
      </c>
      <c r="J2629" s="3">
        <f>+dataMercanciaGeneral[[#This Row],[Mercancía general embarcada en exterior]]+dataMercanciaGeneral[[#This Row],[Mercancía general desembarcada en exterior]]</f>
        <v>1144</v>
      </c>
      <c r="K2629" s="3">
        <f>+dataMercanciaGeneral[[#This Row],[Mercancía general embarcada en cabotaje]]+dataMercanciaGeneral[[#This Row],[Mercancía general embarcada en exterior]]</f>
        <v>47702</v>
      </c>
      <c r="L2629" s="3">
        <f>+dataMercanciaGeneral[[#This Row],[Mercancía general desembarcada en cabotaje]]+dataMercanciaGeneral[[#This Row],[Mercancía general desembarcada en exterior]]</f>
        <v>664</v>
      </c>
      <c r="M2629" s="3">
        <f>+dataMercanciaGeneral[[#This Row],[TOTAL mercancía general embarcada en cabotaje y exterior]]+dataMercanciaGeneral[[#This Row],[TOTAL mercancía general desembarcada en cabotaje y exterior]]</f>
        <v>48366</v>
      </c>
    </row>
    <row r="2630" spans="1:13" hidden="1" x14ac:dyDescent="0.25">
      <c r="A2630" s="1">
        <v>2007</v>
      </c>
      <c r="B2630" s="1" t="s">
        <v>17</v>
      </c>
      <c r="C2630" s="1" t="s">
        <v>32</v>
      </c>
      <c r="D2630" s="1" t="s">
        <v>33</v>
      </c>
      <c r="E2630" s="2">
        <v>1171</v>
      </c>
      <c r="F2630" s="2">
        <v>0</v>
      </c>
      <c r="G2630" s="3">
        <f>+dataMercanciaGeneral[[#This Row],[Mercancía general embarcada en cabotaje]]+dataMercanciaGeneral[[#This Row],[Mercancía general desembarcada en cabotaje]]</f>
        <v>1171</v>
      </c>
      <c r="H2630" s="2">
        <v>345300</v>
      </c>
      <c r="I2630" s="2">
        <v>231097</v>
      </c>
      <c r="J2630" s="3">
        <f>+dataMercanciaGeneral[[#This Row],[Mercancía general embarcada en exterior]]+dataMercanciaGeneral[[#This Row],[Mercancía general desembarcada en exterior]]</f>
        <v>576397</v>
      </c>
      <c r="K2630" s="3">
        <f>+dataMercanciaGeneral[[#This Row],[Mercancía general embarcada en cabotaje]]+dataMercanciaGeneral[[#This Row],[Mercancía general embarcada en exterior]]</f>
        <v>346471</v>
      </c>
      <c r="L2630" s="3">
        <f>+dataMercanciaGeneral[[#This Row],[Mercancía general desembarcada en cabotaje]]+dataMercanciaGeneral[[#This Row],[Mercancía general desembarcada en exterior]]</f>
        <v>231097</v>
      </c>
      <c r="M2630" s="3">
        <f>+dataMercanciaGeneral[[#This Row],[TOTAL mercancía general embarcada en cabotaje y exterior]]+dataMercanciaGeneral[[#This Row],[TOTAL mercancía general desembarcada en cabotaje y exterior]]</f>
        <v>577568</v>
      </c>
    </row>
    <row r="2631" spans="1:13" hidden="1" x14ac:dyDescent="0.25">
      <c r="A2631" s="1">
        <v>2007</v>
      </c>
      <c r="B2631" s="1" t="s">
        <v>17</v>
      </c>
      <c r="C2631" s="1" t="s">
        <v>32</v>
      </c>
      <c r="D2631" s="1" t="s">
        <v>42</v>
      </c>
      <c r="E2631" s="2">
        <v>4720</v>
      </c>
      <c r="F2631" s="2">
        <v>6010</v>
      </c>
      <c r="G2631" s="3">
        <f>+dataMercanciaGeneral[[#This Row],[Mercancía general embarcada en cabotaje]]+dataMercanciaGeneral[[#This Row],[Mercancía general desembarcada en cabotaje]]</f>
        <v>10730</v>
      </c>
      <c r="H2631" s="2">
        <v>100407</v>
      </c>
      <c r="I2631" s="2">
        <v>63109</v>
      </c>
      <c r="J2631" s="3">
        <f>+dataMercanciaGeneral[[#This Row],[Mercancía general embarcada en exterior]]+dataMercanciaGeneral[[#This Row],[Mercancía general desembarcada en exterior]]</f>
        <v>163516</v>
      </c>
      <c r="K2631" s="3">
        <f>+dataMercanciaGeneral[[#This Row],[Mercancía general embarcada en cabotaje]]+dataMercanciaGeneral[[#This Row],[Mercancía general embarcada en exterior]]</f>
        <v>105127</v>
      </c>
      <c r="L2631" s="3">
        <f>+dataMercanciaGeneral[[#This Row],[Mercancía general desembarcada en cabotaje]]+dataMercanciaGeneral[[#This Row],[Mercancía general desembarcada en exterior]]</f>
        <v>69119</v>
      </c>
      <c r="M2631" s="3">
        <f>+dataMercanciaGeneral[[#This Row],[TOTAL mercancía general embarcada en cabotaje y exterior]]+dataMercanciaGeneral[[#This Row],[TOTAL mercancía general desembarcada en cabotaje y exterior]]</f>
        <v>174246</v>
      </c>
    </row>
    <row r="2632" spans="1:13" hidden="1" x14ac:dyDescent="0.25">
      <c r="A2632" s="1">
        <v>2007</v>
      </c>
      <c r="B2632" s="1" t="s">
        <v>18</v>
      </c>
      <c r="C2632" s="1" t="s">
        <v>32</v>
      </c>
      <c r="D2632" s="1" t="s">
        <v>33</v>
      </c>
      <c r="E2632" s="2">
        <v>95357</v>
      </c>
      <c r="F2632" s="2">
        <v>104430</v>
      </c>
      <c r="G2632" s="3">
        <f>+dataMercanciaGeneral[[#This Row],[Mercancía general embarcada en cabotaje]]+dataMercanciaGeneral[[#This Row],[Mercancía general desembarcada en cabotaje]]</f>
        <v>199787</v>
      </c>
      <c r="H2632" s="2">
        <v>266399</v>
      </c>
      <c r="I2632" s="2">
        <v>249929</v>
      </c>
      <c r="J2632" s="3">
        <f>+dataMercanciaGeneral[[#This Row],[Mercancía general embarcada en exterior]]+dataMercanciaGeneral[[#This Row],[Mercancía general desembarcada en exterior]]</f>
        <v>516328</v>
      </c>
      <c r="K2632" s="3">
        <f>+dataMercanciaGeneral[[#This Row],[Mercancía general embarcada en cabotaje]]+dataMercanciaGeneral[[#This Row],[Mercancía general embarcada en exterior]]</f>
        <v>361756</v>
      </c>
      <c r="L2632" s="3">
        <f>+dataMercanciaGeneral[[#This Row],[Mercancía general desembarcada en cabotaje]]+dataMercanciaGeneral[[#This Row],[Mercancía general desembarcada en exterior]]</f>
        <v>354359</v>
      </c>
      <c r="M2632" s="3">
        <f>+dataMercanciaGeneral[[#This Row],[TOTAL mercancía general embarcada en cabotaje y exterior]]+dataMercanciaGeneral[[#This Row],[TOTAL mercancía general desembarcada en cabotaje y exterior]]</f>
        <v>716115</v>
      </c>
    </row>
    <row r="2633" spans="1:13" hidden="1" x14ac:dyDescent="0.25">
      <c r="A2633" s="1">
        <v>2007</v>
      </c>
      <c r="B2633" s="1" t="s">
        <v>18</v>
      </c>
      <c r="C2633" s="1" t="s">
        <v>32</v>
      </c>
      <c r="D2633" s="1" t="s">
        <v>42</v>
      </c>
      <c r="E2633" s="2">
        <v>0</v>
      </c>
      <c r="F2633" s="2">
        <v>0</v>
      </c>
      <c r="G2633" s="3">
        <f>+dataMercanciaGeneral[[#This Row],[Mercancía general embarcada en cabotaje]]+dataMercanciaGeneral[[#This Row],[Mercancía general desembarcada en cabotaje]]</f>
        <v>0</v>
      </c>
      <c r="H2633" s="2">
        <v>0</v>
      </c>
      <c r="I2633" s="2">
        <v>0</v>
      </c>
      <c r="J2633" s="3">
        <f>+dataMercanciaGeneral[[#This Row],[Mercancía general embarcada en exterior]]+dataMercanciaGeneral[[#This Row],[Mercancía general desembarcada en exterior]]</f>
        <v>0</v>
      </c>
      <c r="K2633" s="3">
        <f>+dataMercanciaGeneral[[#This Row],[Mercancía general embarcada en cabotaje]]+dataMercanciaGeneral[[#This Row],[Mercancía general embarcada en exterior]]</f>
        <v>0</v>
      </c>
      <c r="L2633" s="3">
        <f>+dataMercanciaGeneral[[#This Row],[Mercancía general desembarcada en cabotaje]]+dataMercanciaGeneral[[#This Row],[Mercancía general desembarcada en exterior]]</f>
        <v>0</v>
      </c>
      <c r="M2633" s="3">
        <f>+dataMercanciaGeneral[[#This Row],[TOTAL mercancía general embarcada en cabotaje y exterior]]+dataMercanciaGeneral[[#This Row],[TOTAL mercancía general desembarcada en cabotaje y exterior]]</f>
        <v>0</v>
      </c>
    </row>
    <row r="2634" spans="1:13" hidden="1" x14ac:dyDescent="0.25">
      <c r="A2634" s="1">
        <v>2007</v>
      </c>
      <c r="B2634" s="1" t="s">
        <v>19</v>
      </c>
      <c r="C2634" s="1" t="s">
        <v>32</v>
      </c>
      <c r="D2634" s="1" t="s">
        <v>33</v>
      </c>
      <c r="E2634" s="2">
        <v>1427383</v>
      </c>
      <c r="F2634" s="2">
        <v>1820058</v>
      </c>
      <c r="G2634" s="3">
        <f>+dataMercanciaGeneral[[#This Row],[Mercancía general embarcada en cabotaje]]+dataMercanciaGeneral[[#This Row],[Mercancía general desembarcada en cabotaje]]</f>
        <v>3247441</v>
      </c>
      <c r="H2634" s="2">
        <v>75039</v>
      </c>
      <c r="I2634" s="2">
        <v>0</v>
      </c>
      <c r="J2634" s="3">
        <f>+dataMercanciaGeneral[[#This Row],[Mercancía general embarcada en exterior]]+dataMercanciaGeneral[[#This Row],[Mercancía general desembarcada en exterior]]</f>
        <v>75039</v>
      </c>
      <c r="K2634" s="3">
        <f>+dataMercanciaGeneral[[#This Row],[Mercancía general embarcada en cabotaje]]+dataMercanciaGeneral[[#This Row],[Mercancía general embarcada en exterior]]</f>
        <v>1502422</v>
      </c>
      <c r="L2634" s="3">
        <f>+dataMercanciaGeneral[[#This Row],[Mercancía general desembarcada en cabotaje]]+dataMercanciaGeneral[[#This Row],[Mercancía general desembarcada en exterior]]</f>
        <v>1820058</v>
      </c>
      <c r="M2634" s="3">
        <f>+dataMercanciaGeneral[[#This Row],[TOTAL mercancía general embarcada en cabotaje y exterior]]+dataMercanciaGeneral[[#This Row],[TOTAL mercancía general desembarcada en cabotaje y exterior]]</f>
        <v>3322480</v>
      </c>
    </row>
    <row r="2635" spans="1:13" hidden="1" x14ac:dyDescent="0.25">
      <c r="A2635" s="1">
        <v>2007</v>
      </c>
      <c r="B2635" s="1" t="s">
        <v>19</v>
      </c>
      <c r="C2635" s="1" t="s">
        <v>32</v>
      </c>
      <c r="D2635" s="1" t="s">
        <v>42</v>
      </c>
      <c r="E2635" s="2">
        <v>932195</v>
      </c>
      <c r="F2635" s="2">
        <v>2290126</v>
      </c>
      <c r="G2635" s="3">
        <f>+dataMercanciaGeneral[[#This Row],[Mercancía general embarcada en cabotaje]]+dataMercanciaGeneral[[#This Row],[Mercancía general desembarcada en cabotaje]]</f>
        <v>3222321</v>
      </c>
      <c r="H2635" s="2">
        <v>5453066</v>
      </c>
      <c r="I2635" s="2">
        <v>6109240</v>
      </c>
      <c r="J2635" s="3">
        <f>+dataMercanciaGeneral[[#This Row],[Mercancía general embarcada en exterior]]+dataMercanciaGeneral[[#This Row],[Mercancía general desembarcada en exterior]]</f>
        <v>11562306</v>
      </c>
      <c r="K2635" s="3">
        <f>+dataMercanciaGeneral[[#This Row],[Mercancía general embarcada en cabotaje]]+dataMercanciaGeneral[[#This Row],[Mercancía general embarcada en exterior]]</f>
        <v>6385261</v>
      </c>
      <c r="L2635" s="3">
        <f>+dataMercanciaGeneral[[#This Row],[Mercancía general desembarcada en cabotaje]]+dataMercanciaGeneral[[#This Row],[Mercancía general desembarcada en exterior]]</f>
        <v>8399366</v>
      </c>
      <c r="M2635" s="3">
        <f>+dataMercanciaGeneral[[#This Row],[TOTAL mercancía general embarcada en cabotaje y exterior]]+dataMercanciaGeneral[[#This Row],[TOTAL mercancía general desembarcada en cabotaje y exterior]]</f>
        <v>14784627</v>
      </c>
    </row>
    <row r="2636" spans="1:13" hidden="1" x14ac:dyDescent="0.25">
      <c r="A2636" s="1">
        <v>2007</v>
      </c>
      <c r="B2636" s="1" t="s">
        <v>20</v>
      </c>
      <c r="C2636" s="1" t="s">
        <v>32</v>
      </c>
      <c r="D2636" s="1" t="s">
        <v>33</v>
      </c>
      <c r="E2636" s="2">
        <v>309375</v>
      </c>
      <c r="F2636" s="2">
        <v>108199</v>
      </c>
      <c r="G2636" s="3">
        <f>+dataMercanciaGeneral[[#This Row],[Mercancía general embarcada en cabotaje]]+dataMercanciaGeneral[[#This Row],[Mercancía general desembarcada en cabotaje]]</f>
        <v>417574</v>
      </c>
      <c r="H2636" s="2">
        <v>1754</v>
      </c>
      <c r="I2636" s="2">
        <v>47191</v>
      </c>
      <c r="J2636" s="3">
        <f>+dataMercanciaGeneral[[#This Row],[Mercancía general embarcada en exterior]]+dataMercanciaGeneral[[#This Row],[Mercancía general desembarcada en exterior]]</f>
        <v>48945</v>
      </c>
      <c r="K2636" s="3">
        <f>+dataMercanciaGeneral[[#This Row],[Mercancía general embarcada en cabotaje]]+dataMercanciaGeneral[[#This Row],[Mercancía general embarcada en exterior]]</f>
        <v>311129</v>
      </c>
      <c r="L2636" s="3">
        <f>+dataMercanciaGeneral[[#This Row],[Mercancía general desembarcada en cabotaje]]+dataMercanciaGeneral[[#This Row],[Mercancía general desembarcada en exterior]]</f>
        <v>155390</v>
      </c>
      <c r="M2636" s="3">
        <f>+dataMercanciaGeneral[[#This Row],[TOTAL mercancía general embarcada en cabotaje y exterior]]+dataMercanciaGeneral[[#This Row],[TOTAL mercancía general desembarcada en cabotaje y exterior]]</f>
        <v>466519</v>
      </c>
    </row>
    <row r="2637" spans="1:13" hidden="1" x14ac:dyDescent="0.25">
      <c r="A2637" s="1">
        <v>2007</v>
      </c>
      <c r="B2637" s="1" t="s">
        <v>20</v>
      </c>
      <c r="C2637" s="1" t="s">
        <v>32</v>
      </c>
      <c r="D2637" s="1" t="s">
        <v>42</v>
      </c>
      <c r="E2637" s="2">
        <v>176114</v>
      </c>
      <c r="F2637" s="2">
        <v>22145</v>
      </c>
      <c r="G2637" s="3">
        <f>+dataMercanciaGeneral[[#This Row],[Mercancía general embarcada en cabotaje]]+dataMercanciaGeneral[[#This Row],[Mercancía general desembarcada en cabotaje]]</f>
        <v>198259</v>
      </c>
      <c r="H2637" s="2">
        <v>1839063</v>
      </c>
      <c r="I2637" s="2">
        <v>2033900</v>
      </c>
      <c r="J2637" s="3">
        <f>+dataMercanciaGeneral[[#This Row],[Mercancía general embarcada en exterior]]+dataMercanciaGeneral[[#This Row],[Mercancía general desembarcada en exterior]]</f>
        <v>3872963</v>
      </c>
      <c r="K2637" s="3">
        <f>+dataMercanciaGeneral[[#This Row],[Mercancía general embarcada en cabotaje]]+dataMercanciaGeneral[[#This Row],[Mercancía general embarcada en exterior]]</f>
        <v>2015177</v>
      </c>
      <c r="L2637" s="3">
        <f>+dataMercanciaGeneral[[#This Row],[Mercancía general desembarcada en cabotaje]]+dataMercanciaGeneral[[#This Row],[Mercancía general desembarcada en exterior]]</f>
        <v>2056045</v>
      </c>
      <c r="M2637" s="3">
        <f>+dataMercanciaGeneral[[#This Row],[TOTAL mercancía general embarcada en cabotaje y exterior]]+dataMercanciaGeneral[[#This Row],[TOTAL mercancía general desembarcada en cabotaje y exterior]]</f>
        <v>4071222</v>
      </c>
    </row>
    <row r="2638" spans="1:13" hidden="1" x14ac:dyDescent="0.25">
      <c r="A2638" s="1">
        <v>2007</v>
      </c>
      <c r="B2638" s="1" t="s">
        <v>21</v>
      </c>
      <c r="C2638" s="1" t="s">
        <v>32</v>
      </c>
      <c r="D2638" s="1" t="s">
        <v>33</v>
      </c>
      <c r="E2638" s="2">
        <v>55</v>
      </c>
      <c r="F2638" s="2">
        <v>3819</v>
      </c>
      <c r="G2638" s="3">
        <f>+dataMercanciaGeneral[[#This Row],[Mercancía general embarcada en cabotaje]]+dataMercanciaGeneral[[#This Row],[Mercancía general desembarcada en cabotaje]]</f>
        <v>3874</v>
      </c>
      <c r="H2638" s="2">
        <v>406556</v>
      </c>
      <c r="I2638" s="2">
        <v>146650</v>
      </c>
      <c r="J2638" s="3">
        <f>+dataMercanciaGeneral[[#This Row],[Mercancía general embarcada en exterior]]+dataMercanciaGeneral[[#This Row],[Mercancía general desembarcada en exterior]]</f>
        <v>553206</v>
      </c>
      <c r="K2638" s="3">
        <f>+dataMercanciaGeneral[[#This Row],[Mercancía general embarcada en cabotaje]]+dataMercanciaGeneral[[#This Row],[Mercancía general embarcada en exterior]]</f>
        <v>406611</v>
      </c>
      <c r="L2638" s="3">
        <f>+dataMercanciaGeneral[[#This Row],[Mercancía general desembarcada en cabotaje]]+dataMercanciaGeneral[[#This Row],[Mercancía general desembarcada en exterior]]</f>
        <v>150469</v>
      </c>
      <c r="M2638" s="3">
        <f>+dataMercanciaGeneral[[#This Row],[TOTAL mercancía general embarcada en cabotaje y exterior]]+dataMercanciaGeneral[[#This Row],[TOTAL mercancía general desembarcada en cabotaje y exterior]]</f>
        <v>557080</v>
      </c>
    </row>
    <row r="2639" spans="1:13" hidden="1" x14ac:dyDescent="0.25">
      <c r="A2639" s="1">
        <v>2007</v>
      </c>
      <c r="B2639" s="1" t="s">
        <v>21</v>
      </c>
      <c r="C2639" s="1" t="s">
        <v>32</v>
      </c>
      <c r="D2639" s="1" t="s">
        <v>42</v>
      </c>
      <c r="E2639" s="2">
        <v>237595</v>
      </c>
      <c r="F2639" s="2">
        <v>77525</v>
      </c>
      <c r="G2639" s="3">
        <f>+dataMercanciaGeneral[[#This Row],[Mercancía general embarcada en cabotaje]]+dataMercanciaGeneral[[#This Row],[Mercancía general desembarcada en cabotaje]]</f>
        <v>315120</v>
      </c>
      <c r="H2639" s="2">
        <v>27289</v>
      </c>
      <c r="I2639" s="2">
        <v>70738</v>
      </c>
      <c r="J2639" s="3">
        <f>+dataMercanciaGeneral[[#This Row],[Mercancía general embarcada en exterior]]+dataMercanciaGeneral[[#This Row],[Mercancía general desembarcada en exterior]]</f>
        <v>98027</v>
      </c>
      <c r="K2639" s="3">
        <f>+dataMercanciaGeneral[[#This Row],[Mercancía general embarcada en cabotaje]]+dataMercanciaGeneral[[#This Row],[Mercancía general embarcada en exterior]]</f>
        <v>264884</v>
      </c>
      <c r="L2639" s="3">
        <f>+dataMercanciaGeneral[[#This Row],[Mercancía general desembarcada en cabotaje]]+dataMercanciaGeneral[[#This Row],[Mercancía general desembarcada en exterior]]</f>
        <v>148263</v>
      </c>
      <c r="M2639" s="3">
        <f>+dataMercanciaGeneral[[#This Row],[TOTAL mercancía general embarcada en cabotaje y exterior]]+dataMercanciaGeneral[[#This Row],[TOTAL mercancía general desembarcada en cabotaje y exterior]]</f>
        <v>413147</v>
      </c>
    </row>
    <row r="2640" spans="1:13" hidden="1" x14ac:dyDescent="0.25">
      <c r="A2640" s="1">
        <v>2007</v>
      </c>
      <c r="B2640" s="1" t="s">
        <v>22</v>
      </c>
      <c r="C2640" s="1" t="s">
        <v>32</v>
      </c>
      <c r="D2640" s="1" t="s">
        <v>33</v>
      </c>
      <c r="E2640" s="2">
        <v>130212</v>
      </c>
      <c r="F2640" s="2">
        <v>392563</v>
      </c>
      <c r="G2640" s="3">
        <f>+dataMercanciaGeneral[[#This Row],[Mercancía general embarcada en cabotaje]]+dataMercanciaGeneral[[#This Row],[Mercancía general desembarcada en cabotaje]]</f>
        <v>522775</v>
      </c>
      <c r="H2640" s="2">
        <v>0</v>
      </c>
      <c r="I2640" s="2">
        <v>236</v>
      </c>
      <c r="J2640" s="3">
        <f>+dataMercanciaGeneral[[#This Row],[Mercancía general embarcada en exterior]]+dataMercanciaGeneral[[#This Row],[Mercancía general desembarcada en exterior]]</f>
        <v>236</v>
      </c>
      <c r="K2640" s="3">
        <f>+dataMercanciaGeneral[[#This Row],[Mercancía general embarcada en cabotaje]]+dataMercanciaGeneral[[#This Row],[Mercancía general embarcada en exterior]]</f>
        <v>130212</v>
      </c>
      <c r="L2640" s="3">
        <f>+dataMercanciaGeneral[[#This Row],[Mercancía general desembarcada en cabotaje]]+dataMercanciaGeneral[[#This Row],[Mercancía general desembarcada en exterior]]</f>
        <v>392799</v>
      </c>
      <c r="M2640" s="3">
        <f>+dataMercanciaGeneral[[#This Row],[TOTAL mercancía general embarcada en cabotaje y exterior]]+dataMercanciaGeneral[[#This Row],[TOTAL mercancía general desembarcada en cabotaje y exterior]]</f>
        <v>523011</v>
      </c>
    </row>
    <row r="2641" spans="1:13" hidden="1" x14ac:dyDescent="0.25">
      <c r="A2641" s="1">
        <v>2007</v>
      </c>
      <c r="B2641" s="1" t="s">
        <v>22</v>
      </c>
      <c r="C2641" s="1" t="s">
        <v>32</v>
      </c>
      <c r="D2641" s="1" t="s">
        <v>42</v>
      </c>
      <c r="E2641" s="2">
        <v>22348</v>
      </c>
      <c r="F2641" s="2">
        <v>100217</v>
      </c>
      <c r="G2641" s="3">
        <f>+dataMercanciaGeneral[[#This Row],[Mercancía general embarcada en cabotaje]]+dataMercanciaGeneral[[#This Row],[Mercancía general desembarcada en cabotaje]]</f>
        <v>122565</v>
      </c>
      <c r="H2641" s="2">
        <v>2013</v>
      </c>
      <c r="I2641" s="2">
        <v>35656</v>
      </c>
      <c r="J2641" s="3">
        <f>+dataMercanciaGeneral[[#This Row],[Mercancía general embarcada en exterior]]+dataMercanciaGeneral[[#This Row],[Mercancía general desembarcada en exterior]]</f>
        <v>37669</v>
      </c>
      <c r="K2641" s="3">
        <f>+dataMercanciaGeneral[[#This Row],[Mercancía general embarcada en cabotaje]]+dataMercanciaGeneral[[#This Row],[Mercancía general embarcada en exterior]]</f>
        <v>24361</v>
      </c>
      <c r="L2641" s="3">
        <f>+dataMercanciaGeneral[[#This Row],[Mercancía general desembarcada en cabotaje]]+dataMercanciaGeneral[[#This Row],[Mercancía general desembarcada en exterior]]</f>
        <v>135873</v>
      </c>
      <c r="M2641" s="3">
        <f>+dataMercanciaGeneral[[#This Row],[TOTAL mercancía general embarcada en cabotaje y exterior]]+dataMercanciaGeneral[[#This Row],[TOTAL mercancía general desembarcada en cabotaje y exterior]]</f>
        <v>160234</v>
      </c>
    </row>
    <row r="2642" spans="1:13" hidden="1" x14ac:dyDescent="0.25">
      <c r="A2642" s="1">
        <v>2007</v>
      </c>
      <c r="B2642" s="1" t="s">
        <v>6</v>
      </c>
      <c r="C2642" s="1" t="s">
        <v>32</v>
      </c>
      <c r="D2642" s="1" t="s">
        <v>33</v>
      </c>
      <c r="E2642" s="2">
        <v>0</v>
      </c>
      <c r="F2642" s="2">
        <v>2210</v>
      </c>
      <c r="G2642" s="3">
        <f>+dataMercanciaGeneral[[#This Row],[Mercancía general embarcada en cabotaje]]+dataMercanciaGeneral[[#This Row],[Mercancía general desembarcada en cabotaje]]</f>
        <v>2210</v>
      </c>
      <c r="H2642" s="2">
        <v>11965</v>
      </c>
      <c r="I2642" s="2">
        <v>202057</v>
      </c>
      <c r="J2642" s="3">
        <f>+dataMercanciaGeneral[[#This Row],[Mercancía general embarcada en exterior]]+dataMercanciaGeneral[[#This Row],[Mercancía general desembarcada en exterior]]</f>
        <v>214022</v>
      </c>
      <c r="K2642" s="3">
        <f>+dataMercanciaGeneral[[#This Row],[Mercancía general embarcada en cabotaje]]+dataMercanciaGeneral[[#This Row],[Mercancía general embarcada en exterior]]</f>
        <v>11965</v>
      </c>
      <c r="L2642" s="3">
        <f>+dataMercanciaGeneral[[#This Row],[Mercancía general desembarcada en cabotaje]]+dataMercanciaGeneral[[#This Row],[Mercancía general desembarcada en exterior]]</f>
        <v>204267</v>
      </c>
      <c r="M2642" s="3">
        <f>+dataMercanciaGeneral[[#This Row],[TOTAL mercancía general embarcada en cabotaje y exterior]]+dataMercanciaGeneral[[#This Row],[TOTAL mercancía general desembarcada en cabotaje y exterior]]</f>
        <v>216232</v>
      </c>
    </row>
    <row r="2643" spans="1:13" hidden="1" x14ac:dyDescent="0.25">
      <c r="A2643" s="1">
        <v>2007</v>
      </c>
      <c r="B2643" s="1" t="s">
        <v>6</v>
      </c>
      <c r="C2643" s="1" t="s">
        <v>32</v>
      </c>
      <c r="D2643" s="1" t="s">
        <v>42</v>
      </c>
      <c r="E2643" s="2">
        <v>0</v>
      </c>
      <c r="F2643" s="2">
        <v>0</v>
      </c>
      <c r="G2643" s="3">
        <f>+dataMercanciaGeneral[[#This Row],[Mercancía general embarcada en cabotaje]]+dataMercanciaGeneral[[#This Row],[Mercancía general desembarcada en cabotaje]]</f>
        <v>0</v>
      </c>
      <c r="H2643" s="2">
        <v>5</v>
      </c>
      <c r="I2643" s="2">
        <v>0</v>
      </c>
      <c r="J2643" s="3">
        <f>+dataMercanciaGeneral[[#This Row],[Mercancía general embarcada en exterior]]+dataMercanciaGeneral[[#This Row],[Mercancía general desembarcada en exterior]]</f>
        <v>5</v>
      </c>
      <c r="K2643" s="3">
        <f>+dataMercanciaGeneral[[#This Row],[Mercancía general embarcada en cabotaje]]+dataMercanciaGeneral[[#This Row],[Mercancía general embarcada en exterior]]</f>
        <v>5</v>
      </c>
      <c r="L2643" s="3">
        <f>+dataMercanciaGeneral[[#This Row],[Mercancía general desembarcada en cabotaje]]+dataMercanciaGeneral[[#This Row],[Mercancía general desembarcada en exterior]]</f>
        <v>0</v>
      </c>
      <c r="M2643" s="3">
        <f>+dataMercanciaGeneral[[#This Row],[TOTAL mercancía general embarcada en cabotaje y exterior]]+dataMercanciaGeneral[[#This Row],[TOTAL mercancía general desembarcada en cabotaje y exterior]]</f>
        <v>5</v>
      </c>
    </row>
    <row r="2644" spans="1:13" hidden="1" x14ac:dyDescent="0.25">
      <c r="A2644" s="1">
        <v>2007</v>
      </c>
      <c r="B2644" s="1" t="s">
        <v>23</v>
      </c>
      <c r="C2644" s="1" t="s">
        <v>32</v>
      </c>
      <c r="D2644" s="1" t="s">
        <v>33</v>
      </c>
      <c r="E2644" s="2">
        <v>54543</v>
      </c>
      <c r="F2644" s="2">
        <v>71331</v>
      </c>
      <c r="G2644" s="3">
        <f>+dataMercanciaGeneral[[#This Row],[Mercancía general embarcada en cabotaje]]+dataMercanciaGeneral[[#This Row],[Mercancía general desembarcada en cabotaje]]</f>
        <v>125874</v>
      </c>
      <c r="H2644" s="2">
        <v>1070852</v>
      </c>
      <c r="I2644" s="2">
        <v>1048984</v>
      </c>
      <c r="J2644" s="3">
        <f>+dataMercanciaGeneral[[#This Row],[Mercancía general embarcada en exterior]]+dataMercanciaGeneral[[#This Row],[Mercancía general desembarcada en exterior]]</f>
        <v>2119836</v>
      </c>
      <c r="K2644" s="3">
        <f>+dataMercanciaGeneral[[#This Row],[Mercancía general embarcada en cabotaje]]+dataMercanciaGeneral[[#This Row],[Mercancía general embarcada en exterior]]</f>
        <v>1125395</v>
      </c>
      <c r="L2644" s="3">
        <f>+dataMercanciaGeneral[[#This Row],[Mercancía general desembarcada en cabotaje]]+dataMercanciaGeneral[[#This Row],[Mercancía general desembarcada en exterior]]</f>
        <v>1120315</v>
      </c>
      <c r="M2644" s="3">
        <f>+dataMercanciaGeneral[[#This Row],[TOTAL mercancía general embarcada en cabotaje y exterior]]+dataMercanciaGeneral[[#This Row],[TOTAL mercancía general desembarcada en cabotaje y exterior]]</f>
        <v>2245710</v>
      </c>
    </row>
    <row r="2645" spans="1:13" hidden="1" x14ac:dyDescent="0.25">
      <c r="A2645" s="1">
        <v>2007</v>
      </c>
      <c r="B2645" s="1" t="s">
        <v>23</v>
      </c>
      <c r="C2645" s="1" t="s">
        <v>32</v>
      </c>
      <c r="D2645" s="1" t="s">
        <v>42</v>
      </c>
      <c r="E2645" s="2">
        <v>0</v>
      </c>
      <c r="F2645" s="2">
        <v>0</v>
      </c>
      <c r="G2645" s="3">
        <f>+dataMercanciaGeneral[[#This Row],[Mercancía general embarcada en cabotaje]]+dataMercanciaGeneral[[#This Row],[Mercancía general desembarcada en cabotaje]]</f>
        <v>0</v>
      </c>
      <c r="H2645" s="2">
        <v>0</v>
      </c>
      <c r="I2645" s="2">
        <v>0</v>
      </c>
      <c r="J2645" s="3">
        <f>+dataMercanciaGeneral[[#This Row],[Mercancía general embarcada en exterior]]+dataMercanciaGeneral[[#This Row],[Mercancía general desembarcada en exterior]]</f>
        <v>0</v>
      </c>
      <c r="K2645" s="3">
        <f>+dataMercanciaGeneral[[#This Row],[Mercancía general embarcada en cabotaje]]+dataMercanciaGeneral[[#This Row],[Mercancía general embarcada en exterior]]</f>
        <v>0</v>
      </c>
      <c r="L2645" s="3">
        <f>+dataMercanciaGeneral[[#This Row],[Mercancía general desembarcada en cabotaje]]+dataMercanciaGeneral[[#This Row],[Mercancía general desembarcada en exterior]]</f>
        <v>0</v>
      </c>
      <c r="M2645" s="3">
        <f>+dataMercanciaGeneral[[#This Row],[TOTAL mercancía general embarcada en cabotaje y exterior]]+dataMercanciaGeneral[[#This Row],[TOTAL mercancía general desembarcada en cabotaje y exterior]]</f>
        <v>0</v>
      </c>
    </row>
    <row r="2646" spans="1:13" hidden="1" x14ac:dyDescent="0.25">
      <c r="A2646" s="1">
        <v>2007</v>
      </c>
      <c r="B2646" s="1" t="s">
        <v>7</v>
      </c>
      <c r="C2646" s="1" t="s">
        <v>32</v>
      </c>
      <c r="D2646" s="1" t="s">
        <v>33</v>
      </c>
      <c r="E2646" s="2">
        <v>1709442</v>
      </c>
      <c r="F2646" s="2">
        <v>1781445</v>
      </c>
      <c r="G2646" s="3">
        <f>+dataMercanciaGeneral[[#This Row],[Mercancía general embarcada en cabotaje]]+dataMercanciaGeneral[[#This Row],[Mercancía general desembarcada en cabotaje]]</f>
        <v>3490887</v>
      </c>
      <c r="H2646" s="2">
        <v>66893</v>
      </c>
      <c r="I2646" s="2">
        <v>120451</v>
      </c>
      <c r="J2646" s="3">
        <f>+dataMercanciaGeneral[[#This Row],[Mercancía general embarcada en exterior]]+dataMercanciaGeneral[[#This Row],[Mercancía general desembarcada en exterior]]</f>
        <v>187344</v>
      </c>
      <c r="K2646" s="3">
        <f>+dataMercanciaGeneral[[#This Row],[Mercancía general embarcada en cabotaje]]+dataMercanciaGeneral[[#This Row],[Mercancía general embarcada en exterior]]</f>
        <v>1776335</v>
      </c>
      <c r="L2646" s="3">
        <f>+dataMercanciaGeneral[[#This Row],[Mercancía general desembarcada en cabotaje]]+dataMercanciaGeneral[[#This Row],[Mercancía general desembarcada en exterior]]</f>
        <v>1901896</v>
      </c>
      <c r="M2646" s="3">
        <f>+dataMercanciaGeneral[[#This Row],[TOTAL mercancía general embarcada en cabotaje y exterior]]+dataMercanciaGeneral[[#This Row],[TOTAL mercancía general desembarcada en cabotaje y exterior]]</f>
        <v>3678231</v>
      </c>
    </row>
    <row r="2647" spans="1:13" hidden="1" x14ac:dyDescent="0.25">
      <c r="A2647" s="1">
        <v>2007</v>
      </c>
      <c r="B2647" s="1" t="s">
        <v>7</v>
      </c>
      <c r="C2647" s="1" t="s">
        <v>32</v>
      </c>
      <c r="D2647" s="1" t="s">
        <v>42</v>
      </c>
      <c r="E2647" s="2">
        <v>877963</v>
      </c>
      <c r="F2647" s="2">
        <v>2207546</v>
      </c>
      <c r="G2647" s="3">
        <f>+dataMercanciaGeneral[[#This Row],[Mercancía general embarcada en cabotaje]]+dataMercanciaGeneral[[#This Row],[Mercancía general desembarcada en cabotaje]]</f>
        <v>3085509</v>
      </c>
      <c r="H2647" s="2">
        <v>128001</v>
      </c>
      <c r="I2647" s="2">
        <v>556304</v>
      </c>
      <c r="J2647" s="3">
        <f>+dataMercanciaGeneral[[#This Row],[Mercancía general embarcada en exterior]]+dataMercanciaGeneral[[#This Row],[Mercancía general desembarcada en exterior]]</f>
        <v>684305</v>
      </c>
      <c r="K2647" s="3">
        <f>+dataMercanciaGeneral[[#This Row],[Mercancía general embarcada en cabotaje]]+dataMercanciaGeneral[[#This Row],[Mercancía general embarcada en exterior]]</f>
        <v>1005964</v>
      </c>
      <c r="L2647" s="3">
        <f>+dataMercanciaGeneral[[#This Row],[Mercancía general desembarcada en cabotaje]]+dataMercanciaGeneral[[#This Row],[Mercancía general desembarcada en exterior]]</f>
        <v>2763850</v>
      </c>
      <c r="M2647" s="3">
        <f>+dataMercanciaGeneral[[#This Row],[TOTAL mercancía general embarcada en cabotaje y exterior]]+dataMercanciaGeneral[[#This Row],[TOTAL mercancía general desembarcada en cabotaje y exterior]]</f>
        <v>3769814</v>
      </c>
    </row>
    <row r="2648" spans="1:13" hidden="1" x14ac:dyDescent="0.25">
      <c r="A2648" s="1">
        <v>2007</v>
      </c>
      <c r="B2648" s="1" t="s">
        <v>24</v>
      </c>
      <c r="C2648" s="1" t="s">
        <v>32</v>
      </c>
      <c r="D2648" s="1" t="s">
        <v>33</v>
      </c>
      <c r="E2648" s="2">
        <v>3244</v>
      </c>
      <c r="F2648" s="2">
        <v>39</v>
      </c>
      <c r="G2648" s="3">
        <f>+dataMercanciaGeneral[[#This Row],[Mercancía general embarcada en cabotaje]]+dataMercanciaGeneral[[#This Row],[Mercancía general desembarcada en cabotaje]]</f>
        <v>3283</v>
      </c>
      <c r="H2648" s="2">
        <v>408267</v>
      </c>
      <c r="I2648" s="2">
        <v>970770</v>
      </c>
      <c r="J2648" s="3">
        <f>+dataMercanciaGeneral[[#This Row],[Mercancía general embarcada en exterior]]+dataMercanciaGeneral[[#This Row],[Mercancía general desembarcada en exterior]]</f>
        <v>1379037</v>
      </c>
      <c r="K2648" s="3">
        <f>+dataMercanciaGeneral[[#This Row],[Mercancía general embarcada en cabotaje]]+dataMercanciaGeneral[[#This Row],[Mercancía general embarcada en exterior]]</f>
        <v>411511</v>
      </c>
      <c r="L2648" s="3">
        <f>+dataMercanciaGeneral[[#This Row],[Mercancía general desembarcada en cabotaje]]+dataMercanciaGeneral[[#This Row],[Mercancía general desembarcada en exterior]]</f>
        <v>970809</v>
      </c>
      <c r="M2648" s="3">
        <f>+dataMercanciaGeneral[[#This Row],[TOTAL mercancía general embarcada en cabotaje y exterior]]+dataMercanciaGeneral[[#This Row],[TOTAL mercancía general desembarcada en cabotaje y exterior]]</f>
        <v>1382320</v>
      </c>
    </row>
    <row r="2649" spans="1:13" hidden="1" x14ac:dyDescent="0.25">
      <c r="A2649" s="1">
        <v>2007</v>
      </c>
      <c r="B2649" s="1" t="s">
        <v>24</v>
      </c>
      <c r="C2649" s="1" t="s">
        <v>32</v>
      </c>
      <c r="D2649" s="1" t="s">
        <v>42</v>
      </c>
      <c r="E2649" s="2">
        <v>0</v>
      </c>
      <c r="F2649" s="2">
        <v>0</v>
      </c>
      <c r="G2649" s="3">
        <f>+dataMercanciaGeneral[[#This Row],[Mercancía general embarcada en cabotaje]]+dataMercanciaGeneral[[#This Row],[Mercancía general desembarcada en cabotaje]]</f>
        <v>0</v>
      </c>
      <c r="H2649" s="2">
        <v>3237</v>
      </c>
      <c r="I2649" s="2">
        <v>1677</v>
      </c>
      <c r="J2649" s="3">
        <f>+dataMercanciaGeneral[[#This Row],[Mercancía general embarcada en exterior]]+dataMercanciaGeneral[[#This Row],[Mercancía general desembarcada en exterior]]</f>
        <v>4914</v>
      </c>
      <c r="K2649" s="3">
        <f>+dataMercanciaGeneral[[#This Row],[Mercancía general embarcada en cabotaje]]+dataMercanciaGeneral[[#This Row],[Mercancía general embarcada en exterior]]</f>
        <v>3237</v>
      </c>
      <c r="L2649" s="3">
        <f>+dataMercanciaGeneral[[#This Row],[Mercancía general desembarcada en cabotaje]]+dataMercanciaGeneral[[#This Row],[Mercancía general desembarcada en exterior]]</f>
        <v>1677</v>
      </c>
      <c r="M2649" s="3">
        <f>+dataMercanciaGeneral[[#This Row],[TOTAL mercancía general embarcada en cabotaje y exterior]]+dataMercanciaGeneral[[#This Row],[TOTAL mercancía general desembarcada en cabotaje y exterior]]</f>
        <v>4914</v>
      </c>
    </row>
    <row r="2650" spans="1:13" hidden="1" x14ac:dyDescent="0.25">
      <c r="A2650" s="1">
        <v>2007</v>
      </c>
      <c r="B2650" s="1" t="s">
        <v>25</v>
      </c>
      <c r="C2650" s="1" t="s">
        <v>32</v>
      </c>
      <c r="D2650" s="1" t="s">
        <v>33</v>
      </c>
      <c r="E2650" s="2">
        <v>179977</v>
      </c>
      <c r="F2650" s="2">
        <v>132605</v>
      </c>
      <c r="G2650" s="3">
        <f>+dataMercanciaGeneral[[#This Row],[Mercancía general embarcada en cabotaje]]+dataMercanciaGeneral[[#This Row],[Mercancía general desembarcada en cabotaje]]</f>
        <v>312582</v>
      </c>
      <c r="H2650" s="2">
        <v>61564</v>
      </c>
      <c r="I2650" s="2">
        <v>668756</v>
      </c>
      <c r="J2650" s="3">
        <f>+dataMercanciaGeneral[[#This Row],[Mercancía general embarcada en exterior]]+dataMercanciaGeneral[[#This Row],[Mercancía general desembarcada en exterior]]</f>
        <v>730320</v>
      </c>
      <c r="K2650" s="3">
        <f>+dataMercanciaGeneral[[#This Row],[Mercancía general embarcada en cabotaje]]+dataMercanciaGeneral[[#This Row],[Mercancía general embarcada en exterior]]</f>
        <v>241541</v>
      </c>
      <c r="L2650" s="3">
        <f>+dataMercanciaGeneral[[#This Row],[Mercancía general desembarcada en cabotaje]]+dataMercanciaGeneral[[#This Row],[Mercancía general desembarcada en exterior]]</f>
        <v>801361</v>
      </c>
      <c r="M2650" s="3">
        <f>+dataMercanciaGeneral[[#This Row],[TOTAL mercancía general embarcada en cabotaje y exterior]]+dataMercanciaGeneral[[#This Row],[TOTAL mercancía general desembarcada en cabotaje y exterior]]</f>
        <v>1042902</v>
      </c>
    </row>
    <row r="2651" spans="1:13" hidden="1" x14ac:dyDescent="0.25">
      <c r="A2651" s="1">
        <v>2007</v>
      </c>
      <c r="B2651" s="1" t="s">
        <v>25</v>
      </c>
      <c r="C2651" s="1" t="s">
        <v>32</v>
      </c>
      <c r="D2651" s="1" t="s">
        <v>42</v>
      </c>
      <c r="E2651" s="2">
        <v>613195</v>
      </c>
      <c r="F2651" s="2">
        <v>161068</v>
      </c>
      <c r="G2651" s="3">
        <f>+dataMercanciaGeneral[[#This Row],[Mercancía general embarcada en cabotaje]]+dataMercanciaGeneral[[#This Row],[Mercancía general desembarcada en cabotaje]]</f>
        <v>774263</v>
      </c>
      <c r="H2651" s="2">
        <v>111502</v>
      </c>
      <c r="I2651" s="2">
        <v>120390</v>
      </c>
      <c r="J2651" s="3">
        <f>+dataMercanciaGeneral[[#This Row],[Mercancía general embarcada en exterior]]+dataMercanciaGeneral[[#This Row],[Mercancía general desembarcada en exterior]]</f>
        <v>231892</v>
      </c>
      <c r="K2651" s="3">
        <f>+dataMercanciaGeneral[[#This Row],[Mercancía general embarcada en cabotaje]]+dataMercanciaGeneral[[#This Row],[Mercancía general embarcada en exterior]]</f>
        <v>724697</v>
      </c>
      <c r="L2651" s="3">
        <f>+dataMercanciaGeneral[[#This Row],[Mercancía general desembarcada en cabotaje]]+dataMercanciaGeneral[[#This Row],[Mercancía general desembarcada en exterior]]</f>
        <v>281458</v>
      </c>
      <c r="M2651" s="3">
        <f>+dataMercanciaGeneral[[#This Row],[TOTAL mercancía general embarcada en cabotaje y exterior]]+dataMercanciaGeneral[[#This Row],[TOTAL mercancía general desembarcada en cabotaje y exterior]]</f>
        <v>1006155</v>
      </c>
    </row>
    <row r="2652" spans="1:13" hidden="1" x14ac:dyDescent="0.25">
      <c r="A2652" s="1">
        <v>2007</v>
      </c>
      <c r="B2652" s="1" t="s">
        <v>26</v>
      </c>
      <c r="C2652" s="1" t="s">
        <v>32</v>
      </c>
      <c r="D2652" s="1" t="s">
        <v>33</v>
      </c>
      <c r="E2652" s="2">
        <v>46974</v>
      </c>
      <c r="F2652" s="2">
        <v>32872</v>
      </c>
      <c r="G2652" s="3">
        <f>+dataMercanciaGeneral[[#This Row],[Mercancía general embarcada en cabotaje]]+dataMercanciaGeneral[[#This Row],[Mercancía general desembarcada en cabotaje]]</f>
        <v>79846</v>
      </c>
      <c r="H2652" s="2">
        <v>299304</v>
      </c>
      <c r="I2652" s="2">
        <v>909274</v>
      </c>
      <c r="J2652" s="3">
        <f>+dataMercanciaGeneral[[#This Row],[Mercancía general embarcada en exterior]]+dataMercanciaGeneral[[#This Row],[Mercancía general desembarcada en exterior]]</f>
        <v>1208578</v>
      </c>
      <c r="K2652" s="3">
        <f>+dataMercanciaGeneral[[#This Row],[Mercancía general embarcada en cabotaje]]+dataMercanciaGeneral[[#This Row],[Mercancía general embarcada en exterior]]</f>
        <v>346278</v>
      </c>
      <c r="L2652" s="3">
        <f>+dataMercanciaGeneral[[#This Row],[Mercancía general desembarcada en cabotaje]]+dataMercanciaGeneral[[#This Row],[Mercancía general desembarcada en exterior]]</f>
        <v>942146</v>
      </c>
      <c r="M2652" s="3">
        <f>+dataMercanciaGeneral[[#This Row],[TOTAL mercancía general embarcada en cabotaje y exterior]]+dataMercanciaGeneral[[#This Row],[TOTAL mercancía general desembarcada en cabotaje y exterior]]</f>
        <v>1288424</v>
      </c>
    </row>
    <row r="2653" spans="1:13" hidden="1" x14ac:dyDescent="0.25">
      <c r="A2653" s="1">
        <v>2007</v>
      </c>
      <c r="B2653" s="1" t="s">
        <v>26</v>
      </c>
      <c r="C2653" s="1" t="s">
        <v>32</v>
      </c>
      <c r="D2653" s="1" t="s">
        <v>42</v>
      </c>
      <c r="E2653" s="2">
        <v>133808</v>
      </c>
      <c r="F2653" s="2">
        <v>22682</v>
      </c>
      <c r="G2653" s="3">
        <f>+dataMercanciaGeneral[[#This Row],[Mercancía general embarcada en cabotaje]]+dataMercanciaGeneral[[#This Row],[Mercancía general desembarcada en cabotaje]]</f>
        <v>156490</v>
      </c>
      <c r="H2653" s="2">
        <v>50527</v>
      </c>
      <c r="I2653" s="2">
        <v>203326</v>
      </c>
      <c r="J2653" s="3">
        <f>+dataMercanciaGeneral[[#This Row],[Mercancía general embarcada en exterior]]+dataMercanciaGeneral[[#This Row],[Mercancía general desembarcada en exterior]]</f>
        <v>253853</v>
      </c>
      <c r="K2653" s="3">
        <f>+dataMercanciaGeneral[[#This Row],[Mercancía general embarcada en cabotaje]]+dataMercanciaGeneral[[#This Row],[Mercancía general embarcada en exterior]]</f>
        <v>184335</v>
      </c>
      <c r="L2653" s="3">
        <f>+dataMercanciaGeneral[[#This Row],[Mercancía general desembarcada en cabotaje]]+dataMercanciaGeneral[[#This Row],[Mercancía general desembarcada en exterior]]</f>
        <v>226008</v>
      </c>
      <c r="M2653" s="3">
        <f>+dataMercanciaGeneral[[#This Row],[TOTAL mercancía general embarcada en cabotaje y exterior]]+dataMercanciaGeneral[[#This Row],[TOTAL mercancía general desembarcada en cabotaje y exterior]]</f>
        <v>410343</v>
      </c>
    </row>
    <row r="2654" spans="1:13" hidden="1" x14ac:dyDescent="0.25">
      <c r="A2654" s="1">
        <v>2007</v>
      </c>
      <c r="B2654" s="1" t="s">
        <v>27</v>
      </c>
      <c r="C2654" s="1" t="s">
        <v>32</v>
      </c>
      <c r="D2654" s="1" t="s">
        <v>33</v>
      </c>
      <c r="E2654" s="2">
        <v>1888224</v>
      </c>
      <c r="F2654" s="2">
        <v>797500</v>
      </c>
      <c r="G2654" s="3">
        <f>+dataMercanciaGeneral[[#This Row],[Mercancía general embarcada en cabotaje]]+dataMercanciaGeneral[[#This Row],[Mercancía general desembarcada en cabotaje]]</f>
        <v>2685724</v>
      </c>
      <c r="H2654" s="2">
        <v>1434965</v>
      </c>
      <c r="I2654" s="2">
        <v>3740289</v>
      </c>
      <c r="J2654" s="3">
        <f>+dataMercanciaGeneral[[#This Row],[Mercancía general embarcada en exterior]]+dataMercanciaGeneral[[#This Row],[Mercancía general desembarcada en exterior]]</f>
        <v>5175254</v>
      </c>
      <c r="K2654" s="3">
        <f>+dataMercanciaGeneral[[#This Row],[Mercancía general embarcada en cabotaje]]+dataMercanciaGeneral[[#This Row],[Mercancía general embarcada en exterior]]</f>
        <v>3323189</v>
      </c>
      <c r="L2654" s="3">
        <f>+dataMercanciaGeneral[[#This Row],[Mercancía general desembarcada en cabotaje]]+dataMercanciaGeneral[[#This Row],[Mercancía general desembarcada en exterior]]</f>
        <v>4537789</v>
      </c>
      <c r="M2654" s="3">
        <f>+dataMercanciaGeneral[[#This Row],[TOTAL mercancía general embarcada en cabotaje y exterior]]+dataMercanciaGeneral[[#This Row],[TOTAL mercancía general desembarcada en cabotaje y exterior]]</f>
        <v>7860978</v>
      </c>
    </row>
    <row r="2655" spans="1:13" hidden="1" x14ac:dyDescent="0.25">
      <c r="A2655" s="1">
        <v>2007</v>
      </c>
      <c r="B2655" s="1" t="s">
        <v>27</v>
      </c>
      <c r="C2655" s="1" t="s">
        <v>32</v>
      </c>
      <c r="D2655" s="1" t="s">
        <v>42</v>
      </c>
      <c r="E2655" s="2">
        <v>1605585</v>
      </c>
      <c r="F2655" s="2">
        <v>725452</v>
      </c>
      <c r="G2655" s="3">
        <f>+dataMercanciaGeneral[[#This Row],[Mercancía general embarcada en cabotaje]]+dataMercanciaGeneral[[#This Row],[Mercancía general desembarcada en cabotaje]]</f>
        <v>2331037</v>
      </c>
      <c r="H2655" s="2">
        <v>15899124</v>
      </c>
      <c r="I2655" s="2">
        <v>14296493</v>
      </c>
      <c r="J2655" s="3">
        <f>+dataMercanciaGeneral[[#This Row],[Mercancía general embarcada en exterior]]+dataMercanciaGeneral[[#This Row],[Mercancía general desembarcada en exterior]]</f>
        <v>30195617</v>
      </c>
      <c r="K2655" s="3">
        <f>+dataMercanciaGeneral[[#This Row],[Mercancía general embarcada en cabotaje]]+dataMercanciaGeneral[[#This Row],[Mercancía general embarcada en exterior]]</f>
        <v>17504709</v>
      </c>
      <c r="L2655" s="3">
        <f>+dataMercanciaGeneral[[#This Row],[Mercancía general desembarcada en cabotaje]]+dataMercanciaGeneral[[#This Row],[Mercancía general desembarcada en exterior]]</f>
        <v>15021945</v>
      </c>
      <c r="M2655" s="3">
        <f>+dataMercanciaGeneral[[#This Row],[TOTAL mercancía general embarcada en cabotaje y exterior]]+dataMercanciaGeneral[[#This Row],[TOTAL mercancía general desembarcada en cabotaje y exterior]]</f>
        <v>32526654</v>
      </c>
    </row>
    <row r="2656" spans="1:13" hidden="1" x14ac:dyDescent="0.25">
      <c r="A2656" s="1">
        <v>2007</v>
      </c>
      <c r="B2656" s="1" t="s">
        <v>28</v>
      </c>
      <c r="C2656" s="1" t="s">
        <v>32</v>
      </c>
      <c r="D2656" s="1" t="s">
        <v>33</v>
      </c>
      <c r="E2656" s="2">
        <v>123848</v>
      </c>
      <c r="F2656" s="2">
        <v>53411</v>
      </c>
      <c r="G2656" s="3">
        <f>+dataMercanciaGeneral[[#This Row],[Mercancía general embarcada en cabotaje]]+dataMercanciaGeneral[[#This Row],[Mercancía general desembarcada en cabotaje]]</f>
        <v>177259</v>
      </c>
      <c r="H2656" s="2">
        <v>885207</v>
      </c>
      <c r="I2656" s="2">
        <v>822434</v>
      </c>
      <c r="J2656" s="3">
        <f>+dataMercanciaGeneral[[#This Row],[Mercancía general embarcada en exterior]]+dataMercanciaGeneral[[#This Row],[Mercancía general desembarcada en exterior]]</f>
        <v>1707641</v>
      </c>
      <c r="K2656" s="3">
        <f>+dataMercanciaGeneral[[#This Row],[Mercancía general embarcada en cabotaje]]+dataMercanciaGeneral[[#This Row],[Mercancía general embarcada en exterior]]</f>
        <v>1009055</v>
      </c>
      <c r="L2656" s="3">
        <f>+dataMercanciaGeneral[[#This Row],[Mercancía general desembarcada en cabotaje]]+dataMercanciaGeneral[[#This Row],[Mercancía general desembarcada en exterior]]</f>
        <v>875845</v>
      </c>
      <c r="M2656" s="3">
        <f>+dataMercanciaGeneral[[#This Row],[TOTAL mercancía general embarcada en cabotaje y exterior]]+dataMercanciaGeneral[[#This Row],[TOTAL mercancía general desembarcada en cabotaje y exterior]]</f>
        <v>1884900</v>
      </c>
    </row>
    <row r="2657" spans="1:13" hidden="1" x14ac:dyDescent="0.25">
      <c r="A2657" s="1">
        <v>2007</v>
      </c>
      <c r="B2657" s="1" t="s">
        <v>28</v>
      </c>
      <c r="C2657" s="1" t="s">
        <v>32</v>
      </c>
      <c r="D2657" s="1" t="s">
        <v>42</v>
      </c>
      <c r="E2657" s="2">
        <v>356688</v>
      </c>
      <c r="F2657" s="2">
        <v>141715</v>
      </c>
      <c r="G2657" s="3">
        <f>+dataMercanciaGeneral[[#This Row],[Mercancía general embarcada en cabotaje]]+dataMercanciaGeneral[[#This Row],[Mercancía general desembarcada en cabotaje]]</f>
        <v>498403</v>
      </c>
      <c r="H2657" s="2">
        <v>756249</v>
      </c>
      <c r="I2657" s="2">
        <v>1176003</v>
      </c>
      <c r="J2657" s="3">
        <f>+dataMercanciaGeneral[[#This Row],[Mercancía general embarcada en exterior]]+dataMercanciaGeneral[[#This Row],[Mercancía general desembarcada en exterior]]</f>
        <v>1932252</v>
      </c>
      <c r="K2657" s="3">
        <f>+dataMercanciaGeneral[[#This Row],[Mercancía general embarcada en cabotaje]]+dataMercanciaGeneral[[#This Row],[Mercancía general embarcada en exterior]]</f>
        <v>1112937</v>
      </c>
      <c r="L2657" s="3">
        <f>+dataMercanciaGeneral[[#This Row],[Mercancía general desembarcada en cabotaje]]+dataMercanciaGeneral[[#This Row],[Mercancía general desembarcada en exterior]]</f>
        <v>1317718</v>
      </c>
      <c r="M2657" s="3">
        <f>+dataMercanciaGeneral[[#This Row],[TOTAL mercancía general embarcada en cabotaje y exterior]]+dataMercanciaGeneral[[#This Row],[TOTAL mercancía general desembarcada en cabotaje y exterior]]</f>
        <v>2430655</v>
      </c>
    </row>
    <row r="2658" spans="1:13" hidden="1" x14ac:dyDescent="0.25">
      <c r="A2658" s="1">
        <v>2007</v>
      </c>
      <c r="B2658" s="1" t="s">
        <v>29</v>
      </c>
      <c r="C2658" s="1" t="s">
        <v>32</v>
      </c>
      <c r="D2658" s="1" t="s">
        <v>33</v>
      </c>
      <c r="E2658" s="2">
        <v>17</v>
      </c>
      <c r="F2658" s="2">
        <v>26</v>
      </c>
      <c r="G2658" s="3">
        <f>+dataMercanciaGeneral[[#This Row],[Mercancía general embarcada en cabotaje]]+dataMercanciaGeneral[[#This Row],[Mercancía general desembarcada en cabotaje]]</f>
        <v>43</v>
      </c>
      <c r="H2658" s="2">
        <v>72154</v>
      </c>
      <c r="I2658" s="2">
        <v>132918</v>
      </c>
      <c r="J2658" s="3">
        <f>+dataMercanciaGeneral[[#This Row],[Mercancía general embarcada en exterior]]+dataMercanciaGeneral[[#This Row],[Mercancía general desembarcada en exterior]]</f>
        <v>205072</v>
      </c>
      <c r="K2658" s="3">
        <f>+dataMercanciaGeneral[[#This Row],[Mercancía general embarcada en cabotaje]]+dataMercanciaGeneral[[#This Row],[Mercancía general embarcada en exterior]]</f>
        <v>72171</v>
      </c>
      <c r="L2658" s="3">
        <f>+dataMercanciaGeneral[[#This Row],[Mercancía general desembarcada en cabotaje]]+dataMercanciaGeneral[[#This Row],[Mercancía general desembarcada en exterior]]</f>
        <v>132944</v>
      </c>
      <c r="M2658" s="3">
        <f>+dataMercanciaGeneral[[#This Row],[TOTAL mercancía general embarcada en cabotaje y exterior]]+dataMercanciaGeneral[[#This Row],[TOTAL mercancía general desembarcada en cabotaje y exterior]]</f>
        <v>205115</v>
      </c>
    </row>
    <row r="2659" spans="1:13" hidden="1" x14ac:dyDescent="0.25">
      <c r="A2659" s="1">
        <v>2007</v>
      </c>
      <c r="B2659" s="1" t="s">
        <v>29</v>
      </c>
      <c r="C2659" s="1" t="s">
        <v>32</v>
      </c>
      <c r="D2659" s="1" t="s">
        <v>42</v>
      </c>
      <c r="E2659" s="2">
        <v>0</v>
      </c>
      <c r="F2659" s="2">
        <v>0</v>
      </c>
      <c r="G2659" s="3">
        <f>+dataMercanciaGeneral[[#This Row],[Mercancía general embarcada en cabotaje]]+dataMercanciaGeneral[[#This Row],[Mercancía general desembarcada en cabotaje]]</f>
        <v>0</v>
      </c>
      <c r="H2659" s="2">
        <v>9</v>
      </c>
      <c r="I2659" s="2">
        <v>54</v>
      </c>
      <c r="J2659" s="3">
        <f>+dataMercanciaGeneral[[#This Row],[Mercancía general embarcada en exterior]]+dataMercanciaGeneral[[#This Row],[Mercancía general desembarcada en exterior]]</f>
        <v>63</v>
      </c>
      <c r="K2659" s="3">
        <f>+dataMercanciaGeneral[[#This Row],[Mercancía general embarcada en cabotaje]]+dataMercanciaGeneral[[#This Row],[Mercancía general embarcada en exterior]]</f>
        <v>9</v>
      </c>
      <c r="L2659" s="3">
        <f>+dataMercanciaGeneral[[#This Row],[Mercancía general desembarcada en cabotaje]]+dataMercanciaGeneral[[#This Row],[Mercancía general desembarcada en exterior]]</f>
        <v>54</v>
      </c>
      <c r="M2659" s="3">
        <f>+dataMercanciaGeneral[[#This Row],[TOTAL mercancía general embarcada en cabotaje y exterior]]+dataMercanciaGeneral[[#This Row],[TOTAL mercancía general desembarcada en cabotaje y exterior]]</f>
        <v>63</v>
      </c>
    </row>
    <row r="2660" spans="1:13" hidden="1" x14ac:dyDescent="0.25">
      <c r="A2660" s="1">
        <v>2008</v>
      </c>
      <c r="B2660" s="1" t="s">
        <v>0</v>
      </c>
      <c r="C2660" s="1" t="s">
        <v>32</v>
      </c>
      <c r="D2660" s="1" t="s">
        <v>33</v>
      </c>
      <c r="E2660" s="2">
        <v>11293</v>
      </c>
      <c r="F2660" s="2">
        <v>222</v>
      </c>
      <c r="G2660" s="3">
        <f>+dataMercanciaGeneral[[#This Row],[Mercancía general embarcada en cabotaje]]+dataMercanciaGeneral[[#This Row],[Mercancía general desembarcada en cabotaje]]</f>
        <v>11515</v>
      </c>
      <c r="H2660" s="2">
        <v>482796</v>
      </c>
      <c r="I2660" s="2">
        <v>1066337</v>
      </c>
      <c r="J2660" s="3">
        <f>+dataMercanciaGeneral[[#This Row],[Mercancía general embarcada en exterior]]+dataMercanciaGeneral[[#This Row],[Mercancía general desembarcada en exterior]]</f>
        <v>1549133</v>
      </c>
      <c r="K2660" s="3">
        <f>+dataMercanciaGeneral[[#This Row],[Mercancía general embarcada en cabotaje]]+dataMercanciaGeneral[[#This Row],[Mercancía general embarcada en exterior]]</f>
        <v>494089</v>
      </c>
      <c r="L2660" s="3">
        <f>+dataMercanciaGeneral[[#This Row],[Mercancía general desembarcada en cabotaje]]+dataMercanciaGeneral[[#This Row],[Mercancía general desembarcada en exterior]]</f>
        <v>1066559</v>
      </c>
      <c r="M2660" s="3">
        <f>+dataMercanciaGeneral[[#This Row],[TOTAL mercancía general embarcada en cabotaje y exterior]]+dataMercanciaGeneral[[#This Row],[TOTAL mercancía general desembarcada en cabotaje y exterior]]</f>
        <v>1560648</v>
      </c>
    </row>
    <row r="2661" spans="1:13" hidden="1" x14ac:dyDescent="0.25">
      <c r="A2661" s="1">
        <v>2008</v>
      </c>
      <c r="B2661" s="1" t="s">
        <v>0</v>
      </c>
      <c r="C2661" s="1" t="s">
        <v>32</v>
      </c>
      <c r="D2661" s="1" t="s">
        <v>42</v>
      </c>
      <c r="E2661" s="2">
        <v>1139</v>
      </c>
      <c r="F2661" s="2">
        <v>966</v>
      </c>
      <c r="G2661" s="3">
        <f>+dataMercanciaGeneral[[#This Row],[Mercancía general embarcada en cabotaje]]+dataMercanciaGeneral[[#This Row],[Mercancía general desembarcada en cabotaje]]</f>
        <v>2105</v>
      </c>
      <c r="H2661" s="2">
        <v>43748</v>
      </c>
      <c r="I2661" s="2">
        <v>77960</v>
      </c>
      <c r="J2661" s="3">
        <f>+dataMercanciaGeneral[[#This Row],[Mercancía general embarcada en exterior]]+dataMercanciaGeneral[[#This Row],[Mercancía general desembarcada en exterior]]</f>
        <v>121708</v>
      </c>
      <c r="K2661" s="3">
        <f>+dataMercanciaGeneral[[#This Row],[Mercancía general embarcada en cabotaje]]+dataMercanciaGeneral[[#This Row],[Mercancía general embarcada en exterior]]</f>
        <v>44887</v>
      </c>
      <c r="L2661" s="3">
        <f>+dataMercanciaGeneral[[#This Row],[Mercancía general desembarcada en cabotaje]]+dataMercanciaGeneral[[#This Row],[Mercancía general desembarcada en exterior]]</f>
        <v>78926</v>
      </c>
      <c r="M2661" s="3">
        <f>+dataMercanciaGeneral[[#This Row],[TOTAL mercancía general embarcada en cabotaje y exterior]]+dataMercanciaGeneral[[#This Row],[TOTAL mercancía general desembarcada en cabotaje y exterior]]</f>
        <v>123813</v>
      </c>
    </row>
    <row r="2662" spans="1:13" hidden="1" x14ac:dyDescent="0.25">
      <c r="A2662" s="1">
        <v>2008</v>
      </c>
      <c r="B2662" s="1" t="s">
        <v>1</v>
      </c>
      <c r="C2662" s="1" t="s">
        <v>32</v>
      </c>
      <c r="D2662" s="1" t="s">
        <v>33</v>
      </c>
      <c r="E2662" s="2">
        <v>207115</v>
      </c>
      <c r="F2662" s="2">
        <v>51391</v>
      </c>
      <c r="G2662" s="3">
        <f>+dataMercanciaGeneral[[#This Row],[Mercancía general embarcada en cabotaje]]+dataMercanciaGeneral[[#This Row],[Mercancía general desembarcada en cabotaje]]</f>
        <v>258506</v>
      </c>
      <c r="H2662" s="2">
        <v>119690</v>
      </c>
      <c r="I2662" s="2">
        <v>146731</v>
      </c>
      <c r="J2662" s="3">
        <f>+dataMercanciaGeneral[[#This Row],[Mercancía general embarcada en exterior]]+dataMercanciaGeneral[[#This Row],[Mercancía general desembarcada en exterior]]</f>
        <v>266421</v>
      </c>
      <c r="K2662" s="3">
        <f>+dataMercanciaGeneral[[#This Row],[Mercancía general embarcada en cabotaje]]+dataMercanciaGeneral[[#This Row],[Mercancía general embarcada en exterior]]</f>
        <v>326805</v>
      </c>
      <c r="L2662" s="3">
        <f>+dataMercanciaGeneral[[#This Row],[Mercancía general desembarcada en cabotaje]]+dataMercanciaGeneral[[#This Row],[Mercancía general desembarcada en exterior]]</f>
        <v>198122</v>
      </c>
      <c r="M2662" s="3">
        <f>+dataMercanciaGeneral[[#This Row],[TOTAL mercancía general embarcada en cabotaje y exterior]]+dataMercanciaGeneral[[#This Row],[TOTAL mercancía general desembarcada en cabotaje y exterior]]</f>
        <v>524927</v>
      </c>
    </row>
    <row r="2663" spans="1:13" hidden="1" x14ac:dyDescent="0.25">
      <c r="A2663" s="1">
        <v>2008</v>
      </c>
      <c r="B2663" s="1" t="s">
        <v>1</v>
      </c>
      <c r="C2663" s="1" t="s">
        <v>32</v>
      </c>
      <c r="D2663" s="1" t="s">
        <v>42</v>
      </c>
      <c r="E2663" s="2">
        <v>676311</v>
      </c>
      <c r="F2663" s="2">
        <v>239440</v>
      </c>
      <c r="G2663" s="3">
        <f>+dataMercanciaGeneral[[#This Row],[Mercancía general embarcada en cabotaje]]+dataMercanciaGeneral[[#This Row],[Mercancía general desembarcada en cabotaje]]</f>
        <v>915751</v>
      </c>
      <c r="H2663" s="2">
        <v>63567</v>
      </c>
      <c r="I2663" s="2">
        <v>65445</v>
      </c>
      <c r="J2663" s="3">
        <f>+dataMercanciaGeneral[[#This Row],[Mercancía general embarcada en exterior]]+dataMercanciaGeneral[[#This Row],[Mercancía general desembarcada en exterior]]</f>
        <v>129012</v>
      </c>
      <c r="K2663" s="3">
        <f>+dataMercanciaGeneral[[#This Row],[Mercancía general embarcada en cabotaje]]+dataMercanciaGeneral[[#This Row],[Mercancía general embarcada en exterior]]</f>
        <v>739878</v>
      </c>
      <c r="L2663" s="3">
        <f>+dataMercanciaGeneral[[#This Row],[Mercancía general desembarcada en cabotaje]]+dataMercanciaGeneral[[#This Row],[Mercancía general desembarcada en exterior]]</f>
        <v>304885</v>
      </c>
      <c r="M2663" s="3">
        <f>+dataMercanciaGeneral[[#This Row],[TOTAL mercancía general embarcada en cabotaje y exterior]]+dataMercanciaGeneral[[#This Row],[TOTAL mercancía general desembarcada en cabotaje y exterior]]</f>
        <v>1044763</v>
      </c>
    </row>
    <row r="2664" spans="1:13" hidden="1" x14ac:dyDescent="0.25">
      <c r="A2664" s="1">
        <v>2008</v>
      </c>
      <c r="B2664" s="1" t="s">
        <v>2</v>
      </c>
      <c r="C2664" s="1" t="s">
        <v>32</v>
      </c>
      <c r="D2664" s="1" t="s">
        <v>33</v>
      </c>
      <c r="E2664" s="2">
        <v>165285</v>
      </c>
      <c r="F2664" s="2">
        <v>39284</v>
      </c>
      <c r="G2664" s="3">
        <f>+dataMercanciaGeneral[[#This Row],[Mercancía general embarcada en cabotaje]]+dataMercanciaGeneral[[#This Row],[Mercancía general desembarcada en cabotaje]]</f>
        <v>204569</v>
      </c>
      <c r="H2664" s="2">
        <v>237190</v>
      </c>
      <c r="I2664" s="2">
        <v>256303</v>
      </c>
      <c r="J2664" s="3">
        <f>+dataMercanciaGeneral[[#This Row],[Mercancía general embarcada en exterior]]+dataMercanciaGeneral[[#This Row],[Mercancía general desembarcada en exterior]]</f>
        <v>493493</v>
      </c>
      <c r="K2664" s="3">
        <f>+dataMercanciaGeneral[[#This Row],[Mercancía general embarcada en cabotaje]]+dataMercanciaGeneral[[#This Row],[Mercancía general embarcada en exterior]]</f>
        <v>402475</v>
      </c>
      <c r="L2664" s="3">
        <f>+dataMercanciaGeneral[[#This Row],[Mercancía general desembarcada en cabotaje]]+dataMercanciaGeneral[[#This Row],[Mercancía general desembarcada en exterior]]</f>
        <v>295587</v>
      </c>
      <c r="M2664" s="3">
        <f>+dataMercanciaGeneral[[#This Row],[TOTAL mercancía general embarcada en cabotaje y exterior]]+dataMercanciaGeneral[[#This Row],[TOTAL mercancía general desembarcada en cabotaje y exterior]]</f>
        <v>698062</v>
      </c>
    </row>
    <row r="2665" spans="1:13" hidden="1" x14ac:dyDescent="0.25">
      <c r="A2665" s="1">
        <v>2008</v>
      </c>
      <c r="B2665" s="1" t="s">
        <v>2</v>
      </c>
      <c r="C2665" s="1" t="s">
        <v>32</v>
      </c>
      <c r="D2665" s="1" t="s">
        <v>42</v>
      </c>
      <c r="E2665" s="2">
        <v>677</v>
      </c>
      <c r="F2665" s="2">
        <v>318</v>
      </c>
      <c r="G2665" s="3">
        <f>+dataMercanciaGeneral[[#This Row],[Mercancía general embarcada en cabotaje]]+dataMercanciaGeneral[[#This Row],[Mercancía general desembarcada en cabotaje]]</f>
        <v>995</v>
      </c>
      <c r="H2665" s="2">
        <v>1370</v>
      </c>
      <c r="I2665" s="2">
        <v>949</v>
      </c>
      <c r="J2665" s="3">
        <f>+dataMercanciaGeneral[[#This Row],[Mercancía general embarcada en exterior]]+dataMercanciaGeneral[[#This Row],[Mercancía general desembarcada en exterior]]</f>
        <v>2319</v>
      </c>
      <c r="K2665" s="3">
        <f>+dataMercanciaGeneral[[#This Row],[Mercancía general embarcada en cabotaje]]+dataMercanciaGeneral[[#This Row],[Mercancía general embarcada en exterior]]</f>
        <v>2047</v>
      </c>
      <c r="L2665" s="3">
        <f>+dataMercanciaGeneral[[#This Row],[Mercancía general desembarcada en cabotaje]]+dataMercanciaGeneral[[#This Row],[Mercancía general desembarcada en exterior]]</f>
        <v>1267</v>
      </c>
      <c r="M2665" s="3">
        <f>+dataMercanciaGeneral[[#This Row],[TOTAL mercancía general embarcada en cabotaje y exterior]]+dataMercanciaGeneral[[#This Row],[TOTAL mercancía general desembarcada en cabotaje y exterior]]</f>
        <v>3314</v>
      </c>
    </row>
    <row r="2666" spans="1:13" hidden="1" x14ac:dyDescent="0.25">
      <c r="A2666" s="1">
        <v>2008</v>
      </c>
      <c r="B2666" s="1" t="s">
        <v>3</v>
      </c>
      <c r="C2666" s="1" t="s">
        <v>32</v>
      </c>
      <c r="D2666" s="1" t="s">
        <v>33</v>
      </c>
      <c r="E2666" s="2">
        <v>19364</v>
      </c>
      <c r="F2666" s="2">
        <v>4</v>
      </c>
      <c r="G2666" s="3">
        <f>+dataMercanciaGeneral[[#This Row],[Mercancía general embarcada en cabotaje]]+dataMercanciaGeneral[[#This Row],[Mercancía general desembarcada en cabotaje]]</f>
        <v>19368</v>
      </c>
      <c r="H2666" s="2">
        <v>733346</v>
      </c>
      <c r="I2666" s="2">
        <v>422578</v>
      </c>
      <c r="J2666" s="3">
        <f>+dataMercanciaGeneral[[#This Row],[Mercancía general embarcada en exterior]]+dataMercanciaGeneral[[#This Row],[Mercancía general desembarcada en exterior]]</f>
        <v>1155924</v>
      </c>
      <c r="K2666" s="3">
        <f>+dataMercanciaGeneral[[#This Row],[Mercancía general embarcada en cabotaje]]+dataMercanciaGeneral[[#This Row],[Mercancía general embarcada en exterior]]</f>
        <v>752710</v>
      </c>
      <c r="L2666" s="3">
        <f>+dataMercanciaGeneral[[#This Row],[Mercancía general desembarcada en cabotaje]]+dataMercanciaGeneral[[#This Row],[Mercancía general desembarcada en exterior]]</f>
        <v>422582</v>
      </c>
      <c r="M2666" s="3">
        <f>+dataMercanciaGeneral[[#This Row],[TOTAL mercancía general embarcada en cabotaje y exterior]]+dataMercanciaGeneral[[#This Row],[TOTAL mercancía general desembarcada en cabotaje y exterior]]</f>
        <v>1175292</v>
      </c>
    </row>
    <row r="2667" spans="1:13" hidden="1" x14ac:dyDescent="0.25">
      <c r="A2667" s="1">
        <v>2008</v>
      </c>
      <c r="B2667" s="1" t="s">
        <v>3</v>
      </c>
      <c r="C2667" s="1" t="s">
        <v>32</v>
      </c>
      <c r="D2667" s="1" t="s">
        <v>42</v>
      </c>
      <c r="E2667" s="2">
        <v>46318</v>
      </c>
      <c r="F2667" s="2">
        <v>10987</v>
      </c>
      <c r="G2667" s="3">
        <f>+dataMercanciaGeneral[[#This Row],[Mercancía general embarcada en cabotaje]]+dataMercanciaGeneral[[#This Row],[Mercancía general desembarcada en cabotaje]]</f>
        <v>57305</v>
      </c>
      <c r="H2667" s="2">
        <v>1913</v>
      </c>
      <c r="I2667" s="2">
        <v>444</v>
      </c>
      <c r="J2667" s="3">
        <f>+dataMercanciaGeneral[[#This Row],[Mercancía general embarcada en exterior]]+dataMercanciaGeneral[[#This Row],[Mercancía general desembarcada en exterior]]</f>
        <v>2357</v>
      </c>
      <c r="K2667" s="3">
        <f>+dataMercanciaGeneral[[#This Row],[Mercancía general embarcada en cabotaje]]+dataMercanciaGeneral[[#This Row],[Mercancía general embarcada en exterior]]</f>
        <v>48231</v>
      </c>
      <c r="L2667" s="3">
        <f>+dataMercanciaGeneral[[#This Row],[Mercancía general desembarcada en cabotaje]]+dataMercanciaGeneral[[#This Row],[Mercancía general desembarcada en exterior]]</f>
        <v>11431</v>
      </c>
      <c r="M2667" s="3">
        <f>+dataMercanciaGeneral[[#This Row],[TOTAL mercancía general embarcada en cabotaje y exterior]]+dataMercanciaGeneral[[#This Row],[TOTAL mercancía general desembarcada en cabotaje y exterior]]</f>
        <v>59662</v>
      </c>
    </row>
    <row r="2668" spans="1:13" hidden="1" x14ac:dyDescent="0.25">
      <c r="A2668" s="1">
        <v>2008</v>
      </c>
      <c r="B2668" s="1" t="s">
        <v>4</v>
      </c>
      <c r="C2668" s="1" t="s">
        <v>32</v>
      </c>
      <c r="D2668" s="1" t="s">
        <v>33</v>
      </c>
      <c r="E2668" s="2">
        <v>481418</v>
      </c>
      <c r="F2668" s="2">
        <v>323453</v>
      </c>
      <c r="G2668" s="3">
        <f>+dataMercanciaGeneral[[#This Row],[Mercancía general embarcada en cabotaje]]+dataMercanciaGeneral[[#This Row],[Mercancía general desembarcada en cabotaje]]</f>
        <v>804871</v>
      </c>
      <c r="H2668" s="2">
        <v>1835345</v>
      </c>
      <c r="I2668" s="2">
        <v>2082325</v>
      </c>
      <c r="J2668" s="3">
        <f>+dataMercanciaGeneral[[#This Row],[Mercancía general embarcada en exterior]]+dataMercanciaGeneral[[#This Row],[Mercancía general desembarcada en exterior]]</f>
        <v>3917670</v>
      </c>
      <c r="K2668" s="3">
        <f>+dataMercanciaGeneral[[#This Row],[Mercancía general embarcada en cabotaje]]+dataMercanciaGeneral[[#This Row],[Mercancía general embarcada en exterior]]</f>
        <v>2316763</v>
      </c>
      <c r="L2668" s="3">
        <f>+dataMercanciaGeneral[[#This Row],[Mercancía general desembarcada en cabotaje]]+dataMercanciaGeneral[[#This Row],[Mercancía general desembarcada en exterior]]</f>
        <v>2405778</v>
      </c>
      <c r="M2668" s="3">
        <f>+dataMercanciaGeneral[[#This Row],[TOTAL mercancía general embarcada en cabotaje y exterior]]+dataMercanciaGeneral[[#This Row],[TOTAL mercancía general desembarcada en cabotaje y exterior]]</f>
        <v>4722541</v>
      </c>
    </row>
    <row r="2669" spans="1:13" hidden="1" x14ac:dyDescent="0.25">
      <c r="A2669" s="1">
        <v>2008</v>
      </c>
      <c r="B2669" s="1" t="s">
        <v>4</v>
      </c>
      <c r="C2669" s="1" t="s">
        <v>32</v>
      </c>
      <c r="D2669" s="1" t="s">
        <v>42</v>
      </c>
      <c r="E2669" s="2">
        <v>1561765</v>
      </c>
      <c r="F2669" s="2">
        <v>1151532</v>
      </c>
      <c r="G2669" s="3">
        <f>+dataMercanciaGeneral[[#This Row],[Mercancía general embarcada en cabotaje]]+dataMercanciaGeneral[[#This Row],[Mercancía general desembarcada en cabotaje]]</f>
        <v>2713297</v>
      </c>
      <c r="H2669" s="2">
        <v>19970220</v>
      </c>
      <c r="I2669" s="2">
        <v>20111952</v>
      </c>
      <c r="J2669" s="3">
        <f>+dataMercanciaGeneral[[#This Row],[Mercancía general embarcada en exterior]]+dataMercanciaGeneral[[#This Row],[Mercancía general desembarcada en exterior]]</f>
        <v>40082172</v>
      </c>
      <c r="K2669" s="3">
        <f>+dataMercanciaGeneral[[#This Row],[Mercancía general embarcada en cabotaje]]+dataMercanciaGeneral[[#This Row],[Mercancía general embarcada en exterior]]</f>
        <v>21531985</v>
      </c>
      <c r="L2669" s="3">
        <f>+dataMercanciaGeneral[[#This Row],[Mercancía general desembarcada en cabotaje]]+dataMercanciaGeneral[[#This Row],[Mercancía general desembarcada en exterior]]</f>
        <v>21263484</v>
      </c>
      <c r="M2669" s="3">
        <f>+dataMercanciaGeneral[[#This Row],[TOTAL mercancía general embarcada en cabotaje y exterior]]+dataMercanciaGeneral[[#This Row],[TOTAL mercancía general desembarcada en cabotaje y exterior]]</f>
        <v>42795469</v>
      </c>
    </row>
    <row r="2670" spans="1:13" hidden="1" x14ac:dyDescent="0.25">
      <c r="A2670" s="1">
        <v>2008</v>
      </c>
      <c r="B2670" s="1" t="s">
        <v>5</v>
      </c>
      <c r="C2670" s="1" t="s">
        <v>32</v>
      </c>
      <c r="D2670" s="1" t="s">
        <v>33</v>
      </c>
      <c r="E2670" s="2">
        <v>442198</v>
      </c>
      <c r="F2670" s="2">
        <v>400970</v>
      </c>
      <c r="G2670" s="3">
        <f>+dataMercanciaGeneral[[#This Row],[Mercancía general embarcada en cabotaje]]+dataMercanciaGeneral[[#This Row],[Mercancía general desembarcada en cabotaje]]</f>
        <v>843168</v>
      </c>
      <c r="H2670" s="2">
        <v>269413</v>
      </c>
      <c r="I2670" s="2">
        <v>228850</v>
      </c>
      <c r="J2670" s="3">
        <f>+dataMercanciaGeneral[[#This Row],[Mercancía general embarcada en exterior]]+dataMercanciaGeneral[[#This Row],[Mercancía general desembarcada en exterior]]</f>
        <v>498263</v>
      </c>
      <c r="K2670" s="3">
        <f>+dataMercanciaGeneral[[#This Row],[Mercancía general embarcada en cabotaje]]+dataMercanciaGeneral[[#This Row],[Mercancía general embarcada en exterior]]</f>
        <v>711611</v>
      </c>
      <c r="L2670" s="3">
        <f>+dataMercanciaGeneral[[#This Row],[Mercancía general desembarcada en cabotaje]]+dataMercanciaGeneral[[#This Row],[Mercancía general desembarcada en exterior]]</f>
        <v>629820</v>
      </c>
      <c r="M2670" s="3">
        <f>+dataMercanciaGeneral[[#This Row],[TOTAL mercancía general embarcada en cabotaje y exterior]]+dataMercanciaGeneral[[#This Row],[TOTAL mercancía general desembarcada en cabotaje y exterior]]</f>
        <v>1341431</v>
      </c>
    </row>
    <row r="2671" spans="1:13" hidden="1" x14ac:dyDescent="0.25">
      <c r="A2671" s="1">
        <v>2008</v>
      </c>
      <c r="B2671" s="1" t="s">
        <v>5</v>
      </c>
      <c r="C2671" s="1" t="s">
        <v>32</v>
      </c>
      <c r="D2671" s="1" t="s">
        <v>42</v>
      </c>
      <c r="E2671" s="2">
        <v>425663</v>
      </c>
      <c r="F2671" s="2">
        <v>68903</v>
      </c>
      <c r="G2671" s="3">
        <f>+dataMercanciaGeneral[[#This Row],[Mercancía general embarcada en cabotaje]]+dataMercanciaGeneral[[#This Row],[Mercancía general desembarcada en cabotaje]]</f>
        <v>494566</v>
      </c>
      <c r="H2671" s="2">
        <v>444333</v>
      </c>
      <c r="I2671" s="2">
        <v>308435</v>
      </c>
      <c r="J2671" s="3">
        <f>+dataMercanciaGeneral[[#This Row],[Mercancía general embarcada en exterior]]+dataMercanciaGeneral[[#This Row],[Mercancía general desembarcada en exterior]]</f>
        <v>752768</v>
      </c>
      <c r="K2671" s="3">
        <f>+dataMercanciaGeneral[[#This Row],[Mercancía general embarcada en cabotaje]]+dataMercanciaGeneral[[#This Row],[Mercancía general embarcada en exterior]]</f>
        <v>869996</v>
      </c>
      <c r="L2671" s="3">
        <f>+dataMercanciaGeneral[[#This Row],[Mercancía general desembarcada en cabotaje]]+dataMercanciaGeneral[[#This Row],[Mercancía general desembarcada en exterior]]</f>
        <v>377338</v>
      </c>
      <c r="M2671" s="3">
        <f>+dataMercanciaGeneral[[#This Row],[TOTAL mercancía general embarcada en cabotaje y exterior]]+dataMercanciaGeneral[[#This Row],[TOTAL mercancía general desembarcada en cabotaje y exterior]]</f>
        <v>1247334</v>
      </c>
    </row>
    <row r="2672" spans="1:13" hidden="1" x14ac:dyDescent="0.25">
      <c r="A2672" s="1">
        <v>2008</v>
      </c>
      <c r="B2672" s="1" t="s">
        <v>10</v>
      </c>
      <c r="C2672" s="1" t="s">
        <v>32</v>
      </c>
      <c r="D2672" s="1" t="s">
        <v>33</v>
      </c>
      <c r="E2672" s="2">
        <v>2755692</v>
      </c>
      <c r="F2672" s="2">
        <v>5455190</v>
      </c>
      <c r="G2672" s="3">
        <f>+dataMercanciaGeneral[[#This Row],[Mercancía general embarcada en cabotaje]]+dataMercanciaGeneral[[#This Row],[Mercancía general desembarcada en cabotaje]]</f>
        <v>8210882</v>
      </c>
      <c r="H2672" s="2">
        <v>42460</v>
      </c>
      <c r="I2672" s="2">
        <v>25825</v>
      </c>
      <c r="J2672" s="3">
        <f>+dataMercanciaGeneral[[#This Row],[Mercancía general embarcada en exterior]]+dataMercanciaGeneral[[#This Row],[Mercancía general desembarcada en exterior]]</f>
        <v>68285</v>
      </c>
      <c r="K2672" s="3">
        <f>+dataMercanciaGeneral[[#This Row],[Mercancía general embarcada en cabotaje]]+dataMercanciaGeneral[[#This Row],[Mercancía general embarcada en exterior]]</f>
        <v>2798152</v>
      </c>
      <c r="L2672" s="3">
        <f>+dataMercanciaGeneral[[#This Row],[Mercancía general desembarcada en cabotaje]]+dataMercanciaGeneral[[#This Row],[Mercancía general desembarcada en exterior]]</f>
        <v>5481015</v>
      </c>
      <c r="M2672" s="3">
        <f>+dataMercanciaGeneral[[#This Row],[TOTAL mercancía general embarcada en cabotaje y exterior]]+dataMercanciaGeneral[[#This Row],[TOTAL mercancía general desembarcada en cabotaje y exterior]]</f>
        <v>8279167</v>
      </c>
    </row>
    <row r="2673" spans="1:13" hidden="1" x14ac:dyDescent="0.25">
      <c r="A2673" s="1">
        <v>2008</v>
      </c>
      <c r="B2673" s="1" t="s">
        <v>10</v>
      </c>
      <c r="C2673" s="1" t="s">
        <v>32</v>
      </c>
      <c r="D2673" s="1" t="s">
        <v>42</v>
      </c>
      <c r="E2673" s="2">
        <v>227965</v>
      </c>
      <c r="F2673" s="2">
        <v>509918</v>
      </c>
      <c r="G2673" s="3">
        <f>+dataMercanciaGeneral[[#This Row],[Mercancía general embarcada en cabotaje]]+dataMercanciaGeneral[[#This Row],[Mercancía general desembarcada en cabotaje]]</f>
        <v>737883</v>
      </c>
      <c r="H2673" s="2">
        <v>0</v>
      </c>
      <c r="I2673" s="2">
        <v>551</v>
      </c>
      <c r="J2673" s="3">
        <f>+dataMercanciaGeneral[[#This Row],[Mercancía general embarcada en exterior]]+dataMercanciaGeneral[[#This Row],[Mercancía general desembarcada en exterior]]</f>
        <v>551</v>
      </c>
      <c r="K2673" s="3">
        <f>+dataMercanciaGeneral[[#This Row],[Mercancía general embarcada en cabotaje]]+dataMercanciaGeneral[[#This Row],[Mercancía general embarcada en exterior]]</f>
        <v>227965</v>
      </c>
      <c r="L2673" s="3">
        <f>+dataMercanciaGeneral[[#This Row],[Mercancía general desembarcada en cabotaje]]+dataMercanciaGeneral[[#This Row],[Mercancía general desembarcada en exterior]]</f>
        <v>510469</v>
      </c>
      <c r="M2673" s="3">
        <f>+dataMercanciaGeneral[[#This Row],[TOTAL mercancía general embarcada en cabotaje y exterior]]+dataMercanciaGeneral[[#This Row],[TOTAL mercancía general desembarcada en cabotaje y exterior]]</f>
        <v>738434</v>
      </c>
    </row>
    <row r="2674" spans="1:13" hidden="1" x14ac:dyDescent="0.25">
      <c r="A2674" s="1">
        <v>2008</v>
      </c>
      <c r="B2674" s="1" t="s">
        <v>11</v>
      </c>
      <c r="C2674" s="1" t="s">
        <v>32</v>
      </c>
      <c r="D2674" s="1" t="s">
        <v>33</v>
      </c>
      <c r="E2674" s="2">
        <v>2750048</v>
      </c>
      <c r="F2674" s="2">
        <v>1448216</v>
      </c>
      <c r="G2674" s="3">
        <f>+dataMercanciaGeneral[[#This Row],[Mercancía general embarcada en cabotaje]]+dataMercanciaGeneral[[#This Row],[Mercancía general desembarcada en cabotaje]]</f>
        <v>4198264</v>
      </c>
      <c r="H2674" s="2">
        <v>2889074</v>
      </c>
      <c r="I2674" s="2">
        <v>2690280</v>
      </c>
      <c r="J2674" s="3">
        <f>+dataMercanciaGeneral[[#This Row],[Mercancía general embarcada en exterior]]+dataMercanciaGeneral[[#This Row],[Mercancía general desembarcada en exterior]]</f>
        <v>5579354</v>
      </c>
      <c r="K2674" s="3">
        <f>+dataMercanciaGeneral[[#This Row],[Mercancía general embarcada en cabotaje]]+dataMercanciaGeneral[[#This Row],[Mercancía general embarcada en exterior]]</f>
        <v>5639122</v>
      </c>
      <c r="L2674" s="3">
        <f>+dataMercanciaGeneral[[#This Row],[Mercancía general desembarcada en cabotaje]]+dataMercanciaGeneral[[#This Row],[Mercancía general desembarcada en exterior]]</f>
        <v>4138496</v>
      </c>
      <c r="M2674" s="3">
        <f>+dataMercanciaGeneral[[#This Row],[TOTAL mercancía general embarcada en cabotaje y exterior]]+dataMercanciaGeneral[[#This Row],[TOTAL mercancía general desembarcada en cabotaje y exterior]]</f>
        <v>9777618</v>
      </c>
    </row>
    <row r="2675" spans="1:13" hidden="1" x14ac:dyDescent="0.25">
      <c r="A2675" s="1">
        <v>2008</v>
      </c>
      <c r="B2675" s="1" t="s">
        <v>11</v>
      </c>
      <c r="C2675" s="1" t="s">
        <v>32</v>
      </c>
      <c r="D2675" s="1" t="s">
        <v>42</v>
      </c>
      <c r="E2675" s="2">
        <v>1253144</v>
      </c>
      <c r="F2675" s="2">
        <v>417968</v>
      </c>
      <c r="G2675" s="3">
        <f>+dataMercanciaGeneral[[#This Row],[Mercancía general embarcada en cabotaje]]+dataMercanciaGeneral[[#This Row],[Mercancía general desembarcada en cabotaje]]</f>
        <v>1671112</v>
      </c>
      <c r="H2675" s="2">
        <v>11762958</v>
      </c>
      <c r="I2675" s="2">
        <v>11721889</v>
      </c>
      <c r="J2675" s="3">
        <f>+dataMercanciaGeneral[[#This Row],[Mercancía general embarcada en exterior]]+dataMercanciaGeneral[[#This Row],[Mercancía general desembarcada en exterior]]</f>
        <v>23484847</v>
      </c>
      <c r="K2675" s="3">
        <f>+dataMercanciaGeneral[[#This Row],[Mercancía general embarcada en cabotaje]]+dataMercanciaGeneral[[#This Row],[Mercancía general embarcada en exterior]]</f>
        <v>13016102</v>
      </c>
      <c r="L2675" s="3">
        <f>+dataMercanciaGeneral[[#This Row],[Mercancía general desembarcada en cabotaje]]+dataMercanciaGeneral[[#This Row],[Mercancía general desembarcada en exterior]]</f>
        <v>12139857</v>
      </c>
      <c r="M2675" s="3">
        <f>+dataMercanciaGeneral[[#This Row],[TOTAL mercancía general embarcada en cabotaje y exterior]]+dataMercanciaGeneral[[#This Row],[TOTAL mercancía general desembarcada en cabotaje y exterior]]</f>
        <v>25155959</v>
      </c>
    </row>
    <row r="2676" spans="1:13" hidden="1" x14ac:dyDescent="0.25">
      <c r="A2676" s="1">
        <v>2008</v>
      </c>
      <c r="B2676" s="1" t="s">
        <v>12</v>
      </c>
      <c r="C2676" s="1" t="s">
        <v>32</v>
      </c>
      <c r="D2676" s="1" t="s">
        <v>33</v>
      </c>
      <c r="E2676" s="2">
        <v>15446</v>
      </c>
      <c r="F2676" s="2">
        <v>2111</v>
      </c>
      <c r="G2676" s="3">
        <f>+dataMercanciaGeneral[[#This Row],[Mercancía general embarcada en cabotaje]]+dataMercanciaGeneral[[#This Row],[Mercancía general desembarcada en cabotaje]]</f>
        <v>17557</v>
      </c>
      <c r="H2676" s="2">
        <v>1199953</v>
      </c>
      <c r="I2676" s="2">
        <v>2300217</v>
      </c>
      <c r="J2676" s="3">
        <f>+dataMercanciaGeneral[[#This Row],[Mercancía general embarcada en exterior]]+dataMercanciaGeneral[[#This Row],[Mercancía general desembarcada en exterior]]</f>
        <v>3500170</v>
      </c>
      <c r="K2676" s="3">
        <f>+dataMercanciaGeneral[[#This Row],[Mercancía general embarcada en cabotaje]]+dataMercanciaGeneral[[#This Row],[Mercancía general embarcada en exterior]]</f>
        <v>1215399</v>
      </c>
      <c r="L2676" s="3">
        <f>+dataMercanciaGeneral[[#This Row],[Mercancía general desembarcada en cabotaje]]+dataMercanciaGeneral[[#This Row],[Mercancía general desembarcada en exterior]]</f>
        <v>2302328</v>
      </c>
      <c r="M2676" s="3">
        <f>+dataMercanciaGeneral[[#This Row],[TOTAL mercancía general embarcada en cabotaje y exterior]]+dataMercanciaGeneral[[#This Row],[TOTAL mercancía general desembarcada en cabotaje y exterior]]</f>
        <v>3517727</v>
      </c>
    </row>
    <row r="2677" spans="1:13" hidden="1" x14ac:dyDescent="0.25">
      <c r="A2677" s="1">
        <v>2008</v>
      </c>
      <c r="B2677" s="1" t="s">
        <v>12</v>
      </c>
      <c r="C2677" s="1" t="s">
        <v>32</v>
      </c>
      <c r="D2677" s="1" t="s">
        <v>42</v>
      </c>
      <c r="E2677" s="2">
        <v>321886</v>
      </c>
      <c r="F2677" s="2">
        <v>233772</v>
      </c>
      <c r="G2677" s="3">
        <f>+dataMercanciaGeneral[[#This Row],[Mercancía general embarcada en cabotaje]]+dataMercanciaGeneral[[#This Row],[Mercancía general desembarcada en cabotaje]]</f>
        <v>555658</v>
      </c>
      <c r="H2677" s="2">
        <v>2968877</v>
      </c>
      <c r="I2677" s="2">
        <v>2614394</v>
      </c>
      <c r="J2677" s="3">
        <f>+dataMercanciaGeneral[[#This Row],[Mercancía general embarcada en exterior]]+dataMercanciaGeneral[[#This Row],[Mercancía general desembarcada en exterior]]</f>
        <v>5583271</v>
      </c>
      <c r="K2677" s="3">
        <f>+dataMercanciaGeneral[[#This Row],[Mercancía general embarcada en cabotaje]]+dataMercanciaGeneral[[#This Row],[Mercancía general embarcada en exterior]]</f>
        <v>3290763</v>
      </c>
      <c r="L2677" s="3">
        <f>+dataMercanciaGeneral[[#This Row],[Mercancía general desembarcada en cabotaje]]+dataMercanciaGeneral[[#This Row],[Mercancía general desembarcada en exterior]]</f>
        <v>2848166</v>
      </c>
      <c r="M2677" s="3">
        <f>+dataMercanciaGeneral[[#This Row],[TOTAL mercancía general embarcada en cabotaje y exterior]]+dataMercanciaGeneral[[#This Row],[TOTAL mercancía general desembarcada en cabotaje y exterior]]</f>
        <v>6138929</v>
      </c>
    </row>
    <row r="2678" spans="1:13" hidden="1" x14ac:dyDescent="0.25">
      <c r="A2678" s="1">
        <v>2008</v>
      </c>
      <c r="B2678" s="1" t="s">
        <v>13</v>
      </c>
      <c r="C2678" s="1" t="s">
        <v>32</v>
      </c>
      <c r="D2678" s="1" t="s">
        <v>33</v>
      </c>
      <c r="E2678" s="2">
        <v>317</v>
      </c>
      <c r="F2678" s="2">
        <v>0</v>
      </c>
      <c r="G2678" s="3">
        <f>+dataMercanciaGeneral[[#This Row],[Mercancía general embarcada en cabotaje]]+dataMercanciaGeneral[[#This Row],[Mercancía general desembarcada en cabotaje]]</f>
        <v>317</v>
      </c>
      <c r="H2678" s="2">
        <v>19014</v>
      </c>
      <c r="I2678" s="2">
        <v>432702</v>
      </c>
      <c r="J2678" s="3">
        <f>+dataMercanciaGeneral[[#This Row],[Mercancía general embarcada en exterior]]+dataMercanciaGeneral[[#This Row],[Mercancía general desembarcada en exterior]]</f>
        <v>451716</v>
      </c>
      <c r="K2678" s="3">
        <f>+dataMercanciaGeneral[[#This Row],[Mercancía general embarcada en cabotaje]]+dataMercanciaGeneral[[#This Row],[Mercancía general embarcada en exterior]]</f>
        <v>19331</v>
      </c>
      <c r="L2678" s="3">
        <f>+dataMercanciaGeneral[[#This Row],[Mercancía general desembarcada en cabotaje]]+dataMercanciaGeneral[[#This Row],[Mercancía general desembarcada en exterior]]</f>
        <v>432702</v>
      </c>
      <c r="M2678" s="3">
        <f>+dataMercanciaGeneral[[#This Row],[TOTAL mercancía general embarcada en cabotaje y exterior]]+dataMercanciaGeneral[[#This Row],[TOTAL mercancía general desembarcada en cabotaje y exterior]]</f>
        <v>452033</v>
      </c>
    </row>
    <row r="2679" spans="1:13" hidden="1" x14ac:dyDescent="0.25">
      <c r="A2679" s="1">
        <v>2008</v>
      </c>
      <c r="B2679" s="1" t="s">
        <v>13</v>
      </c>
      <c r="C2679" s="1" t="s">
        <v>32</v>
      </c>
      <c r="D2679" s="1" t="s">
        <v>42</v>
      </c>
      <c r="E2679" s="2">
        <v>227824</v>
      </c>
      <c r="F2679" s="2">
        <v>14719</v>
      </c>
      <c r="G2679" s="3">
        <f>+dataMercanciaGeneral[[#This Row],[Mercancía general embarcada en cabotaje]]+dataMercanciaGeneral[[#This Row],[Mercancía general desembarcada en cabotaje]]</f>
        <v>242543</v>
      </c>
      <c r="H2679" s="2">
        <v>84885</v>
      </c>
      <c r="I2679" s="2">
        <v>130738</v>
      </c>
      <c r="J2679" s="3">
        <f>+dataMercanciaGeneral[[#This Row],[Mercancía general embarcada en exterior]]+dataMercanciaGeneral[[#This Row],[Mercancía general desembarcada en exterior]]</f>
        <v>215623</v>
      </c>
      <c r="K2679" s="3">
        <f>+dataMercanciaGeneral[[#This Row],[Mercancía general embarcada en cabotaje]]+dataMercanciaGeneral[[#This Row],[Mercancía general embarcada en exterior]]</f>
        <v>312709</v>
      </c>
      <c r="L2679" s="3">
        <f>+dataMercanciaGeneral[[#This Row],[Mercancía general desembarcada en cabotaje]]+dataMercanciaGeneral[[#This Row],[Mercancía general desembarcada en exterior]]</f>
        <v>145457</v>
      </c>
      <c r="M2679" s="3">
        <f>+dataMercanciaGeneral[[#This Row],[TOTAL mercancía general embarcada en cabotaje y exterior]]+dataMercanciaGeneral[[#This Row],[TOTAL mercancía general desembarcada en cabotaje y exterior]]</f>
        <v>458166</v>
      </c>
    </row>
    <row r="2680" spans="1:13" hidden="1" x14ac:dyDescent="0.25">
      <c r="A2680" s="1">
        <v>2008</v>
      </c>
      <c r="B2680" s="1" t="s">
        <v>14</v>
      </c>
      <c r="C2680" s="1" t="s">
        <v>32</v>
      </c>
      <c r="D2680" s="1" t="s">
        <v>33</v>
      </c>
      <c r="E2680" s="2">
        <v>1</v>
      </c>
      <c r="F2680" s="2">
        <v>0</v>
      </c>
      <c r="G2680" s="3">
        <f>+dataMercanciaGeneral[[#This Row],[Mercancía general embarcada en cabotaje]]+dataMercanciaGeneral[[#This Row],[Mercancía general desembarcada en cabotaje]]</f>
        <v>1</v>
      </c>
      <c r="H2680" s="2">
        <v>443683</v>
      </c>
      <c r="I2680" s="2">
        <v>105641</v>
      </c>
      <c r="J2680" s="3">
        <f>+dataMercanciaGeneral[[#This Row],[Mercancía general embarcada en exterior]]+dataMercanciaGeneral[[#This Row],[Mercancía general desembarcada en exterior]]</f>
        <v>549324</v>
      </c>
      <c r="K2680" s="3">
        <f>+dataMercanciaGeneral[[#This Row],[Mercancía general embarcada en cabotaje]]+dataMercanciaGeneral[[#This Row],[Mercancía general embarcada en exterior]]</f>
        <v>443684</v>
      </c>
      <c r="L2680" s="3">
        <f>+dataMercanciaGeneral[[#This Row],[Mercancía general desembarcada en cabotaje]]+dataMercanciaGeneral[[#This Row],[Mercancía general desembarcada en exterior]]</f>
        <v>105641</v>
      </c>
      <c r="M2680" s="3">
        <f>+dataMercanciaGeneral[[#This Row],[TOTAL mercancía general embarcada en cabotaje y exterior]]+dataMercanciaGeneral[[#This Row],[TOTAL mercancía general desembarcada en cabotaje y exterior]]</f>
        <v>549325</v>
      </c>
    </row>
    <row r="2681" spans="1:13" hidden="1" x14ac:dyDescent="0.25">
      <c r="A2681" s="1">
        <v>2008</v>
      </c>
      <c r="B2681" s="1" t="s">
        <v>14</v>
      </c>
      <c r="C2681" s="1" t="s">
        <v>32</v>
      </c>
      <c r="D2681" s="1" t="s">
        <v>42</v>
      </c>
      <c r="E2681" s="2">
        <v>8517</v>
      </c>
      <c r="F2681" s="2">
        <v>2205</v>
      </c>
      <c r="G2681" s="3">
        <f>+dataMercanciaGeneral[[#This Row],[Mercancía general embarcada en cabotaje]]+dataMercanciaGeneral[[#This Row],[Mercancía general desembarcada en cabotaje]]</f>
        <v>10722</v>
      </c>
      <c r="H2681" s="2">
        <v>1022766</v>
      </c>
      <c r="I2681" s="2">
        <v>169618</v>
      </c>
      <c r="J2681" s="3">
        <f>+dataMercanciaGeneral[[#This Row],[Mercancía general embarcada en exterior]]+dataMercanciaGeneral[[#This Row],[Mercancía general desembarcada en exterior]]</f>
        <v>1192384</v>
      </c>
      <c r="K2681" s="3">
        <f>+dataMercanciaGeneral[[#This Row],[Mercancía general embarcada en cabotaje]]+dataMercanciaGeneral[[#This Row],[Mercancía general embarcada en exterior]]</f>
        <v>1031283</v>
      </c>
      <c r="L2681" s="3">
        <f>+dataMercanciaGeneral[[#This Row],[Mercancía general desembarcada en cabotaje]]+dataMercanciaGeneral[[#This Row],[Mercancía general desembarcada en exterior]]</f>
        <v>171823</v>
      </c>
      <c r="M2681" s="3">
        <f>+dataMercanciaGeneral[[#This Row],[TOTAL mercancía general embarcada en cabotaje y exterior]]+dataMercanciaGeneral[[#This Row],[TOTAL mercancía general desembarcada en cabotaje y exterior]]</f>
        <v>1203106</v>
      </c>
    </row>
    <row r="2682" spans="1:13" hidden="1" x14ac:dyDescent="0.25">
      <c r="A2682" s="1">
        <v>2008</v>
      </c>
      <c r="B2682" s="1" t="s">
        <v>15</v>
      </c>
      <c r="C2682" s="1" t="s">
        <v>32</v>
      </c>
      <c r="D2682" s="1" t="s">
        <v>33</v>
      </c>
      <c r="E2682" s="2">
        <v>350112</v>
      </c>
      <c r="F2682" s="2">
        <v>569191</v>
      </c>
      <c r="G2682" s="3">
        <f>+dataMercanciaGeneral[[#This Row],[Mercancía general embarcada en cabotaje]]+dataMercanciaGeneral[[#This Row],[Mercancía general desembarcada en cabotaje]]</f>
        <v>919303</v>
      </c>
      <c r="H2682" s="2">
        <v>0</v>
      </c>
      <c r="I2682" s="2">
        <v>183</v>
      </c>
      <c r="J2682" s="3">
        <f>+dataMercanciaGeneral[[#This Row],[Mercancía general embarcada en exterior]]+dataMercanciaGeneral[[#This Row],[Mercancía general desembarcada en exterior]]</f>
        <v>183</v>
      </c>
      <c r="K2682" s="3">
        <f>+dataMercanciaGeneral[[#This Row],[Mercancía general embarcada en cabotaje]]+dataMercanciaGeneral[[#This Row],[Mercancía general embarcada en exterior]]</f>
        <v>350112</v>
      </c>
      <c r="L2682" s="3">
        <f>+dataMercanciaGeneral[[#This Row],[Mercancía general desembarcada en cabotaje]]+dataMercanciaGeneral[[#This Row],[Mercancía general desembarcada en exterior]]</f>
        <v>569374</v>
      </c>
      <c r="M2682" s="3">
        <f>+dataMercanciaGeneral[[#This Row],[TOTAL mercancía general embarcada en cabotaje y exterior]]+dataMercanciaGeneral[[#This Row],[TOTAL mercancía general desembarcada en cabotaje y exterior]]</f>
        <v>919486</v>
      </c>
    </row>
    <row r="2683" spans="1:13" hidden="1" x14ac:dyDescent="0.25">
      <c r="A2683" s="1">
        <v>2008</v>
      </c>
      <c r="B2683" s="1" t="s">
        <v>15</v>
      </c>
      <c r="C2683" s="1" t="s">
        <v>32</v>
      </c>
      <c r="D2683" s="1" t="s">
        <v>42</v>
      </c>
      <c r="E2683" s="2">
        <v>15884</v>
      </c>
      <c r="F2683" s="2">
        <v>42130</v>
      </c>
      <c r="G2683" s="3">
        <f>+dataMercanciaGeneral[[#This Row],[Mercancía general embarcada en cabotaje]]+dataMercanciaGeneral[[#This Row],[Mercancía general desembarcada en cabotaje]]</f>
        <v>58014</v>
      </c>
      <c r="H2683" s="2">
        <v>1586</v>
      </c>
      <c r="I2683" s="2">
        <v>16931</v>
      </c>
      <c r="J2683" s="3">
        <f>+dataMercanciaGeneral[[#This Row],[Mercancía general embarcada en exterior]]+dataMercanciaGeneral[[#This Row],[Mercancía general desembarcada en exterior]]</f>
        <v>18517</v>
      </c>
      <c r="K2683" s="3">
        <f>+dataMercanciaGeneral[[#This Row],[Mercancía general embarcada en cabotaje]]+dataMercanciaGeneral[[#This Row],[Mercancía general embarcada en exterior]]</f>
        <v>17470</v>
      </c>
      <c r="L2683" s="3">
        <f>+dataMercanciaGeneral[[#This Row],[Mercancía general desembarcada en cabotaje]]+dataMercanciaGeneral[[#This Row],[Mercancía general desembarcada en exterior]]</f>
        <v>59061</v>
      </c>
      <c r="M2683" s="3">
        <f>+dataMercanciaGeneral[[#This Row],[TOTAL mercancía general embarcada en cabotaje y exterior]]+dataMercanciaGeneral[[#This Row],[TOTAL mercancía general desembarcada en cabotaje y exterior]]</f>
        <v>76531</v>
      </c>
    </row>
    <row r="2684" spans="1:13" hidden="1" x14ac:dyDescent="0.25">
      <c r="A2684" s="1">
        <v>2008</v>
      </c>
      <c r="B2684" s="1" t="s">
        <v>16</v>
      </c>
      <c r="C2684" s="1" t="s">
        <v>32</v>
      </c>
      <c r="D2684" s="1" t="s">
        <v>33</v>
      </c>
      <c r="E2684" s="2">
        <v>8213</v>
      </c>
      <c r="F2684" s="2">
        <v>0</v>
      </c>
      <c r="G2684" s="3">
        <f>+dataMercanciaGeneral[[#This Row],[Mercancía general embarcada en cabotaje]]+dataMercanciaGeneral[[#This Row],[Mercancía general desembarcada en cabotaje]]</f>
        <v>8213</v>
      </c>
      <c r="H2684" s="2">
        <v>488177</v>
      </c>
      <c r="I2684" s="2">
        <v>322921</v>
      </c>
      <c r="J2684" s="3">
        <f>+dataMercanciaGeneral[[#This Row],[Mercancía general embarcada en exterior]]+dataMercanciaGeneral[[#This Row],[Mercancía general desembarcada en exterior]]</f>
        <v>811098</v>
      </c>
      <c r="K2684" s="3">
        <f>+dataMercanciaGeneral[[#This Row],[Mercancía general embarcada en cabotaje]]+dataMercanciaGeneral[[#This Row],[Mercancía general embarcada en exterior]]</f>
        <v>496390</v>
      </c>
      <c r="L2684" s="3">
        <f>+dataMercanciaGeneral[[#This Row],[Mercancía general desembarcada en cabotaje]]+dataMercanciaGeneral[[#This Row],[Mercancía general desembarcada en exterior]]</f>
        <v>322921</v>
      </c>
      <c r="M2684" s="3">
        <f>+dataMercanciaGeneral[[#This Row],[TOTAL mercancía general embarcada en cabotaje y exterior]]+dataMercanciaGeneral[[#This Row],[TOTAL mercancía general desembarcada en cabotaje y exterior]]</f>
        <v>819311</v>
      </c>
    </row>
    <row r="2685" spans="1:13" hidden="1" x14ac:dyDescent="0.25">
      <c r="A2685" s="1">
        <v>2008</v>
      </c>
      <c r="B2685" s="1" t="s">
        <v>16</v>
      </c>
      <c r="C2685" s="1" t="s">
        <v>32</v>
      </c>
      <c r="D2685" s="1" t="s">
        <v>42</v>
      </c>
      <c r="E2685" s="2">
        <v>0</v>
      </c>
      <c r="F2685" s="2">
        <v>0</v>
      </c>
      <c r="G2685" s="3">
        <f>+dataMercanciaGeneral[[#This Row],[Mercancía general embarcada en cabotaje]]+dataMercanciaGeneral[[#This Row],[Mercancía general desembarcada en cabotaje]]</f>
        <v>0</v>
      </c>
      <c r="H2685" s="2">
        <v>688</v>
      </c>
      <c r="I2685" s="2">
        <v>100</v>
      </c>
      <c r="J2685" s="3">
        <f>+dataMercanciaGeneral[[#This Row],[Mercancía general embarcada en exterior]]+dataMercanciaGeneral[[#This Row],[Mercancía general desembarcada en exterior]]</f>
        <v>788</v>
      </c>
      <c r="K2685" s="3">
        <f>+dataMercanciaGeneral[[#This Row],[Mercancía general embarcada en cabotaje]]+dataMercanciaGeneral[[#This Row],[Mercancía general embarcada en exterior]]</f>
        <v>688</v>
      </c>
      <c r="L2685" s="3">
        <f>+dataMercanciaGeneral[[#This Row],[Mercancía general desembarcada en cabotaje]]+dataMercanciaGeneral[[#This Row],[Mercancía general desembarcada en exterior]]</f>
        <v>100</v>
      </c>
      <c r="M2685" s="3">
        <f>+dataMercanciaGeneral[[#This Row],[TOTAL mercancía general embarcada en cabotaje y exterior]]+dataMercanciaGeneral[[#This Row],[TOTAL mercancía general desembarcada en cabotaje y exterior]]</f>
        <v>788</v>
      </c>
    </row>
    <row r="2686" spans="1:13" hidden="1" x14ac:dyDescent="0.25">
      <c r="A2686" s="1">
        <v>2008</v>
      </c>
      <c r="B2686" s="1" t="s">
        <v>17</v>
      </c>
      <c r="C2686" s="1" t="s">
        <v>32</v>
      </c>
      <c r="D2686" s="1" t="s">
        <v>33</v>
      </c>
      <c r="E2686" s="2">
        <v>1949</v>
      </c>
      <c r="F2686" s="2">
        <v>161</v>
      </c>
      <c r="G2686" s="3">
        <f>+dataMercanciaGeneral[[#This Row],[Mercancía general embarcada en cabotaje]]+dataMercanciaGeneral[[#This Row],[Mercancía general desembarcada en cabotaje]]</f>
        <v>2110</v>
      </c>
      <c r="H2686" s="2">
        <v>375383</v>
      </c>
      <c r="I2686" s="2">
        <v>193668</v>
      </c>
      <c r="J2686" s="3">
        <f>+dataMercanciaGeneral[[#This Row],[Mercancía general embarcada en exterior]]+dataMercanciaGeneral[[#This Row],[Mercancía general desembarcada en exterior]]</f>
        <v>569051</v>
      </c>
      <c r="K2686" s="3">
        <f>+dataMercanciaGeneral[[#This Row],[Mercancía general embarcada en cabotaje]]+dataMercanciaGeneral[[#This Row],[Mercancía general embarcada en exterior]]</f>
        <v>377332</v>
      </c>
      <c r="L2686" s="3">
        <f>+dataMercanciaGeneral[[#This Row],[Mercancía general desembarcada en cabotaje]]+dataMercanciaGeneral[[#This Row],[Mercancía general desembarcada en exterior]]</f>
        <v>193829</v>
      </c>
      <c r="M2686" s="3">
        <f>+dataMercanciaGeneral[[#This Row],[TOTAL mercancía general embarcada en cabotaje y exterior]]+dataMercanciaGeneral[[#This Row],[TOTAL mercancía general desembarcada en cabotaje y exterior]]</f>
        <v>571161</v>
      </c>
    </row>
    <row r="2687" spans="1:13" hidden="1" x14ac:dyDescent="0.25">
      <c r="A2687" s="1">
        <v>2008</v>
      </c>
      <c r="B2687" s="1" t="s">
        <v>17</v>
      </c>
      <c r="C2687" s="1" t="s">
        <v>32</v>
      </c>
      <c r="D2687" s="1" t="s">
        <v>42</v>
      </c>
      <c r="E2687" s="2">
        <v>27125</v>
      </c>
      <c r="F2687" s="2">
        <v>11527</v>
      </c>
      <c r="G2687" s="3">
        <f>+dataMercanciaGeneral[[#This Row],[Mercancía general embarcada en cabotaje]]+dataMercanciaGeneral[[#This Row],[Mercancía general desembarcada en cabotaje]]</f>
        <v>38652</v>
      </c>
      <c r="H2687" s="2">
        <v>158311</v>
      </c>
      <c r="I2687" s="2">
        <v>132774</v>
      </c>
      <c r="J2687" s="3">
        <f>+dataMercanciaGeneral[[#This Row],[Mercancía general embarcada en exterior]]+dataMercanciaGeneral[[#This Row],[Mercancía general desembarcada en exterior]]</f>
        <v>291085</v>
      </c>
      <c r="K2687" s="3">
        <f>+dataMercanciaGeneral[[#This Row],[Mercancía general embarcada en cabotaje]]+dataMercanciaGeneral[[#This Row],[Mercancía general embarcada en exterior]]</f>
        <v>185436</v>
      </c>
      <c r="L2687" s="3">
        <f>+dataMercanciaGeneral[[#This Row],[Mercancía general desembarcada en cabotaje]]+dataMercanciaGeneral[[#This Row],[Mercancía general desembarcada en exterior]]</f>
        <v>144301</v>
      </c>
      <c r="M2687" s="3">
        <f>+dataMercanciaGeneral[[#This Row],[TOTAL mercancía general embarcada en cabotaje y exterior]]+dataMercanciaGeneral[[#This Row],[TOTAL mercancía general desembarcada en cabotaje y exterior]]</f>
        <v>329737</v>
      </c>
    </row>
    <row r="2688" spans="1:13" hidden="1" x14ac:dyDescent="0.25">
      <c r="A2688" s="1">
        <v>2008</v>
      </c>
      <c r="B2688" s="1" t="s">
        <v>18</v>
      </c>
      <c r="C2688" s="1" t="s">
        <v>32</v>
      </c>
      <c r="D2688" s="1" t="s">
        <v>33</v>
      </c>
      <c r="E2688" s="2">
        <v>245180</v>
      </c>
      <c r="F2688" s="2">
        <v>13934</v>
      </c>
      <c r="G2688" s="3">
        <f>+dataMercanciaGeneral[[#This Row],[Mercancía general embarcada en cabotaje]]+dataMercanciaGeneral[[#This Row],[Mercancía general desembarcada en cabotaje]]</f>
        <v>259114</v>
      </c>
      <c r="H2688" s="2">
        <v>114741</v>
      </c>
      <c r="I2688" s="2">
        <v>76446</v>
      </c>
      <c r="J2688" s="3">
        <f>+dataMercanciaGeneral[[#This Row],[Mercancía general embarcada en exterior]]+dataMercanciaGeneral[[#This Row],[Mercancía general desembarcada en exterior]]</f>
        <v>191187</v>
      </c>
      <c r="K2688" s="3">
        <f>+dataMercanciaGeneral[[#This Row],[Mercancía general embarcada en cabotaje]]+dataMercanciaGeneral[[#This Row],[Mercancía general embarcada en exterior]]</f>
        <v>359921</v>
      </c>
      <c r="L2688" s="3">
        <f>+dataMercanciaGeneral[[#This Row],[Mercancía general desembarcada en cabotaje]]+dataMercanciaGeneral[[#This Row],[Mercancía general desembarcada en exterior]]</f>
        <v>90380</v>
      </c>
      <c r="M2688" s="3">
        <f>+dataMercanciaGeneral[[#This Row],[TOTAL mercancía general embarcada en cabotaje y exterior]]+dataMercanciaGeneral[[#This Row],[TOTAL mercancía general desembarcada en cabotaje y exterior]]</f>
        <v>450301</v>
      </c>
    </row>
    <row r="2689" spans="1:13" hidden="1" x14ac:dyDescent="0.25">
      <c r="A2689" s="1">
        <v>2008</v>
      </c>
      <c r="B2689" s="1" t="s">
        <v>18</v>
      </c>
      <c r="C2689" s="1" t="s">
        <v>32</v>
      </c>
      <c r="D2689" s="1" t="s">
        <v>42</v>
      </c>
      <c r="E2689" s="2">
        <v>0</v>
      </c>
      <c r="F2689" s="2">
        <v>0</v>
      </c>
      <c r="G2689" s="3">
        <f>+dataMercanciaGeneral[[#This Row],[Mercancía general embarcada en cabotaje]]+dataMercanciaGeneral[[#This Row],[Mercancía general desembarcada en cabotaje]]</f>
        <v>0</v>
      </c>
      <c r="H2689" s="2">
        <v>0</v>
      </c>
      <c r="I2689" s="2">
        <v>0</v>
      </c>
      <c r="J2689" s="3">
        <f>+dataMercanciaGeneral[[#This Row],[Mercancía general embarcada en exterior]]+dataMercanciaGeneral[[#This Row],[Mercancía general desembarcada en exterior]]</f>
        <v>0</v>
      </c>
      <c r="K2689" s="3">
        <f>+dataMercanciaGeneral[[#This Row],[Mercancía general embarcada en cabotaje]]+dataMercanciaGeneral[[#This Row],[Mercancía general embarcada en exterior]]</f>
        <v>0</v>
      </c>
      <c r="L2689" s="3">
        <f>+dataMercanciaGeneral[[#This Row],[Mercancía general desembarcada en cabotaje]]+dataMercanciaGeneral[[#This Row],[Mercancía general desembarcada en exterior]]</f>
        <v>0</v>
      </c>
      <c r="M2689" s="3">
        <f>+dataMercanciaGeneral[[#This Row],[TOTAL mercancía general embarcada en cabotaje y exterior]]+dataMercanciaGeneral[[#This Row],[TOTAL mercancía general desembarcada en cabotaje y exterior]]</f>
        <v>0</v>
      </c>
    </row>
    <row r="2690" spans="1:13" hidden="1" x14ac:dyDescent="0.25">
      <c r="A2690" s="1">
        <v>2008</v>
      </c>
      <c r="B2690" s="1" t="s">
        <v>19</v>
      </c>
      <c r="C2690" s="1" t="s">
        <v>32</v>
      </c>
      <c r="D2690" s="1" t="s">
        <v>33</v>
      </c>
      <c r="E2690" s="2">
        <v>1326428</v>
      </c>
      <c r="F2690" s="2">
        <v>1658013</v>
      </c>
      <c r="G2690" s="3">
        <f>+dataMercanciaGeneral[[#This Row],[Mercancía general embarcada en cabotaje]]+dataMercanciaGeneral[[#This Row],[Mercancía general desembarcada en cabotaje]]</f>
        <v>2984441</v>
      </c>
      <c r="H2690" s="2">
        <v>52850</v>
      </c>
      <c r="I2690" s="2">
        <v>0</v>
      </c>
      <c r="J2690" s="3">
        <f>+dataMercanciaGeneral[[#This Row],[Mercancía general embarcada en exterior]]+dataMercanciaGeneral[[#This Row],[Mercancía general desembarcada en exterior]]</f>
        <v>52850</v>
      </c>
      <c r="K2690" s="3">
        <f>+dataMercanciaGeneral[[#This Row],[Mercancía general embarcada en cabotaje]]+dataMercanciaGeneral[[#This Row],[Mercancía general embarcada en exterior]]</f>
        <v>1379278</v>
      </c>
      <c r="L2690" s="3">
        <f>+dataMercanciaGeneral[[#This Row],[Mercancía general desembarcada en cabotaje]]+dataMercanciaGeneral[[#This Row],[Mercancía general desembarcada en exterior]]</f>
        <v>1658013</v>
      </c>
      <c r="M2690" s="3">
        <f>+dataMercanciaGeneral[[#This Row],[TOTAL mercancía general embarcada en cabotaje y exterior]]+dataMercanciaGeneral[[#This Row],[TOTAL mercancía general desembarcada en cabotaje y exterior]]</f>
        <v>3037291</v>
      </c>
    </row>
    <row r="2691" spans="1:13" hidden="1" x14ac:dyDescent="0.25">
      <c r="A2691" s="1">
        <v>2008</v>
      </c>
      <c r="B2691" s="1" t="s">
        <v>19</v>
      </c>
      <c r="C2691" s="1" t="s">
        <v>32</v>
      </c>
      <c r="D2691" s="1" t="s">
        <v>42</v>
      </c>
      <c r="E2691" s="2">
        <v>901178</v>
      </c>
      <c r="F2691" s="2">
        <v>1971596</v>
      </c>
      <c r="G2691" s="3">
        <f>+dataMercanciaGeneral[[#This Row],[Mercancía general embarcada en cabotaje]]+dataMercanciaGeneral[[#This Row],[Mercancía general desembarcada en cabotaje]]</f>
        <v>2872774</v>
      </c>
      <c r="H2691" s="2">
        <v>5787586</v>
      </c>
      <c r="I2691" s="2">
        <v>6064197</v>
      </c>
      <c r="J2691" s="3">
        <f>+dataMercanciaGeneral[[#This Row],[Mercancía general embarcada en exterior]]+dataMercanciaGeneral[[#This Row],[Mercancía general desembarcada en exterior]]</f>
        <v>11851783</v>
      </c>
      <c r="K2691" s="3">
        <f>+dataMercanciaGeneral[[#This Row],[Mercancía general embarcada en cabotaje]]+dataMercanciaGeneral[[#This Row],[Mercancía general embarcada en exterior]]</f>
        <v>6688764</v>
      </c>
      <c r="L2691" s="3">
        <f>+dataMercanciaGeneral[[#This Row],[Mercancía general desembarcada en cabotaje]]+dataMercanciaGeneral[[#This Row],[Mercancía general desembarcada en exterior]]</f>
        <v>8035793</v>
      </c>
      <c r="M2691" s="3">
        <f>+dataMercanciaGeneral[[#This Row],[TOTAL mercancía general embarcada en cabotaje y exterior]]+dataMercanciaGeneral[[#This Row],[TOTAL mercancía general desembarcada en cabotaje y exterior]]</f>
        <v>14724557</v>
      </c>
    </row>
    <row r="2692" spans="1:13" hidden="1" x14ac:dyDescent="0.25">
      <c r="A2692" s="1">
        <v>2008</v>
      </c>
      <c r="B2692" s="1" t="s">
        <v>20</v>
      </c>
      <c r="C2692" s="1" t="s">
        <v>32</v>
      </c>
      <c r="D2692" s="1" t="s">
        <v>33</v>
      </c>
      <c r="E2692" s="2">
        <v>299292</v>
      </c>
      <c r="F2692" s="2">
        <v>109106</v>
      </c>
      <c r="G2692" s="3">
        <f>+dataMercanciaGeneral[[#This Row],[Mercancía general embarcada en cabotaje]]+dataMercanciaGeneral[[#This Row],[Mercancía general desembarcada en cabotaje]]</f>
        <v>408398</v>
      </c>
      <c r="H2692" s="2">
        <v>1516</v>
      </c>
      <c r="I2692" s="2">
        <v>42358</v>
      </c>
      <c r="J2692" s="3">
        <f>+dataMercanciaGeneral[[#This Row],[Mercancía general embarcada en exterior]]+dataMercanciaGeneral[[#This Row],[Mercancía general desembarcada en exterior]]</f>
        <v>43874</v>
      </c>
      <c r="K2692" s="3">
        <f>+dataMercanciaGeneral[[#This Row],[Mercancía general embarcada en cabotaje]]+dataMercanciaGeneral[[#This Row],[Mercancía general embarcada en exterior]]</f>
        <v>300808</v>
      </c>
      <c r="L2692" s="3">
        <f>+dataMercanciaGeneral[[#This Row],[Mercancía general desembarcada en cabotaje]]+dataMercanciaGeneral[[#This Row],[Mercancía general desembarcada en exterior]]</f>
        <v>151464</v>
      </c>
      <c r="M2692" s="3">
        <f>+dataMercanciaGeneral[[#This Row],[TOTAL mercancía general embarcada en cabotaje y exterior]]+dataMercanciaGeneral[[#This Row],[TOTAL mercancía general desembarcada en cabotaje y exterior]]</f>
        <v>452272</v>
      </c>
    </row>
    <row r="2693" spans="1:13" hidden="1" x14ac:dyDescent="0.25">
      <c r="A2693" s="1">
        <v>2008</v>
      </c>
      <c r="B2693" s="1" t="s">
        <v>20</v>
      </c>
      <c r="C2693" s="1" t="s">
        <v>32</v>
      </c>
      <c r="D2693" s="1" t="s">
        <v>42</v>
      </c>
      <c r="E2693" s="2">
        <v>104173</v>
      </c>
      <c r="F2693" s="2">
        <v>34579</v>
      </c>
      <c r="G2693" s="3">
        <f>+dataMercanciaGeneral[[#This Row],[Mercancía general embarcada en cabotaje]]+dataMercanciaGeneral[[#This Row],[Mercancía general desembarcada en cabotaje]]</f>
        <v>138752</v>
      </c>
      <c r="H2693" s="2">
        <v>1283213</v>
      </c>
      <c r="I2693" s="2">
        <v>1287485</v>
      </c>
      <c r="J2693" s="3">
        <f>+dataMercanciaGeneral[[#This Row],[Mercancía general embarcada en exterior]]+dataMercanciaGeneral[[#This Row],[Mercancía general desembarcada en exterior]]</f>
        <v>2570698</v>
      </c>
      <c r="K2693" s="3">
        <f>+dataMercanciaGeneral[[#This Row],[Mercancía general embarcada en cabotaje]]+dataMercanciaGeneral[[#This Row],[Mercancía general embarcada en exterior]]</f>
        <v>1387386</v>
      </c>
      <c r="L2693" s="3">
        <f>+dataMercanciaGeneral[[#This Row],[Mercancía general desembarcada en cabotaje]]+dataMercanciaGeneral[[#This Row],[Mercancía general desembarcada en exterior]]</f>
        <v>1322064</v>
      </c>
      <c r="M2693" s="3">
        <f>+dataMercanciaGeneral[[#This Row],[TOTAL mercancía general embarcada en cabotaje y exterior]]+dataMercanciaGeneral[[#This Row],[TOTAL mercancía general desembarcada en cabotaje y exterior]]</f>
        <v>2709450</v>
      </c>
    </row>
    <row r="2694" spans="1:13" hidden="1" x14ac:dyDescent="0.25">
      <c r="A2694" s="1">
        <v>2008</v>
      </c>
      <c r="B2694" s="1" t="s">
        <v>21</v>
      </c>
      <c r="C2694" s="1" t="s">
        <v>32</v>
      </c>
      <c r="D2694" s="1" t="s">
        <v>33</v>
      </c>
      <c r="E2694" s="2">
        <v>61</v>
      </c>
      <c r="F2694" s="2">
        <v>776</v>
      </c>
      <c r="G2694" s="3">
        <f>+dataMercanciaGeneral[[#This Row],[Mercancía general embarcada en cabotaje]]+dataMercanciaGeneral[[#This Row],[Mercancía general desembarcada en cabotaje]]</f>
        <v>837</v>
      </c>
      <c r="H2694" s="2">
        <v>387659</v>
      </c>
      <c r="I2694" s="2">
        <v>138733</v>
      </c>
      <c r="J2694" s="3">
        <f>+dataMercanciaGeneral[[#This Row],[Mercancía general embarcada en exterior]]+dataMercanciaGeneral[[#This Row],[Mercancía general desembarcada en exterior]]</f>
        <v>526392</v>
      </c>
      <c r="K2694" s="3">
        <f>+dataMercanciaGeneral[[#This Row],[Mercancía general embarcada en cabotaje]]+dataMercanciaGeneral[[#This Row],[Mercancía general embarcada en exterior]]</f>
        <v>387720</v>
      </c>
      <c r="L2694" s="3">
        <f>+dataMercanciaGeneral[[#This Row],[Mercancía general desembarcada en cabotaje]]+dataMercanciaGeneral[[#This Row],[Mercancía general desembarcada en exterior]]</f>
        <v>139509</v>
      </c>
      <c r="M2694" s="3">
        <f>+dataMercanciaGeneral[[#This Row],[TOTAL mercancía general embarcada en cabotaje y exterior]]+dataMercanciaGeneral[[#This Row],[TOTAL mercancía general desembarcada en cabotaje y exterior]]</f>
        <v>527229</v>
      </c>
    </row>
    <row r="2695" spans="1:13" hidden="1" x14ac:dyDescent="0.25">
      <c r="A2695" s="1">
        <v>2008</v>
      </c>
      <c r="B2695" s="1" t="s">
        <v>21</v>
      </c>
      <c r="C2695" s="1" t="s">
        <v>32</v>
      </c>
      <c r="D2695" s="1" t="s">
        <v>42</v>
      </c>
      <c r="E2695" s="2">
        <v>134576</v>
      </c>
      <c r="F2695" s="2">
        <v>46093</v>
      </c>
      <c r="G2695" s="3">
        <f>+dataMercanciaGeneral[[#This Row],[Mercancía general embarcada en cabotaje]]+dataMercanciaGeneral[[#This Row],[Mercancía general desembarcada en cabotaje]]</f>
        <v>180669</v>
      </c>
      <c r="H2695" s="2">
        <v>30436</v>
      </c>
      <c r="I2695" s="2">
        <v>42134</v>
      </c>
      <c r="J2695" s="3">
        <f>+dataMercanciaGeneral[[#This Row],[Mercancía general embarcada en exterior]]+dataMercanciaGeneral[[#This Row],[Mercancía general desembarcada en exterior]]</f>
        <v>72570</v>
      </c>
      <c r="K2695" s="3">
        <f>+dataMercanciaGeneral[[#This Row],[Mercancía general embarcada en cabotaje]]+dataMercanciaGeneral[[#This Row],[Mercancía general embarcada en exterior]]</f>
        <v>165012</v>
      </c>
      <c r="L2695" s="3">
        <f>+dataMercanciaGeneral[[#This Row],[Mercancía general desembarcada en cabotaje]]+dataMercanciaGeneral[[#This Row],[Mercancía general desembarcada en exterior]]</f>
        <v>88227</v>
      </c>
      <c r="M2695" s="3">
        <f>+dataMercanciaGeneral[[#This Row],[TOTAL mercancía general embarcada en cabotaje y exterior]]+dataMercanciaGeneral[[#This Row],[TOTAL mercancía general desembarcada en cabotaje y exterior]]</f>
        <v>253239</v>
      </c>
    </row>
    <row r="2696" spans="1:13" hidden="1" x14ac:dyDescent="0.25">
      <c r="A2696" s="1">
        <v>2008</v>
      </c>
      <c r="B2696" s="1" t="s">
        <v>22</v>
      </c>
      <c r="C2696" s="1" t="s">
        <v>32</v>
      </c>
      <c r="D2696" s="1" t="s">
        <v>33</v>
      </c>
      <c r="E2696" s="2">
        <v>117212</v>
      </c>
      <c r="F2696" s="2">
        <v>369290</v>
      </c>
      <c r="G2696" s="3">
        <f>+dataMercanciaGeneral[[#This Row],[Mercancía general embarcada en cabotaje]]+dataMercanciaGeneral[[#This Row],[Mercancía general desembarcada en cabotaje]]</f>
        <v>486502</v>
      </c>
      <c r="H2696" s="2">
        <v>0</v>
      </c>
      <c r="I2696" s="2">
        <v>0</v>
      </c>
      <c r="J2696" s="3">
        <f>+dataMercanciaGeneral[[#This Row],[Mercancía general embarcada en exterior]]+dataMercanciaGeneral[[#This Row],[Mercancía general desembarcada en exterior]]</f>
        <v>0</v>
      </c>
      <c r="K2696" s="3">
        <f>+dataMercanciaGeneral[[#This Row],[Mercancía general embarcada en cabotaje]]+dataMercanciaGeneral[[#This Row],[Mercancía general embarcada en exterior]]</f>
        <v>117212</v>
      </c>
      <c r="L2696" s="3">
        <f>+dataMercanciaGeneral[[#This Row],[Mercancía general desembarcada en cabotaje]]+dataMercanciaGeneral[[#This Row],[Mercancía general desembarcada en exterior]]</f>
        <v>369290</v>
      </c>
      <c r="M2696" s="3">
        <f>+dataMercanciaGeneral[[#This Row],[TOTAL mercancía general embarcada en cabotaje y exterior]]+dataMercanciaGeneral[[#This Row],[TOTAL mercancía general desembarcada en cabotaje y exterior]]</f>
        <v>486502</v>
      </c>
    </row>
    <row r="2697" spans="1:13" hidden="1" x14ac:dyDescent="0.25">
      <c r="A2697" s="1">
        <v>2008</v>
      </c>
      <c r="B2697" s="1" t="s">
        <v>22</v>
      </c>
      <c r="C2697" s="1" t="s">
        <v>32</v>
      </c>
      <c r="D2697" s="1" t="s">
        <v>42</v>
      </c>
      <c r="E2697" s="2">
        <v>22070</v>
      </c>
      <c r="F2697" s="2">
        <v>58688</v>
      </c>
      <c r="G2697" s="3">
        <f>+dataMercanciaGeneral[[#This Row],[Mercancía general embarcada en cabotaje]]+dataMercanciaGeneral[[#This Row],[Mercancía general desembarcada en cabotaje]]</f>
        <v>80758</v>
      </c>
      <c r="H2697" s="2">
        <v>2409</v>
      </c>
      <c r="I2697" s="2">
        <v>71391</v>
      </c>
      <c r="J2697" s="3">
        <f>+dataMercanciaGeneral[[#This Row],[Mercancía general embarcada en exterior]]+dataMercanciaGeneral[[#This Row],[Mercancía general desembarcada en exterior]]</f>
        <v>73800</v>
      </c>
      <c r="K2697" s="3">
        <f>+dataMercanciaGeneral[[#This Row],[Mercancía general embarcada en cabotaje]]+dataMercanciaGeneral[[#This Row],[Mercancía general embarcada en exterior]]</f>
        <v>24479</v>
      </c>
      <c r="L2697" s="3">
        <f>+dataMercanciaGeneral[[#This Row],[Mercancía general desembarcada en cabotaje]]+dataMercanciaGeneral[[#This Row],[Mercancía general desembarcada en exterior]]</f>
        <v>130079</v>
      </c>
      <c r="M2697" s="3">
        <f>+dataMercanciaGeneral[[#This Row],[TOTAL mercancía general embarcada en cabotaje y exterior]]+dataMercanciaGeneral[[#This Row],[TOTAL mercancía general desembarcada en cabotaje y exterior]]</f>
        <v>154558</v>
      </c>
    </row>
    <row r="2698" spans="1:13" hidden="1" x14ac:dyDescent="0.25">
      <c r="A2698" s="1">
        <v>2008</v>
      </c>
      <c r="B2698" s="1" t="s">
        <v>6</v>
      </c>
      <c r="C2698" s="1" t="s">
        <v>32</v>
      </c>
      <c r="D2698" s="1" t="s">
        <v>33</v>
      </c>
      <c r="E2698" s="2">
        <v>190</v>
      </c>
      <c r="F2698" s="2">
        <v>0</v>
      </c>
      <c r="G2698" s="3">
        <f>+dataMercanciaGeneral[[#This Row],[Mercancía general embarcada en cabotaje]]+dataMercanciaGeneral[[#This Row],[Mercancía general desembarcada en cabotaje]]</f>
        <v>190</v>
      </c>
      <c r="H2698" s="2">
        <v>25556</v>
      </c>
      <c r="I2698" s="2">
        <v>168249</v>
      </c>
      <c r="J2698" s="3">
        <f>+dataMercanciaGeneral[[#This Row],[Mercancía general embarcada en exterior]]+dataMercanciaGeneral[[#This Row],[Mercancía general desembarcada en exterior]]</f>
        <v>193805</v>
      </c>
      <c r="K2698" s="3">
        <f>+dataMercanciaGeneral[[#This Row],[Mercancía general embarcada en cabotaje]]+dataMercanciaGeneral[[#This Row],[Mercancía general embarcada en exterior]]</f>
        <v>25746</v>
      </c>
      <c r="L2698" s="3">
        <f>+dataMercanciaGeneral[[#This Row],[Mercancía general desembarcada en cabotaje]]+dataMercanciaGeneral[[#This Row],[Mercancía general desembarcada en exterior]]</f>
        <v>168249</v>
      </c>
      <c r="M2698" s="3">
        <f>+dataMercanciaGeneral[[#This Row],[TOTAL mercancía general embarcada en cabotaje y exterior]]+dataMercanciaGeneral[[#This Row],[TOTAL mercancía general desembarcada en cabotaje y exterior]]</f>
        <v>193995</v>
      </c>
    </row>
    <row r="2699" spans="1:13" hidden="1" x14ac:dyDescent="0.25">
      <c r="A2699" s="1">
        <v>2008</v>
      </c>
      <c r="B2699" s="1" t="s">
        <v>6</v>
      </c>
      <c r="C2699" s="1" t="s">
        <v>32</v>
      </c>
      <c r="D2699" s="1" t="s">
        <v>42</v>
      </c>
      <c r="E2699" s="2">
        <v>0</v>
      </c>
      <c r="F2699" s="2">
        <v>0</v>
      </c>
      <c r="G2699" s="3">
        <f>+dataMercanciaGeneral[[#This Row],[Mercancía general embarcada en cabotaje]]+dataMercanciaGeneral[[#This Row],[Mercancía general desembarcada en cabotaje]]</f>
        <v>0</v>
      </c>
      <c r="H2699" s="2">
        <v>0</v>
      </c>
      <c r="I2699" s="2">
        <v>0</v>
      </c>
      <c r="J2699" s="3">
        <f>+dataMercanciaGeneral[[#This Row],[Mercancía general embarcada en exterior]]+dataMercanciaGeneral[[#This Row],[Mercancía general desembarcada en exterior]]</f>
        <v>0</v>
      </c>
      <c r="K2699" s="3">
        <f>+dataMercanciaGeneral[[#This Row],[Mercancía general embarcada en cabotaje]]+dataMercanciaGeneral[[#This Row],[Mercancía general embarcada en exterior]]</f>
        <v>0</v>
      </c>
      <c r="L2699" s="3">
        <f>+dataMercanciaGeneral[[#This Row],[Mercancía general desembarcada en cabotaje]]+dataMercanciaGeneral[[#This Row],[Mercancía general desembarcada en exterior]]</f>
        <v>0</v>
      </c>
      <c r="M2699" s="3">
        <f>+dataMercanciaGeneral[[#This Row],[TOTAL mercancía general embarcada en cabotaje y exterior]]+dataMercanciaGeneral[[#This Row],[TOTAL mercancía general desembarcada en cabotaje y exterior]]</f>
        <v>0</v>
      </c>
    </row>
    <row r="2700" spans="1:13" hidden="1" x14ac:dyDescent="0.25">
      <c r="A2700" s="1">
        <v>2008</v>
      </c>
      <c r="B2700" s="1" t="s">
        <v>23</v>
      </c>
      <c r="C2700" s="1" t="s">
        <v>32</v>
      </c>
      <c r="D2700" s="1" t="s">
        <v>33</v>
      </c>
      <c r="E2700" s="2">
        <v>4075</v>
      </c>
      <c r="F2700" s="2">
        <v>3810</v>
      </c>
      <c r="G2700" s="3">
        <f>+dataMercanciaGeneral[[#This Row],[Mercancía general embarcada en cabotaje]]+dataMercanciaGeneral[[#This Row],[Mercancía general desembarcada en cabotaje]]</f>
        <v>7885</v>
      </c>
      <c r="H2700" s="2">
        <v>1461813</v>
      </c>
      <c r="I2700" s="2">
        <v>904514</v>
      </c>
      <c r="J2700" s="3">
        <f>+dataMercanciaGeneral[[#This Row],[Mercancía general embarcada en exterior]]+dataMercanciaGeneral[[#This Row],[Mercancía general desembarcada en exterior]]</f>
        <v>2366327</v>
      </c>
      <c r="K2700" s="3">
        <f>+dataMercanciaGeneral[[#This Row],[Mercancía general embarcada en cabotaje]]+dataMercanciaGeneral[[#This Row],[Mercancía general embarcada en exterior]]</f>
        <v>1465888</v>
      </c>
      <c r="L2700" s="3">
        <f>+dataMercanciaGeneral[[#This Row],[Mercancía general desembarcada en cabotaje]]+dataMercanciaGeneral[[#This Row],[Mercancía general desembarcada en exterior]]</f>
        <v>908324</v>
      </c>
      <c r="M2700" s="3">
        <f>+dataMercanciaGeneral[[#This Row],[TOTAL mercancía general embarcada en cabotaje y exterior]]+dataMercanciaGeneral[[#This Row],[TOTAL mercancía general desembarcada en cabotaje y exterior]]</f>
        <v>2374212</v>
      </c>
    </row>
    <row r="2701" spans="1:13" hidden="1" x14ac:dyDescent="0.25">
      <c r="A2701" s="1">
        <v>2008</v>
      </c>
      <c r="B2701" s="1" t="s">
        <v>23</v>
      </c>
      <c r="C2701" s="1" t="s">
        <v>32</v>
      </c>
      <c r="D2701" s="1" t="s">
        <v>42</v>
      </c>
      <c r="E2701" s="2">
        <v>0</v>
      </c>
      <c r="F2701" s="2">
        <v>0</v>
      </c>
      <c r="G2701" s="3">
        <f>+dataMercanciaGeneral[[#This Row],[Mercancía general embarcada en cabotaje]]+dataMercanciaGeneral[[#This Row],[Mercancía general desembarcada en cabotaje]]</f>
        <v>0</v>
      </c>
      <c r="H2701" s="2">
        <v>0</v>
      </c>
      <c r="I2701" s="2">
        <v>0</v>
      </c>
      <c r="J2701" s="3">
        <f>+dataMercanciaGeneral[[#This Row],[Mercancía general embarcada en exterior]]+dataMercanciaGeneral[[#This Row],[Mercancía general desembarcada en exterior]]</f>
        <v>0</v>
      </c>
      <c r="K2701" s="3">
        <f>+dataMercanciaGeneral[[#This Row],[Mercancía general embarcada en cabotaje]]+dataMercanciaGeneral[[#This Row],[Mercancía general embarcada en exterior]]</f>
        <v>0</v>
      </c>
      <c r="L2701" s="3">
        <f>+dataMercanciaGeneral[[#This Row],[Mercancía general desembarcada en cabotaje]]+dataMercanciaGeneral[[#This Row],[Mercancía general desembarcada en exterior]]</f>
        <v>0</v>
      </c>
      <c r="M2701" s="3">
        <f>+dataMercanciaGeneral[[#This Row],[TOTAL mercancía general embarcada en cabotaje y exterior]]+dataMercanciaGeneral[[#This Row],[TOTAL mercancía general desembarcada en cabotaje y exterior]]</f>
        <v>0</v>
      </c>
    </row>
    <row r="2702" spans="1:13" hidden="1" x14ac:dyDescent="0.25">
      <c r="A2702" s="1">
        <v>2008</v>
      </c>
      <c r="B2702" s="1" t="s">
        <v>7</v>
      </c>
      <c r="C2702" s="1" t="s">
        <v>32</v>
      </c>
      <c r="D2702" s="1" t="s">
        <v>33</v>
      </c>
      <c r="E2702" s="2">
        <v>1581444</v>
      </c>
      <c r="F2702" s="2">
        <v>1588199</v>
      </c>
      <c r="G2702" s="3">
        <f>+dataMercanciaGeneral[[#This Row],[Mercancía general embarcada en cabotaje]]+dataMercanciaGeneral[[#This Row],[Mercancía general desembarcada en cabotaje]]</f>
        <v>3169643</v>
      </c>
      <c r="H2702" s="2">
        <v>63667</v>
      </c>
      <c r="I2702" s="2">
        <v>46559</v>
      </c>
      <c r="J2702" s="3">
        <f>+dataMercanciaGeneral[[#This Row],[Mercancía general embarcada en exterior]]+dataMercanciaGeneral[[#This Row],[Mercancía general desembarcada en exterior]]</f>
        <v>110226</v>
      </c>
      <c r="K2702" s="3">
        <f>+dataMercanciaGeneral[[#This Row],[Mercancía general embarcada en cabotaje]]+dataMercanciaGeneral[[#This Row],[Mercancía general embarcada en exterior]]</f>
        <v>1645111</v>
      </c>
      <c r="L2702" s="3">
        <f>+dataMercanciaGeneral[[#This Row],[Mercancía general desembarcada en cabotaje]]+dataMercanciaGeneral[[#This Row],[Mercancía general desembarcada en exterior]]</f>
        <v>1634758</v>
      </c>
      <c r="M2702" s="3">
        <f>+dataMercanciaGeneral[[#This Row],[TOTAL mercancía general embarcada en cabotaje y exterior]]+dataMercanciaGeneral[[#This Row],[TOTAL mercancía general desembarcada en cabotaje y exterior]]</f>
        <v>3279869</v>
      </c>
    </row>
    <row r="2703" spans="1:13" hidden="1" x14ac:dyDescent="0.25">
      <c r="A2703" s="1">
        <v>2008</v>
      </c>
      <c r="B2703" s="1" t="s">
        <v>7</v>
      </c>
      <c r="C2703" s="1" t="s">
        <v>32</v>
      </c>
      <c r="D2703" s="1" t="s">
        <v>42</v>
      </c>
      <c r="E2703" s="2">
        <v>766843</v>
      </c>
      <c r="F2703" s="2">
        <v>1784715</v>
      </c>
      <c r="G2703" s="3">
        <f>+dataMercanciaGeneral[[#This Row],[Mercancía general embarcada en cabotaje]]+dataMercanciaGeneral[[#This Row],[Mercancía general desembarcada en cabotaje]]</f>
        <v>2551558</v>
      </c>
      <c r="H2703" s="2">
        <v>41655</v>
      </c>
      <c r="I2703" s="2">
        <v>452511</v>
      </c>
      <c r="J2703" s="3">
        <f>+dataMercanciaGeneral[[#This Row],[Mercancía general embarcada en exterior]]+dataMercanciaGeneral[[#This Row],[Mercancía general desembarcada en exterior]]</f>
        <v>494166</v>
      </c>
      <c r="K2703" s="3">
        <f>+dataMercanciaGeneral[[#This Row],[Mercancía general embarcada en cabotaje]]+dataMercanciaGeneral[[#This Row],[Mercancía general embarcada en exterior]]</f>
        <v>808498</v>
      </c>
      <c r="L2703" s="3">
        <f>+dataMercanciaGeneral[[#This Row],[Mercancía general desembarcada en cabotaje]]+dataMercanciaGeneral[[#This Row],[Mercancía general desembarcada en exterior]]</f>
        <v>2237226</v>
      </c>
      <c r="M2703" s="3">
        <f>+dataMercanciaGeneral[[#This Row],[TOTAL mercancía general embarcada en cabotaje y exterior]]+dataMercanciaGeneral[[#This Row],[TOTAL mercancía general desembarcada en cabotaje y exterior]]</f>
        <v>3045724</v>
      </c>
    </row>
    <row r="2704" spans="1:13" hidden="1" x14ac:dyDescent="0.25">
      <c r="A2704" s="1">
        <v>2008</v>
      </c>
      <c r="B2704" s="1" t="s">
        <v>24</v>
      </c>
      <c r="C2704" s="1" t="s">
        <v>32</v>
      </c>
      <c r="D2704" s="1" t="s">
        <v>33</v>
      </c>
      <c r="E2704" s="2">
        <v>592</v>
      </c>
      <c r="F2704" s="2">
        <v>1106</v>
      </c>
      <c r="G2704" s="3">
        <f>+dataMercanciaGeneral[[#This Row],[Mercancía general embarcada en cabotaje]]+dataMercanciaGeneral[[#This Row],[Mercancía general desembarcada en cabotaje]]</f>
        <v>1698</v>
      </c>
      <c r="H2704" s="2">
        <v>547853</v>
      </c>
      <c r="I2704" s="2">
        <v>798289</v>
      </c>
      <c r="J2704" s="3">
        <f>+dataMercanciaGeneral[[#This Row],[Mercancía general embarcada en exterior]]+dataMercanciaGeneral[[#This Row],[Mercancía general desembarcada en exterior]]</f>
        <v>1346142</v>
      </c>
      <c r="K2704" s="3">
        <f>+dataMercanciaGeneral[[#This Row],[Mercancía general embarcada en cabotaje]]+dataMercanciaGeneral[[#This Row],[Mercancía general embarcada en exterior]]</f>
        <v>548445</v>
      </c>
      <c r="L2704" s="3">
        <f>+dataMercanciaGeneral[[#This Row],[Mercancía general desembarcada en cabotaje]]+dataMercanciaGeneral[[#This Row],[Mercancía general desembarcada en exterior]]</f>
        <v>799395</v>
      </c>
      <c r="M2704" s="3">
        <f>+dataMercanciaGeneral[[#This Row],[TOTAL mercancía general embarcada en cabotaje y exterior]]+dataMercanciaGeneral[[#This Row],[TOTAL mercancía general desembarcada en cabotaje y exterior]]</f>
        <v>1347840</v>
      </c>
    </row>
    <row r="2705" spans="1:13" hidden="1" x14ac:dyDescent="0.25">
      <c r="A2705" s="1">
        <v>2008</v>
      </c>
      <c r="B2705" s="1" t="s">
        <v>24</v>
      </c>
      <c r="C2705" s="1" t="s">
        <v>32</v>
      </c>
      <c r="D2705" s="1" t="s">
        <v>42</v>
      </c>
      <c r="E2705" s="2">
        <v>0</v>
      </c>
      <c r="F2705" s="2">
        <v>0</v>
      </c>
      <c r="G2705" s="3">
        <f>+dataMercanciaGeneral[[#This Row],[Mercancía general embarcada en cabotaje]]+dataMercanciaGeneral[[#This Row],[Mercancía general desembarcada en cabotaje]]</f>
        <v>0</v>
      </c>
      <c r="H2705" s="2">
        <v>1898</v>
      </c>
      <c r="I2705" s="2">
        <v>14985</v>
      </c>
      <c r="J2705" s="3">
        <f>+dataMercanciaGeneral[[#This Row],[Mercancía general embarcada en exterior]]+dataMercanciaGeneral[[#This Row],[Mercancía general desembarcada en exterior]]</f>
        <v>16883</v>
      </c>
      <c r="K2705" s="3">
        <f>+dataMercanciaGeneral[[#This Row],[Mercancía general embarcada en cabotaje]]+dataMercanciaGeneral[[#This Row],[Mercancía general embarcada en exterior]]</f>
        <v>1898</v>
      </c>
      <c r="L2705" s="3">
        <f>+dataMercanciaGeneral[[#This Row],[Mercancía general desembarcada en cabotaje]]+dataMercanciaGeneral[[#This Row],[Mercancía general desembarcada en exterior]]</f>
        <v>14985</v>
      </c>
      <c r="M2705" s="3">
        <f>+dataMercanciaGeneral[[#This Row],[TOTAL mercancía general embarcada en cabotaje y exterior]]+dataMercanciaGeneral[[#This Row],[TOTAL mercancía general desembarcada en cabotaje y exterior]]</f>
        <v>16883</v>
      </c>
    </row>
    <row r="2706" spans="1:13" hidden="1" x14ac:dyDescent="0.25">
      <c r="A2706" s="1">
        <v>2008</v>
      </c>
      <c r="B2706" s="1" t="s">
        <v>25</v>
      </c>
      <c r="C2706" s="1" t="s">
        <v>32</v>
      </c>
      <c r="D2706" s="1" t="s">
        <v>33</v>
      </c>
      <c r="E2706" s="2">
        <v>203259</v>
      </c>
      <c r="F2706" s="2">
        <v>104336</v>
      </c>
      <c r="G2706" s="3">
        <f>+dataMercanciaGeneral[[#This Row],[Mercancía general embarcada en cabotaje]]+dataMercanciaGeneral[[#This Row],[Mercancía general desembarcada en cabotaje]]</f>
        <v>307595</v>
      </c>
      <c r="H2706" s="2">
        <v>386115</v>
      </c>
      <c r="I2706" s="2">
        <v>338746</v>
      </c>
      <c r="J2706" s="3">
        <f>+dataMercanciaGeneral[[#This Row],[Mercancía general embarcada en exterior]]+dataMercanciaGeneral[[#This Row],[Mercancía general desembarcada en exterior]]</f>
        <v>724861</v>
      </c>
      <c r="K2706" s="3">
        <f>+dataMercanciaGeneral[[#This Row],[Mercancía general embarcada en cabotaje]]+dataMercanciaGeneral[[#This Row],[Mercancía general embarcada en exterior]]</f>
        <v>589374</v>
      </c>
      <c r="L2706" s="3">
        <f>+dataMercanciaGeneral[[#This Row],[Mercancía general desembarcada en cabotaje]]+dataMercanciaGeneral[[#This Row],[Mercancía general desembarcada en exterior]]</f>
        <v>443082</v>
      </c>
      <c r="M2706" s="3">
        <f>+dataMercanciaGeneral[[#This Row],[TOTAL mercancía general embarcada en cabotaje y exterior]]+dataMercanciaGeneral[[#This Row],[TOTAL mercancía general desembarcada en cabotaje y exterior]]</f>
        <v>1032456</v>
      </c>
    </row>
    <row r="2707" spans="1:13" hidden="1" x14ac:dyDescent="0.25">
      <c r="A2707" s="1">
        <v>2008</v>
      </c>
      <c r="B2707" s="1" t="s">
        <v>25</v>
      </c>
      <c r="C2707" s="1" t="s">
        <v>32</v>
      </c>
      <c r="D2707" s="1" t="s">
        <v>42</v>
      </c>
      <c r="E2707" s="2">
        <v>590761</v>
      </c>
      <c r="F2707" s="2">
        <v>169131</v>
      </c>
      <c r="G2707" s="3">
        <f>+dataMercanciaGeneral[[#This Row],[Mercancía general embarcada en cabotaje]]+dataMercanciaGeneral[[#This Row],[Mercancía general desembarcada en cabotaje]]</f>
        <v>759892</v>
      </c>
      <c r="H2707" s="2">
        <v>121431</v>
      </c>
      <c r="I2707" s="2">
        <v>97741</v>
      </c>
      <c r="J2707" s="3">
        <f>+dataMercanciaGeneral[[#This Row],[Mercancía general embarcada en exterior]]+dataMercanciaGeneral[[#This Row],[Mercancía general desembarcada en exterior]]</f>
        <v>219172</v>
      </c>
      <c r="K2707" s="3">
        <f>+dataMercanciaGeneral[[#This Row],[Mercancía general embarcada en cabotaje]]+dataMercanciaGeneral[[#This Row],[Mercancía general embarcada en exterior]]</f>
        <v>712192</v>
      </c>
      <c r="L2707" s="3">
        <f>+dataMercanciaGeneral[[#This Row],[Mercancía general desembarcada en cabotaje]]+dataMercanciaGeneral[[#This Row],[Mercancía general desembarcada en exterior]]</f>
        <v>266872</v>
      </c>
      <c r="M2707" s="3">
        <f>+dataMercanciaGeneral[[#This Row],[TOTAL mercancía general embarcada en cabotaje y exterior]]+dataMercanciaGeneral[[#This Row],[TOTAL mercancía general desembarcada en cabotaje y exterior]]</f>
        <v>979064</v>
      </c>
    </row>
    <row r="2708" spans="1:13" hidden="1" x14ac:dyDescent="0.25">
      <c r="A2708" s="1">
        <v>2008</v>
      </c>
      <c r="B2708" s="1" t="s">
        <v>26</v>
      </c>
      <c r="C2708" s="1" t="s">
        <v>32</v>
      </c>
      <c r="D2708" s="1" t="s">
        <v>33</v>
      </c>
      <c r="E2708" s="2">
        <v>24603</v>
      </c>
      <c r="F2708" s="2">
        <v>26733</v>
      </c>
      <c r="G2708" s="3">
        <f>+dataMercanciaGeneral[[#This Row],[Mercancía general embarcada en cabotaje]]+dataMercanciaGeneral[[#This Row],[Mercancía general desembarcada en cabotaje]]</f>
        <v>51336</v>
      </c>
      <c r="H2708" s="2">
        <v>255028</v>
      </c>
      <c r="I2708" s="2">
        <v>794434</v>
      </c>
      <c r="J2708" s="3">
        <f>+dataMercanciaGeneral[[#This Row],[Mercancía general embarcada en exterior]]+dataMercanciaGeneral[[#This Row],[Mercancía general desembarcada en exterior]]</f>
        <v>1049462</v>
      </c>
      <c r="K2708" s="3">
        <f>+dataMercanciaGeneral[[#This Row],[Mercancía general embarcada en cabotaje]]+dataMercanciaGeneral[[#This Row],[Mercancía general embarcada en exterior]]</f>
        <v>279631</v>
      </c>
      <c r="L2708" s="3">
        <f>+dataMercanciaGeneral[[#This Row],[Mercancía general desembarcada en cabotaje]]+dataMercanciaGeneral[[#This Row],[Mercancía general desembarcada en exterior]]</f>
        <v>821167</v>
      </c>
      <c r="M2708" s="3">
        <f>+dataMercanciaGeneral[[#This Row],[TOTAL mercancía general embarcada en cabotaje y exterior]]+dataMercanciaGeneral[[#This Row],[TOTAL mercancía general desembarcada en cabotaje y exterior]]</f>
        <v>1100798</v>
      </c>
    </row>
    <row r="2709" spans="1:13" hidden="1" x14ac:dyDescent="0.25">
      <c r="A2709" s="1">
        <v>2008</v>
      </c>
      <c r="B2709" s="1" t="s">
        <v>26</v>
      </c>
      <c r="C2709" s="1" t="s">
        <v>32</v>
      </c>
      <c r="D2709" s="1" t="s">
        <v>42</v>
      </c>
      <c r="E2709" s="2">
        <v>89150</v>
      </c>
      <c r="F2709" s="2">
        <v>32552</v>
      </c>
      <c r="G2709" s="3">
        <f>+dataMercanciaGeneral[[#This Row],[Mercancía general embarcada en cabotaje]]+dataMercanciaGeneral[[#This Row],[Mercancía general desembarcada en cabotaje]]</f>
        <v>121702</v>
      </c>
      <c r="H2709" s="2">
        <v>108401</v>
      </c>
      <c r="I2709" s="2">
        <v>199850</v>
      </c>
      <c r="J2709" s="3">
        <f>+dataMercanciaGeneral[[#This Row],[Mercancía general embarcada en exterior]]+dataMercanciaGeneral[[#This Row],[Mercancía general desembarcada en exterior]]</f>
        <v>308251</v>
      </c>
      <c r="K2709" s="3">
        <f>+dataMercanciaGeneral[[#This Row],[Mercancía general embarcada en cabotaje]]+dataMercanciaGeneral[[#This Row],[Mercancía general embarcada en exterior]]</f>
        <v>197551</v>
      </c>
      <c r="L2709" s="3">
        <f>+dataMercanciaGeneral[[#This Row],[Mercancía general desembarcada en cabotaje]]+dataMercanciaGeneral[[#This Row],[Mercancía general desembarcada en exterior]]</f>
        <v>232402</v>
      </c>
      <c r="M2709" s="3">
        <f>+dataMercanciaGeneral[[#This Row],[TOTAL mercancía general embarcada en cabotaje y exterior]]+dataMercanciaGeneral[[#This Row],[TOTAL mercancía general desembarcada en cabotaje y exterior]]</f>
        <v>429953</v>
      </c>
    </row>
    <row r="2710" spans="1:13" hidden="1" x14ac:dyDescent="0.25">
      <c r="A2710" s="1">
        <v>2008</v>
      </c>
      <c r="B2710" s="1" t="s">
        <v>27</v>
      </c>
      <c r="C2710" s="1" t="s">
        <v>32</v>
      </c>
      <c r="D2710" s="1" t="s">
        <v>33</v>
      </c>
      <c r="E2710" s="2">
        <v>1678233</v>
      </c>
      <c r="F2710" s="2">
        <v>743929</v>
      </c>
      <c r="G2710" s="3">
        <f>+dataMercanciaGeneral[[#This Row],[Mercancía general embarcada en cabotaje]]+dataMercanciaGeneral[[#This Row],[Mercancía general desembarcada en cabotaje]]</f>
        <v>2422162</v>
      </c>
      <c r="H2710" s="2">
        <v>1518012</v>
      </c>
      <c r="I2710" s="2">
        <v>3256229</v>
      </c>
      <c r="J2710" s="3">
        <f>+dataMercanciaGeneral[[#This Row],[Mercancía general embarcada en exterior]]+dataMercanciaGeneral[[#This Row],[Mercancía general desembarcada en exterior]]</f>
        <v>4774241</v>
      </c>
      <c r="K2710" s="3">
        <f>+dataMercanciaGeneral[[#This Row],[Mercancía general embarcada en cabotaje]]+dataMercanciaGeneral[[#This Row],[Mercancía general embarcada en exterior]]</f>
        <v>3196245</v>
      </c>
      <c r="L2710" s="3">
        <f>+dataMercanciaGeneral[[#This Row],[Mercancía general desembarcada en cabotaje]]+dataMercanciaGeneral[[#This Row],[Mercancía general desembarcada en exterior]]</f>
        <v>4000158</v>
      </c>
      <c r="M2710" s="3">
        <f>+dataMercanciaGeneral[[#This Row],[TOTAL mercancía general embarcada en cabotaje y exterior]]+dataMercanciaGeneral[[#This Row],[TOTAL mercancía general desembarcada en cabotaje y exterior]]</f>
        <v>7196403</v>
      </c>
    </row>
    <row r="2711" spans="1:13" hidden="1" x14ac:dyDescent="0.25">
      <c r="A2711" s="1">
        <v>2008</v>
      </c>
      <c r="B2711" s="1" t="s">
        <v>27</v>
      </c>
      <c r="C2711" s="1" t="s">
        <v>32</v>
      </c>
      <c r="D2711" s="1" t="s">
        <v>42</v>
      </c>
      <c r="E2711" s="2">
        <v>1465864</v>
      </c>
      <c r="F2711" s="2">
        <v>821559</v>
      </c>
      <c r="G2711" s="3">
        <f>+dataMercanciaGeneral[[#This Row],[Mercancía general embarcada en cabotaje]]+dataMercanciaGeneral[[#This Row],[Mercancía general desembarcada en cabotaje]]</f>
        <v>2287423</v>
      </c>
      <c r="H2711" s="2">
        <v>20654835</v>
      </c>
      <c r="I2711" s="2">
        <v>18181341</v>
      </c>
      <c r="J2711" s="3">
        <f>+dataMercanciaGeneral[[#This Row],[Mercancía general embarcada en exterior]]+dataMercanciaGeneral[[#This Row],[Mercancía general desembarcada en exterior]]</f>
        <v>38836176</v>
      </c>
      <c r="K2711" s="3">
        <f>+dataMercanciaGeneral[[#This Row],[Mercancía general embarcada en cabotaje]]+dataMercanciaGeneral[[#This Row],[Mercancía general embarcada en exterior]]</f>
        <v>22120699</v>
      </c>
      <c r="L2711" s="3">
        <f>+dataMercanciaGeneral[[#This Row],[Mercancía general desembarcada en cabotaje]]+dataMercanciaGeneral[[#This Row],[Mercancía general desembarcada en exterior]]</f>
        <v>19002900</v>
      </c>
      <c r="M2711" s="3">
        <f>+dataMercanciaGeneral[[#This Row],[TOTAL mercancía general embarcada en cabotaje y exterior]]+dataMercanciaGeneral[[#This Row],[TOTAL mercancía general desembarcada en cabotaje y exterior]]</f>
        <v>41123599</v>
      </c>
    </row>
    <row r="2712" spans="1:13" hidden="1" x14ac:dyDescent="0.25">
      <c r="A2712" s="1">
        <v>2008</v>
      </c>
      <c r="B2712" s="1" t="s">
        <v>28</v>
      </c>
      <c r="C2712" s="1" t="s">
        <v>32</v>
      </c>
      <c r="D2712" s="1" t="s">
        <v>33</v>
      </c>
      <c r="E2712" s="2">
        <v>97870</v>
      </c>
      <c r="F2712" s="2">
        <v>45459</v>
      </c>
      <c r="G2712" s="3">
        <f>+dataMercanciaGeneral[[#This Row],[Mercancía general embarcada en cabotaje]]+dataMercanciaGeneral[[#This Row],[Mercancía general desembarcada en cabotaje]]</f>
        <v>143329</v>
      </c>
      <c r="H2712" s="2">
        <v>871796</v>
      </c>
      <c r="I2712" s="2">
        <v>722430</v>
      </c>
      <c r="J2712" s="3">
        <f>+dataMercanciaGeneral[[#This Row],[Mercancía general embarcada en exterior]]+dataMercanciaGeneral[[#This Row],[Mercancía general desembarcada en exterior]]</f>
        <v>1594226</v>
      </c>
      <c r="K2712" s="3">
        <f>+dataMercanciaGeneral[[#This Row],[Mercancía general embarcada en cabotaje]]+dataMercanciaGeneral[[#This Row],[Mercancía general embarcada en exterior]]</f>
        <v>969666</v>
      </c>
      <c r="L2712" s="3">
        <f>+dataMercanciaGeneral[[#This Row],[Mercancía general desembarcada en cabotaje]]+dataMercanciaGeneral[[#This Row],[Mercancía general desembarcada en exterior]]</f>
        <v>767889</v>
      </c>
      <c r="M2712" s="3">
        <f>+dataMercanciaGeneral[[#This Row],[TOTAL mercancía general embarcada en cabotaje y exterior]]+dataMercanciaGeneral[[#This Row],[TOTAL mercancía general desembarcada en cabotaje y exterior]]</f>
        <v>1737555</v>
      </c>
    </row>
    <row r="2713" spans="1:13" hidden="1" x14ac:dyDescent="0.25">
      <c r="A2713" s="1">
        <v>2008</v>
      </c>
      <c r="B2713" s="1" t="s">
        <v>28</v>
      </c>
      <c r="C2713" s="1" t="s">
        <v>32</v>
      </c>
      <c r="D2713" s="1" t="s">
        <v>42</v>
      </c>
      <c r="E2713" s="2">
        <v>338316</v>
      </c>
      <c r="F2713" s="2">
        <v>69667</v>
      </c>
      <c r="G2713" s="3">
        <f>+dataMercanciaGeneral[[#This Row],[Mercancía general embarcada en cabotaje]]+dataMercanciaGeneral[[#This Row],[Mercancía general desembarcada en cabotaje]]</f>
        <v>407983</v>
      </c>
      <c r="H2713" s="2">
        <v>708189</v>
      </c>
      <c r="I2713" s="2">
        <v>1248675</v>
      </c>
      <c r="J2713" s="3">
        <f>+dataMercanciaGeneral[[#This Row],[Mercancía general embarcada en exterior]]+dataMercanciaGeneral[[#This Row],[Mercancía general desembarcada en exterior]]</f>
        <v>1956864</v>
      </c>
      <c r="K2713" s="3">
        <f>+dataMercanciaGeneral[[#This Row],[Mercancía general embarcada en cabotaje]]+dataMercanciaGeneral[[#This Row],[Mercancía general embarcada en exterior]]</f>
        <v>1046505</v>
      </c>
      <c r="L2713" s="3">
        <f>+dataMercanciaGeneral[[#This Row],[Mercancía general desembarcada en cabotaje]]+dataMercanciaGeneral[[#This Row],[Mercancía general desembarcada en exterior]]</f>
        <v>1318342</v>
      </c>
      <c r="M2713" s="3">
        <f>+dataMercanciaGeneral[[#This Row],[TOTAL mercancía general embarcada en cabotaje y exterior]]+dataMercanciaGeneral[[#This Row],[TOTAL mercancía general desembarcada en cabotaje y exterior]]</f>
        <v>2364847</v>
      </c>
    </row>
    <row r="2714" spans="1:13" hidden="1" x14ac:dyDescent="0.25">
      <c r="A2714" s="1">
        <v>2008</v>
      </c>
      <c r="B2714" s="1" t="s">
        <v>29</v>
      </c>
      <c r="C2714" s="1" t="s">
        <v>32</v>
      </c>
      <c r="D2714" s="1" t="s">
        <v>33</v>
      </c>
      <c r="E2714" s="2">
        <v>0</v>
      </c>
      <c r="F2714" s="2">
        <v>1311</v>
      </c>
      <c r="G2714" s="3">
        <f>+dataMercanciaGeneral[[#This Row],[Mercancía general embarcada en cabotaje]]+dataMercanciaGeneral[[#This Row],[Mercancía general desembarcada en cabotaje]]</f>
        <v>1311</v>
      </c>
      <c r="H2714" s="2">
        <v>94840</v>
      </c>
      <c r="I2714" s="2">
        <v>74342</v>
      </c>
      <c r="J2714" s="3">
        <f>+dataMercanciaGeneral[[#This Row],[Mercancía general embarcada en exterior]]+dataMercanciaGeneral[[#This Row],[Mercancía general desembarcada en exterior]]</f>
        <v>169182</v>
      </c>
      <c r="K2714" s="3">
        <f>+dataMercanciaGeneral[[#This Row],[Mercancía general embarcada en cabotaje]]+dataMercanciaGeneral[[#This Row],[Mercancía general embarcada en exterior]]</f>
        <v>94840</v>
      </c>
      <c r="L2714" s="3">
        <f>+dataMercanciaGeneral[[#This Row],[Mercancía general desembarcada en cabotaje]]+dataMercanciaGeneral[[#This Row],[Mercancía general desembarcada en exterior]]</f>
        <v>75653</v>
      </c>
      <c r="M2714" s="3">
        <f>+dataMercanciaGeneral[[#This Row],[TOTAL mercancía general embarcada en cabotaje y exterior]]+dataMercanciaGeneral[[#This Row],[TOTAL mercancía general desembarcada en cabotaje y exterior]]</f>
        <v>170493</v>
      </c>
    </row>
    <row r="2715" spans="1:13" hidden="1" x14ac:dyDescent="0.25">
      <c r="A2715" s="1">
        <v>2008</v>
      </c>
      <c r="B2715" s="1" t="s">
        <v>29</v>
      </c>
      <c r="C2715" s="1" t="s">
        <v>32</v>
      </c>
      <c r="D2715" s="1" t="s">
        <v>42</v>
      </c>
      <c r="E2715" s="2">
        <v>79481</v>
      </c>
      <c r="F2715" s="2">
        <v>21581</v>
      </c>
      <c r="G2715" s="3">
        <f>+dataMercanciaGeneral[[#This Row],[Mercancía general embarcada en cabotaje]]+dataMercanciaGeneral[[#This Row],[Mercancía general desembarcada en cabotaje]]</f>
        <v>101062</v>
      </c>
      <c r="H2715" s="2">
        <v>28994</v>
      </c>
      <c r="I2715" s="2">
        <v>3601</v>
      </c>
      <c r="J2715" s="3">
        <f>+dataMercanciaGeneral[[#This Row],[Mercancía general embarcada en exterior]]+dataMercanciaGeneral[[#This Row],[Mercancía general desembarcada en exterior]]</f>
        <v>32595</v>
      </c>
      <c r="K2715" s="3">
        <f>+dataMercanciaGeneral[[#This Row],[Mercancía general embarcada en cabotaje]]+dataMercanciaGeneral[[#This Row],[Mercancía general embarcada en exterior]]</f>
        <v>108475</v>
      </c>
      <c r="L2715" s="3">
        <f>+dataMercanciaGeneral[[#This Row],[Mercancía general desembarcada en cabotaje]]+dataMercanciaGeneral[[#This Row],[Mercancía general desembarcada en exterior]]</f>
        <v>25182</v>
      </c>
      <c r="M2715" s="3">
        <f>+dataMercanciaGeneral[[#This Row],[TOTAL mercancía general embarcada en cabotaje y exterior]]+dataMercanciaGeneral[[#This Row],[TOTAL mercancía general desembarcada en cabotaje y exterior]]</f>
        <v>133657</v>
      </c>
    </row>
    <row r="2716" spans="1:13" hidden="1" x14ac:dyDescent="0.25">
      <c r="A2716" s="1">
        <v>2009</v>
      </c>
      <c r="B2716" s="1" t="s">
        <v>0</v>
      </c>
      <c r="C2716" s="1" t="s">
        <v>32</v>
      </c>
      <c r="D2716" s="1" t="s">
        <v>33</v>
      </c>
      <c r="E2716" s="2">
        <v>11857</v>
      </c>
      <c r="F2716" s="2">
        <v>0</v>
      </c>
      <c r="G2716" s="3">
        <f>+dataMercanciaGeneral[[#This Row],[Mercancía general embarcada en cabotaje]]+dataMercanciaGeneral[[#This Row],[Mercancía general desembarcada en cabotaje]]</f>
        <v>11857</v>
      </c>
      <c r="H2716" s="2">
        <v>489622</v>
      </c>
      <c r="I2716" s="2">
        <v>831494</v>
      </c>
      <c r="J2716" s="3">
        <f>+dataMercanciaGeneral[[#This Row],[Mercancía general embarcada en exterior]]+dataMercanciaGeneral[[#This Row],[Mercancía general desembarcada en exterior]]</f>
        <v>1321116</v>
      </c>
      <c r="K2716" s="3">
        <f>+dataMercanciaGeneral[[#This Row],[Mercancía general embarcada en cabotaje]]+dataMercanciaGeneral[[#This Row],[Mercancía general embarcada en exterior]]</f>
        <v>501479</v>
      </c>
      <c r="L2716" s="3">
        <f>+dataMercanciaGeneral[[#This Row],[Mercancía general desembarcada en cabotaje]]+dataMercanciaGeneral[[#This Row],[Mercancía general desembarcada en exterior]]</f>
        <v>831494</v>
      </c>
      <c r="M2716" s="3">
        <f>+dataMercanciaGeneral[[#This Row],[TOTAL mercancía general embarcada en cabotaje y exterior]]+dataMercanciaGeneral[[#This Row],[TOTAL mercancía general desembarcada en cabotaje y exterior]]</f>
        <v>1332973</v>
      </c>
    </row>
    <row r="2717" spans="1:13" hidden="1" x14ac:dyDescent="0.25">
      <c r="A2717" s="1">
        <v>2009</v>
      </c>
      <c r="B2717" s="1" t="s">
        <v>0</v>
      </c>
      <c r="C2717" s="1" t="s">
        <v>32</v>
      </c>
      <c r="D2717" s="1" t="s">
        <v>42</v>
      </c>
      <c r="E2717" s="2">
        <v>540</v>
      </c>
      <c r="F2717" s="2">
        <v>441</v>
      </c>
      <c r="G2717" s="3">
        <f>+dataMercanciaGeneral[[#This Row],[Mercancía general embarcada en cabotaje]]+dataMercanciaGeneral[[#This Row],[Mercancía general desembarcada en cabotaje]]</f>
        <v>981</v>
      </c>
      <c r="H2717" s="2">
        <v>58942</v>
      </c>
      <c r="I2717" s="2">
        <v>64782</v>
      </c>
      <c r="J2717" s="3">
        <f>+dataMercanciaGeneral[[#This Row],[Mercancía general embarcada en exterior]]+dataMercanciaGeneral[[#This Row],[Mercancía general desembarcada en exterior]]</f>
        <v>123724</v>
      </c>
      <c r="K2717" s="3">
        <f>+dataMercanciaGeneral[[#This Row],[Mercancía general embarcada en cabotaje]]+dataMercanciaGeneral[[#This Row],[Mercancía general embarcada en exterior]]</f>
        <v>59482</v>
      </c>
      <c r="L2717" s="3">
        <f>+dataMercanciaGeneral[[#This Row],[Mercancía general desembarcada en cabotaje]]+dataMercanciaGeneral[[#This Row],[Mercancía general desembarcada en exterior]]</f>
        <v>65223</v>
      </c>
      <c r="M2717" s="3">
        <f>+dataMercanciaGeneral[[#This Row],[TOTAL mercancía general embarcada en cabotaje y exterior]]+dataMercanciaGeneral[[#This Row],[TOTAL mercancía general desembarcada en cabotaje y exterior]]</f>
        <v>124705</v>
      </c>
    </row>
    <row r="2718" spans="1:13" hidden="1" x14ac:dyDescent="0.25">
      <c r="A2718" s="1">
        <v>2009</v>
      </c>
      <c r="B2718" s="1" t="s">
        <v>1</v>
      </c>
      <c r="C2718" s="1" t="s">
        <v>32</v>
      </c>
      <c r="D2718" s="1" t="s">
        <v>33</v>
      </c>
      <c r="E2718" s="2">
        <v>110674</v>
      </c>
      <c r="F2718" s="2">
        <v>43782</v>
      </c>
      <c r="G2718" s="3">
        <f>+dataMercanciaGeneral[[#This Row],[Mercancía general embarcada en cabotaje]]+dataMercanciaGeneral[[#This Row],[Mercancía general desembarcada en cabotaje]]</f>
        <v>154456</v>
      </c>
      <c r="H2718" s="2">
        <v>85924</v>
      </c>
      <c r="I2718" s="2">
        <v>61633</v>
      </c>
      <c r="J2718" s="3">
        <f>+dataMercanciaGeneral[[#This Row],[Mercancía general embarcada en exterior]]+dataMercanciaGeneral[[#This Row],[Mercancía general desembarcada en exterior]]</f>
        <v>147557</v>
      </c>
      <c r="K2718" s="3">
        <f>+dataMercanciaGeneral[[#This Row],[Mercancía general embarcada en cabotaje]]+dataMercanciaGeneral[[#This Row],[Mercancía general embarcada en exterior]]</f>
        <v>196598</v>
      </c>
      <c r="L2718" s="3">
        <f>+dataMercanciaGeneral[[#This Row],[Mercancía general desembarcada en cabotaje]]+dataMercanciaGeneral[[#This Row],[Mercancía general desembarcada en exterior]]</f>
        <v>105415</v>
      </c>
      <c r="M2718" s="3">
        <f>+dataMercanciaGeneral[[#This Row],[TOTAL mercancía general embarcada en cabotaje y exterior]]+dataMercanciaGeneral[[#This Row],[TOTAL mercancía general desembarcada en cabotaje y exterior]]</f>
        <v>302013</v>
      </c>
    </row>
    <row r="2719" spans="1:13" hidden="1" x14ac:dyDescent="0.25">
      <c r="A2719" s="1">
        <v>2009</v>
      </c>
      <c r="B2719" s="1" t="s">
        <v>1</v>
      </c>
      <c r="C2719" s="1" t="s">
        <v>32</v>
      </c>
      <c r="D2719" s="1" t="s">
        <v>42</v>
      </c>
      <c r="E2719" s="2">
        <v>600888</v>
      </c>
      <c r="F2719" s="2">
        <v>222375</v>
      </c>
      <c r="G2719" s="3">
        <f>+dataMercanciaGeneral[[#This Row],[Mercancía general embarcada en cabotaje]]+dataMercanciaGeneral[[#This Row],[Mercancía general desembarcada en cabotaje]]</f>
        <v>823263</v>
      </c>
      <c r="H2719" s="2">
        <v>54837</v>
      </c>
      <c r="I2719" s="2">
        <v>79951</v>
      </c>
      <c r="J2719" s="3">
        <f>+dataMercanciaGeneral[[#This Row],[Mercancía general embarcada en exterior]]+dataMercanciaGeneral[[#This Row],[Mercancía general desembarcada en exterior]]</f>
        <v>134788</v>
      </c>
      <c r="K2719" s="3">
        <f>+dataMercanciaGeneral[[#This Row],[Mercancía general embarcada en cabotaje]]+dataMercanciaGeneral[[#This Row],[Mercancía general embarcada en exterior]]</f>
        <v>655725</v>
      </c>
      <c r="L2719" s="3">
        <f>+dataMercanciaGeneral[[#This Row],[Mercancía general desembarcada en cabotaje]]+dataMercanciaGeneral[[#This Row],[Mercancía general desembarcada en exterior]]</f>
        <v>302326</v>
      </c>
      <c r="M2719" s="3">
        <f>+dataMercanciaGeneral[[#This Row],[TOTAL mercancía general embarcada en cabotaje y exterior]]+dataMercanciaGeneral[[#This Row],[TOTAL mercancía general desembarcada en cabotaje y exterior]]</f>
        <v>958051</v>
      </c>
    </row>
    <row r="2720" spans="1:13" hidden="1" x14ac:dyDescent="0.25">
      <c r="A2720" s="1">
        <v>2009</v>
      </c>
      <c r="B2720" s="1" t="s">
        <v>2</v>
      </c>
      <c r="C2720" s="1" t="s">
        <v>32</v>
      </c>
      <c r="D2720" s="1" t="s">
        <v>33</v>
      </c>
      <c r="E2720" s="2">
        <v>137107</v>
      </c>
      <c r="F2720" s="2">
        <v>35954</v>
      </c>
      <c r="G2720" s="3">
        <f>+dataMercanciaGeneral[[#This Row],[Mercancía general embarcada en cabotaje]]+dataMercanciaGeneral[[#This Row],[Mercancía general desembarcada en cabotaje]]</f>
        <v>173061</v>
      </c>
      <c r="H2720" s="2">
        <v>203280</v>
      </c>
      <c r="I2720" s="2">
        <v>153023</v>
      </c>
      <c r="J2720" s="3">
        <f>+dataMercanciaGeneral[[#This Row],[Mercancía general embarcada en exterior]]+dataMercanciaGeneral[[#This Row],[Mercancía general desembarcada en exterior]]</f>
        <v>356303</v>
      </c>
      <c r="K2720" s="3">
        <f>+dataMercanciaGeneral[[#This Row],[Mercancía general embarcada en cabotaje]]+dataMercanciaGeneral[[#This Row],[Mercancía general embarcada en exterior]]</f>
        <v>340387</v>
      </c>
      <c r="L2720" s="3">
        <f>+dataMercanciaGeneral[[#This Row],[Mercancía general desembarcada en cabotaje]]+dataMercanciaGeneral[[#This Row],[Mercancía general desembarcada en exterior]]</f>
        <v>188977</v>
      </c>
      <c r="M2720" s="3">
        <f>+dataMercanciaGeneral[[#This Row],[TOTAL mercancía general embarcada en cabotaje y exterior]]+dataMercanciaGeneral[[#This Row],[TOTAL mercancía general desembarcada en cabotaje y exterior]]</f>
        <v>529364</v>
      </c>
    </row>
    <row r="2721" spans="1:13" hidden="1" x14ac:dyDescent="0.25">
      <c r="A2721" s="1">
        <v>2009</v>
      </c>
      <c r="B2721" s="1" t="s">
        <v>2</v>
      </c>
      <c r="C2721" s="1" t="s">
        <v>32</v>
      </c>
      <c r="D2721" s="1" t="s">
        <v>42</v>
      </c>
      <c r="E2721" s="2">
        <v>1623</v>
      </c>
      <c r="F2721" s="2">
        <v>2392</v>
      </c>
      <c r="G2721" s="3">
        <f>+dataMercanciaGeneral[[#This Row],[Mercancía general embarcada en cabotaje]]+dataMercanciaGeneral[[#This Row],[Mercancía general desembarcada en cabotaje]]</f>
        <v>4015</v>
      </c>
      <c r="H2721" s="2">
        <v>4909</v>
      </c>
      <c r="I2721" s="2">
        <v>4706</v>
      </c>
      <c r="J2721" s="3">
        <f>+dataMercanciaGeneral[[#This Row],[Mercancía general embarcada en exterior]]+dataMercanciaGeneral[[#This Row],[Mercancía general desembarcada en exterior]]</f>
        <v>9615</v>
      </c>
      <c r="K2721" s="3">
        <f>+dataMercanciaGeneral[[#This Row],[Mercancía general embarcada en cabotaje]]+dataMercanciaGeneral[[#This Row],[Mercancía general embarcada en exterior]]</f>
        <v>6532</v>
      </c>
      <c r="L2721" s="3">
        <f>+dataMercanciaGeneral[[#This Row],[Mercancía general desembarcada en cabotaje]]+dataMercanciaGeneral[[#This Row],[Mercancía general desembarcada en exterior]]</f>
        <v>7098</v>
      </c>
      <c r="M2721" s="3">
        <f>+dataMercanciaGeneral[[#This Row],[TOTAL mercancía general embarcada en cabotaje y exterior]]+dataMercanciaGeneral[[#This Row],[TOTAL mercancía general desembarcada en cabotaje y exterior]]</f>
        <v>13630</v>
      </c>
    </row>
    <row r="2722" spans="1:13" hidden="1" x14ac:dyDescent="0.25">
      <c r="A2722" s="1">
        <v>2009</v>
      </c>
      <c r="B2722" s="1" t="s">
        <v>3</v>
      </c>
      <c r="C2722" s="1" t="s">
        <v>32</v>
      </c>
      <c r="D2722" s="1" t="s">
        <v>33</v>
      </c>
      <c r="E2722" s="2">
        <v>39788</v>
      </c>
      <c r="F2722" s="2">
        <v>0</v>
      </c>
      <c r="G2722" s="3">
        <f>+dataMercanciaGeneral[[#This Row],[Mercancía general embarcada en cabotaje]]+dataMercanciaGeneral[[#This Row],[Mercancía general desembarcada en cabotaje]]</f>
        <v>39788</v>
      </c>
      <c r="H2722" s="2">
        <v>780380</v>
      </c>
      <c r="I2722" s="2">
        <v>142226</v>
      </c>
      <c r="J2722" s="3">
        <f>+dataMercanciaGeneral[[#This Row],[Mercancía general embarcada en exterior]]+dataMercanciaGeneral[[#This Row],[Mercancía general desembarcada en exterior]]</f>
        <v>922606</v>
      </c>
      <c r="K2722" s="3">
        <f>+dataMercanciaGeneral[[#This Row],[Mercancía general embarcada en cabotaje]]+dataMercanciaGeneral[[#This Row],[Mercancía general embarcada en exterior]]</f>
        <v>820168</v>
      </c>
      <c r="L2722" s="3">
        <f>+dataMercanciaGeneral[[#This Row],[Mercancía general desembarcada en cabotaje]]+dataMercanciaGeneral[[#This Row],[Mercancía general desembarcada en exterior]]</f>
        <v>142226</v>
      </c>
      <c r="M2722" s="3">
        <f>+dataMercanciaGeneral[[#This Row],[TOTAL mercancía general embarcada en cabotaje y exterior]]+dataMercanciaGeneral[[#This Row],[TOTAL mercancía general desembarcada en cabotaje y exterior]]</f>
        <v>962394</v>
      </c>
    </row>
    <row r="2723" spans="1:13" hidden="1" x14ac:dyDescent="0.25">
      <c r="A2723" s="1">
        <v>2009</v>
      </c>
      <c r="B2723" s="1" t="s">
        <v>3</v>
      </c>
      <c r="C2723" s="1" t="s">
        <v>32</v>
      </c>
      <c r="D2723" s="1" t="s">
        <v>42</v>
      </c>
      <c r="E2723" s="2">
        <v>14273</v>
      </c>
      <c r="F2723" s="2">
        <v>5252</v>
      </c>
      <c r="G2723" s="3">
        <f>+dataMercanciaGeneral[[#This Row],[Mercancía general embarcada en cabotaje]]+dataMercanciaGeneral[[#This Row],[Mercancía general desembarcada en cabotaje]]</f>
        <v>19525</v>
      </c>
      <c r="H2723" s="2">
        <v>2011</v>
      </c>
      <c r="I2723" s="2">
        <v>111</v>
      </c>
      <c r="J2723" s="3">
        <f>+dataMercanciaGeneral[[#This Row],[Mercancía general embarcada en exterior]]+dataMercanciaGeneral[[#This Row],[Mercancía general desembarcada en exterior]]</f>
        <v>2122</v>
      </c>
      <c r="K2723" s="3">
        <f>+dataMercanciaGeneral[[#This Row],[Mercancía general embarcada en cabotaje]]+dataMercanciaGeneral[[#This Row],[Mercancía general embarcada en exterior]]</f>
        <v>16284</v>
      </c>
      <c r="L2723" s="3">
        <f>+dataMercanciaGeneral[[#This Row],[Mercancía general desembarcada en cabotaje]]+dataMercanciaGeneral[[#This Row],[Mercancía general desembarcada en exterior]]</f>
        <v>5363</v>
      </c>
      <c r="M2723" s="3">
        <f>+dataMercanciaGeneral[[#This Row],[TOTAL mercancía general embarcada en cabotaje y exterior]]+dataMercanciaGeneral[[#This Row],[TOTAL mercancía general desembarcada en cabotaje y exterior]]</f>
        <v>21647</v>
      </c>
    </row>
    <row r="2724" spans="1:13" hidden="1" x14ac:dyDescent="0.25">
      <c r="A2724" s="1">
        <v>2009</v>
      </c>
      <c r="B2724" s="1" t="s">
        <v>4</v>
      </c>
      <c r="C2724" s="1" t="s">
        <v>32</v>
      </c>
      <c r="D2724" s="1" t="s">
        <v>33</v>
      </c>
      <c r="E2724" s="2">
        <v>497457</v>
      </c>
      <c r="F2724" s="2">
        <v>337310</v>
      </c>
      <c r="G2724" s="3">
        <f>+dataMercanciaGeneral[[#This Row],[Mercancía general embarcada en cabotaje]]+dataMercanciaGeneral[[#This Row],[Mercancía general desembarcada en cabotaje]]</f>
        <v>834767</v>
      </c>
      <c r="H2724" s="2">
        <v>1671857</v>
      </c>
      <c r="I2724" s="2">
        <v>1954397</v>
      </c>
      <c r="J2724" s="3">
        <f>+dataMercanciaGeneral[[#This Row],[Mercancía general embarcada en exterior]]+dataMercanciaGeneral[[#This Row],[Mercancía general desembarcada en exterior]]</f>
        <v>3626254</v>
      </c>
      <c r="K2724" s="3">
        <f>+dataMercanciaGeneral[[#This Row],[Mercancía general embarcada en cabotaje]]+dataMercanciaGeneral[[#This Row],[Mercancía general embarcada en exterior]]</f>
        <v>2169314</v>
      </c>
      <c r="L2724" s="3">
        <f>+dataMercanciaGeneral[[#This Row],[Mercancía general desembarcada en cabotaje]]+dataMercanciaGeneral[[#This Row],[Mercancía general desembarcada en exterior]]</f>
        <v>2291707</v>
      </c>
      <c r="M2724" s="3">
        <f>+dataMercanciaGeneral[[#This Row],[TOTAL mercancía general embarcada en cabotaje y exterior]]+dataMercanciaGeneral[[#This Row],[TOTAL mercancía general desembarcada en cabotaje y exterior]]</f>
        <v>4461021</v>
      </c>
    </row>
    <row r="2725" spans="1:13" hidden="1" x14ac:dyDescent="0.25">
      <c r="A2725" s="1">
        <v>2009</v>
      </c>
      <c r="B2725" s="1" t="s">
        <v>4</v>
      </c>
      <c r="C2725" s="1" t="s">
        <v>32</v>
      </c>
      <c r="D2725" s="1" t="s">
        <v>42</v>
      </c>
      <c r="E2725" s="2">
        <v>1248765</v>
      </c>
      <c r="F2725" s="2">
        <v>1064104</v>
      </c>
      <c r="G2725" s="3">
        <f>+dataMercanciaGeneral[[#This Row],[Mercancía general embarcada en cabotaje]]+dataMercanciaGeneral[[#This Row],[Mercancía general desembarcada en cabotaje]]</f>
        <v>2312869</v>
      </c>
      <c r="H2725" s="2">
        <v>17882791</v>
      </c>
      <c r="I2725" s="2">
        <v>17684274</v>
      </c>
      <c r="J2725" s="3">
        <f>+dataMercanciaGeneral[[#This Row],[Mercancía general embarcada en exterior]]+dataMercanciaGeneral[[#This Row],[Mercancía general desembarcada en exterior]]</f>
        <v>35567065</v>
      </c>
      <c r="K2725" s="3">
        <f>+dataMercanciaGeneral[[#This Row],[Mercancía general embarcada en cabotaje]]+dataMercanciaGeneral[[#This Row],[Mercancía general embarcada en exterior]]</f>
        <v>19131556</v>
      </c>
      <c r="L2725" s="3">
        <f>+dataMercanciaGeneral[[#This Row],[Mercancía general desembarcada en cabotaje]]+dataMercanciaGeneral[[#This Row],[Mercancía general desembarcada en exterior]]</f>
        <v>18748378</v>
      </c>
      <c r="M2725" s="3">
        <f>+dataMercanciaGeneral[[#This Row],[TOTAL mercancía general embarcada en cabotaje y exterior]]+dataMercanciaGeneral[[#This Row],[TOTAL mercancía general desembarcada en cabotaje y exterior]]</f>
        <v>37879934</v>
      </c>
    </row>
    <row r="2726" spans="1:13" hidden="1" x14ac:dyDescent="0.25">
      <c r="A2726" s="1">
        <v>2009</v>
      </c>
      <c r="B2726" s="1" t="s">
        <v>5</v>
      </c>
      <c r="C2726" s="1" t="s">
        <v>32</v>
      </c>
      <c r="D2726" s="1" t="s">
        <v>33</v>
      </c>
      <c r="E2726" s="2">
        <v>346467</v>
      </c>
      <c r="F2726" s="2">
        <v>304515</v>
      </c>
      <c r="G2726" s="3">
        <f>+dataMercanciaGeneral[[#This Row],[Mercancía general embarcada en cabotaje]]+dataMercanciaGeneral[[#This Row],[Mercancía general desembarcada en cabotaje]]</f>
        <v>650982</v>
      </c>
      <c r="H2726" s="2">
        <v>214966</v>
      </c>
      <c r="I2726" s="2">
        <v>171768</v>
      </c>
      <c r="J2726" s="3">
        <f>+dataMercanciaGeneral[[#This Row],[Mercancía general embarcada en exterior]]+dataMercanciaGeneral[[#This Row],[Mercancía general desembarcada en exterior]]</f>
        <v>386734</v>
      </c>
      <c r="K2726" s="3">
        <f>+dataMercanciaGeneral[[#This Row],[Mercancía general embarcada en cabotaje]]+dataMercanciaGeneral[[#This Row],[Mercancía general embarcada en exterior]]</f>
        <v>561433</v>
      </c>
      <c r="L2726" s="3">
        <f>+dataMercanciaGeneral[[#This Row],[Mercancía general desembarcada en cabotaje]]+dataMercanciaGeneral[[#This Row],[Mercancía general desembarcada en exterior]]</f>
        <v>476283</v>
      </c>
      <c r="M2726" s="3">
        <f>+dataMercanciaGeneral[[#This Row],[TOTAL mercancía general embarcada en cabotaje y exterior]]+dataMercanciaGeneral[[#This Row],[TOTAL mercancía general desembarcada en cabotaje y exterior]]</f>
        <v>1037716</v>
      </c>
    </row>
    <row r="2727" spans="1:13" hidden="1" x14ac:dyDescent="0.25">
      <c r="A2727" s="1">
        <v>2009</v>
      </c>
      <c r="B2727" s="1" t="s">
        <v>5</v>
      </c>
      <c r="C2727" s="1" t="s">
        <v>32</v>
      </c>
      <c r="D2727" s="1" t="s">
        <v>42</v>
      </c>
      <c r="E2727" s="2">
        <v>417033</v>
      </c>
      <c r="F2727" s="2">
        <v>92213</v>
      </c>
      <c r="G2727" s="3">
        <f>+dataMercanciaGeneral[[#This Row],[Mercancía general embarcada en cabotaje]]+dataMercanciaGeneral[[#This Row],[Mercancía general desembarcada en cabotaje]]</f>
        <v>509246</v>
      </c>
      <c r="H2727" s="2">
        <v>330756</v>
      </c>
      <c r="I2727" s="2">
        <v>200952</v>
      </c>
      <c r="J2727" s="3">
        <f>+dataMercanciaGeneral[[#This Row],[Mercancía general embarcada en exterior]]+dataMercanciaGeneral[[#This Row],[Mercancía general desembarcada en exterior]]</f>
        <v>531708</v>
      </c>
      <c r="K2727" s="3">
        <f>+dataMercanciaGeneral[[#This Row],[Mercancía general embarcada en cabotaje]]+dataMercanciaGeneral[[#This Row],[Mercancía general embarcada en exterior]]</f>
        <v>747789</v>
      </c>
      <c r="L2727" s="3">
        <f>+dataMercanciaGeneral[[#This Row],[Mercancía general desembarcada en cabotaje]]+dataMercanciaGeneral[[#This Row],[Mercancía general desembarcada en exterior]]</f>
        <v>293165</v>
      </c>
      <c r="M2727" s="3">
        <f>+dataMercanciaGeneral[[#This Row],[TOTAL mercancía general embarcada en cabotaje y exterior]]+dataMercanciaGeneral[[#This Row],[TOTAL mercancía general desembarcada en cabotaje y exterior]]</f>
        <v>1040954</v>
      </c>
    </row>
    <row r="2728" spans="1:13" hidden="1" x14ac:dyDescent="0.25">
      <c r="A2728" s="1">
        <v>2009</v>
      </c>
      <c r="B2728" s="1" t="s">
        <v>10</v>
      </c>
      <c r="C2728" s="1" t="s">
        <v>32</v>
      </c>
      <c r="D2728" s="1" t="s">
        <v>33</v>
      </c>
      <c r="E2728" s="2">
        <v>2584820</v>
      </c>
      <c r="F2728" s="2">
        <v>4778672</v>
      </c>
      <c r="G2728" s="3">
        <f>+dataMercanciaGeneral[[#This Row],[Mercancía general embarcada en cabotaje]]+dataMercanciaGeneral[[#This Row],[Mercancía general desembarcada en cabotaje]]</f>
        <v>7363492</v>
      </c>
      <c r="H2728" s="2">
        <v>41971</v>
      </c>
      <c r="I2728" s="2">
        <v>33724</v>
      </c>
      <c r="J2728" s="3">
        <f>+dataMercanciaGeneral[[#This Row],[Mercancía general embarcada en exterior]]+dataMercanciaGeneral[[#This Row],[Mercancía general desembarcada en exterior]]</f>
        <v>75695</v>
      </c>
      <c r="K2728" s="3">
        <f>+dataMercanciaGeneral[[#This Row],[Mercancía general embarcada en cabotaje]]+dataMercanciaGeneral[[#This Row],[Mercancía general embarcada en exterior]]</f>
        <v>2626791</v>
      </c>
      <c r="L2728" s="3">
        <f>+dataMercanciaGeneral[[#This Row],[Mercancía general desembarcada en cabotaje]]+dataMercanciaGeneral[[#This Row],[Mercancía general desembarcada en exterior]]</f>
        <v>4812396</v>
      </c>
      <c r="M2728" s="3">
        <f>+dataMercanciaGeneral[[#This Row],[TOTAL mercancía general embarcada en cabotaje y exterior]]+dataMercanciaGeneral[[#This Row],[TOTAL mercancía general desembarcada en cabotaje y exterior]]</f>
        <v>7439187</v>
      </c>
    </row>
    <row r="2729" spans="1:13" hidden="1" x14ac:dyDescent="0.25">
      <c r="A2729" s="1">
        <v>2009</v>
      </c>
      <c r="B2729" s="1" t="s">
        <v>10</v>
      </c>
      <c r="C2729" s="1" t="s">
        <v>32</v>
      </c>
      <c r="D2729" s="1" t="s">
        <v>42</v>
      </c>
      <c r="E2729" s="2">
        <v>137564</v>
      </c>
      <c r="F2729" s="2">
        <v>464072</v>
      </c>
      <c r="G2729" s="3">
        <f>+dataMercanciaGeneral[[#This Row],[Mercancía general embarcada en cabotaje]]+dataMercanciaGeneral[[#This Row],[Mercancía general desembarcada en cabotaje]]</f>
        <v>601636</v>
      </c>
      <c r="H2729" s="2">
        <v>0</v>
      </c>
      <c r="I2729" s="2">
        <v>5</v>
      </c>
      <c r="J2729" s="3">
        <f>+dataMercanciaGeneral[[#This Row],[Mercancía general embarcada en exterior]]+dataMercanciaGeneral[[#This Row],[Mercancía general desembarcada en exterior]]</f>
        <v>5</v>
      </c>
      <c r="K2729" s="3">
        <f>+dataMercanciaGeneral[[#This Row],[Mercancía general embarcada en cabotaje]]+dataMercanciaGeneral[[#This Row],[Mercancía general embarcada en exterior]]</f>
        <v>137564</v>
      </c>
      <c r="L2729" s="3">
        <f>+dataMercanciaGeneral[[#This Row],[Mercancía general desembarcada en cabotaje]]+dataMercanciaGeneral[[#This Row],[Mercancía general desembarcada en exterior]]</f>
        <v>464077</v>
      </c>
      <c r="M2729" s="3">
        <f>+dataMercanciaGeneral[[#This Row],[TOTAL mercancía general embarcada en cabotaje y exterior]]+dataMercanciaGeneral[[#This Row],[TOTAL mercancía general desembarcada en cabotaje y exterior]]</f>
        <v>601641</v>
      </c>
    </row>
    <row r="2730" spans="1:13" hidden="1" x14ac:dyDescent="0.25">
      <c r="A2730" s="1">
        <v>2009</v>
      </c>
      <c r="B2730" s="1" t="s">
        <v>11</v>
      </c>
      <c r="C2730" s="1" t="s">
        <v>32</v>
      </c>
      <c r="D2730" s="1" t="s">
        <v>33</v>
      </c>
      <c r="E2730" s="2">
        <v>2398907.77</v>
      </c>
      <c r="F2730" s="2">
        <v>1321746</v>
      </c>
      <c r="G2730" s="3">
        <f>+dataMercanciaGeneral[[#This Row],[Mercancía general embarcada en cabotaje]]+dataMercanciaGeneral[[#This Row],[Mercancía general desembarcada en cabotaje]]</f>
        <v>3720653.77</v>
      </c>
      <c r="H2730" s="2">
        <v>2640225</v>
      </c>
      <c r="I2730" s="2">
        <v>2130441</v>
      </c>
      <c r="J2730" s="3">
        <f>+dataMercanciaGeneral[[#This Row],[Mercancía general embarcada en exterior]]+dataMercanciaGeneral[[#This Row],[Mercancía general desembarcada en exterior]]</f>
        <v>4770666</v>
      </c>
      <c r="K2730" s="3">
        <f>+dataMercanciaGeneral[[#This Row],[Mercancía general embarcada en cabotaje]]+dataMercanciaGeneral[[#This Row],[Mercancía general embarcada en exterior]]</f>
        <v>5039132.7699999996</v>
      </c>
      <c r="L2730" s="3">
        <f>+dataMercanciaGeneral[[#This Row],[Mercancía general desembarcada en cabotaje]]+dataMercanciaGeneral[[#This Row],[Mercancía general desembarcada en exterior]]</f>
        <v>3452187</v>
      </c>
      <c r="M2730" s="3">
        <f>+dataMercanciaGeneral[[#This Row],[TOTAL mercancía general embarcada en cabotaje y exterior]]+dataMercanciaGeneral[[#This Row],[TOTAL mercancía general desembarcada en cabotaje y exterior]]</f>
        <v>8491319.7699999996</v>
      </c>
    </row>
    <row r="2731" spans="1:13" hidden="1" x14ac:dyDescent="0.25">
      <c r="A2731" s="1">
        <v>2009</v>
      </c>
      <c r="B2731" s="1" t="s">
        <v>11</v>
      </c>
      <c r="C2731" s="1" t="s">
        <v>32</v>
      </c>
      <c r="D2731" s="1" t="s">
        <v>42</v>
      </c>
      <c r="E2731" s="2">
        <v>984924.23</v>
      </c>
      <c r="F2731" s="2">
        <v>305416</v>
      </c>
      <c r="G2731" s="3">
        <f>+dataMercanciaGeneral[[#This Row],[Mercancía general embarcada en cabotaje]]+dataMercanciaGeneral[[#This Row],[Mercancía general desembarcada en cabotaje]]</f>
        <v>1290340.23</v>
      </c>
      <c r="H2731" s="2">
        <v>8497746</v>
      </c>
      <c r="I2731" s="2">
        <v>7837406</v>
      </c>
      <c r="J2731" s="3">
        <f>+dataMercanciaGeneral[[#This Row],[Mercancía general embarcada en exterior]]+dataMercanciaGeneral[[#This Row],[Mercancía general desembarcada en exterior]]</f>
        <v>16335152</v>
      </c>
      <c r="K2731" s="3">
        <f>+dataMercanciaGeneral[[#This Row],[Mercancía general embarcada en cabotaje]]+dataMercanciaGeneral[[#This Row],[Mercancía general embarcada en exterior]]</f>
        <v>9482670.2300000004</v>
      </c>
      <c r="L2731" s="3">
        <f>+dataMercanciaGeneral[[#This Row],[Mercancía general desembarcada en cabotaje]]+dataMercanciaGeneral[[#This Row],[Mercancía general desembarcada en exterior]]</f>
        <v>8142822</v>
      </c>
      <c r="M2731" s="3">
        <f>+dataMercanciaGeneral[[#This Row],[TOTAL mercancía general embarcada en cabotaje y exterior]]+dataMercanciaGeneral[[#This Row],[TOTAL mercancía general desembarcada en cabotaje y exterior]]</f>
        <v>17625492.23</v>
      </c>
    </row>
    <row r="2732" spans="1:13" hidden="1" x14ac:dyDescent="0.25">
      <c r="A2732" s="1">
        <v>2009</v>
      </c>
      <c r="B2732" s="1" t="s">
        <v>12</v>
      </c>
      <c r="C2732" s="1" t="s">
        <v>32</v>
      </c>
      <c r="D2732" s="1" t="s">
        <v>33</v>
      </c>
      <c r="E2732" s="2">
        <v>6399</v>
      </c>
      <c r="F2732" s="2">
        <v>4351</v>
      </c>
      <c r="G2732" s="3">
        <f>+dataMercanciaGeneral[[#This Row],[Mercancía general embarcada en cabotaje]]+dataMercanciaGeneral[[#This Row],[Mercancía general desembarcada en cabotaje]]</f>
        <v>10750</v>
      </c>
      <c r="H2732" s="2">
        <v>1086549</v>
      </c>
      <c r="I2732" s="2">
        <v>1425089</v>
      </c>
      <c r="J2732" s="3">
        <f>+dataMercanciaGeneral[[#This Row],[Mercancía general embarcada en exterior]]+dataMercanciaGeneral[[#This Row],[Mercancía general desembarcada en exterior]]</f>
        <v>2511638</v>
      </c>
      <c r="K2732" s="3">
        <f>+dataMercanciaGeneral[[#This Row],[Mercancía general embarcada en cabotaje]]+dataMercanciaGeneral[[#This Row],[Mercancía general embarcada en exterior]]</f>
        <v>1092948</v>
      </c>
      <c r="L2732" s="3">
        <f>+dataMercanciaGeneral[[#This Row],[Mercancía general desembarcada en cabotaje]]+dataMercanciaGeneral[[#This Row],[Mercancía general desembarcada en exterior]]</f>
        <v>1429440</v>
      </c>
      <c r="M2732" s="3">
        <f>+dataMercanciaGeneral[[#This Row],[TOTAL mercancía general embarcada en cabotaje y exterior]]+dataMercanciaGeneral[[#This Row],[TOTAL mercancía general desembarcada en cabotaje y exterior]]</f>
        <v>2522388</v>
      </c>
    </row>
    <row r="2733" spans="1:13" hidden="1" x14ac:dyDescent="0.25">
      <c r="A2733" s="1">
        <v>2009</v>
      </c>
      <c r="B2733" s="1" t="s">
        <v>12</v>
      </c>
      <c r="C2733" s="1" t="s">
        <v>32</v>
      </c>
      <c r="D2733" s="1" t="s">
        <v>42</v>
      </c>
      <c r="E2733" s="2">
        <v>202240</v>
      </c>
      <c r="F2733" s="2">
        <v>160802</v>
      </c>
      <c r="G2733" s="3">
        <f>+dataMercanciaGeneral[[#This Row],[Mercancía general embarcada en cabotaje]]+dataMercanciaGeneral[[#This Row],[Mercancía general desembarcada en cabotaje]]</f>
        <v>363042</v>
      </c>
      <c r="H2733" s="2">
        <v>2512408</v>
      </c>
      <c r="I2733" s="2">
        <v>1881227</v>
      </c>
      <c r="J2733" s="3">
        <f>+dataMercanciaGeneral[[#This Row],[Mercancía general embarcada en exterior]]+dataMercanciaGeneral[[#This Row],[Mercancía general desembarcada en exterior]]</f>
        <v>4393635</v>
      </c>
      <c r="K2733" s="3">
        <f>+dataMercanciaGeneral[[#This Row],[Mercancía general embarcada en cabotaje]]+dataMercanciaGeneral[[#This Row],[Mercancía general embarcada en exterior]]</f>
        <v>2714648</v>
      </c>
      <c r="L2733" s="3">
        <f>+dataMercanciaGeneral[[#This Row],[Mercancía general desembarcada en cabotaje]]+dataMercanciaGeneral[[#This Row],[Mercancía general desembarcada en exterior]]</f>
        <v>2042029</v>
      </c>
      <c r="M2733" s="3">
        <f>+dataMercanciaGeneral[[#This Row],[TOTAL mercancía general embarcada en cabotaje y exterior]]+dataMercanciaGeneral[[#This Row],[TOTAL mercancía general desembarcada en cabotaje y exterior]]</f>
        <v>4756677</v>
      </c>
    </row>
    <row r="2734" spans="1:13" hidden="1" x14ac:dyDescent="0.25">
      <c r="A2734" s="1">
        <v>2009</v>
      </c>
      <c r="B2734" s="1" t="s">
        <v>13</v>
      </c>
      <c r="C2734" s="1" t="s">
        <v>32</v>
      </c>
      <c r="D2734" s="1" t="s">
        <v>33</v>
      </c>
      <c r="E2734" s="2">
        <v>4849</v>
      </c>
      <c r="F2734" s="2">
        <v>5789</v>
      </c>
      <c r="G2734" s="3">
        <f>+dataMercanciaGeneral[[#This Row],[Mercancía general embarcada en cabotaje]]+dataMercanciaGeneral[[#This Row],[Mercancía general desembarcada en cabotaje]]</f>
        <v>10638</v>
      </c>
      <c r="H2734" s="2">
        <v>25445</v>
      </c>
      <c r="I2734" s="2">
        <v>102633</v>
      </c>
      <c r="J2734" s="3">
        <f>+dataMercanciaGeneral[[#This Row],[Mercancía general embarcada en exterior]]+dataMercanciaGeneral[[#This Row],[Mercancía general desembarcada en exterior]]</f>
        <v>128078</v>
      </c>
      <c r="K2734" s="3">
        <f>+dataMercanciaGeneral[[#This Row],[Mercancía general embarcada en cabotaje]]+dataMercanciaGeneral[[#This Row],[Mercancía general embarcada en exterior]]</f>
        <v>30294</v>
      </c>
      <c r="L2734" s="3">
        <f>+dataMercanciaGeneral[[#This Row],[Mercancía general desembarcada en cabotaje]]+dataMercanciaGeneral[[#This Row],[Mercancía general desembarcada en exterior]]</f>
        <v>108422</v>
      </c>
      <c r="M2734" s="3">
        <f>+dataMercanciaGeneral[[#This Row],[TOTAL mercancía general embarcada en cabotaje y exterior]]+dataMercanciaGeneral[[#This Row],[TOTAL mercancía general desembarcada en cabotaje y exterior]]</f>
        <v>138716</v>
      </c>
    </row>
    <row r="2735" spans="1:13" hidden="1" x14ac:dyDescent="0.25">
      <c r="A2735" s="1">
        <v>2009</v>
      </c>
      <c r="B2735" s="1" t="s">
        <v>13</v>
      </c>
      <c r="C2735" s="1" t="s">
        <v>32</v>
      </c>
      <c r="D2735" s="1" t="s">
        <v>42</v>
      </c>
      <c r="E2735" s="2">
        <v>291499</v>
      </c>
      <c r="F2735" s="2">
        <v>23790</v>
      </c>
      <c r="G2735" s="3">
        <f>+dataMercanciaGeneral[[#This Row],[Mercancía general embarcada en cabotaje]]+dataMercanciaGeneral[[#This Row],[Mercancía general desembarcada en cabotaje]]</f>
        <v>315289</v>
      </c>
      <c r="H2735" s="2">
        <v>98222</v>
      </c>
      <c r="I2735" s="2">
        <v>176750</v>
      </c>
      <c r="J2735" s="3">
        <f>+dataMercanciaGeneral[[#This Row],[Mercancía general embarcada en exterior]]+dataMercanciaGeneral[[#This Row],[Mercancía general desembarcada en exterior]]</f>
        <v>274972</v>
      </c>
      <c r="K2735" s="3">
        <f>+dataMercanciaGeneral[[#This Row],[Mercancía general embarcada en cabotaje]]+dataMercanciaGeneral[[#This Row],[Mercancía general embarcada en exterior]]</f>
        <v>389721</v>
      </c>
      <c r="L2735" s="3">
        <f>+dataMercanciaGeneral[[#This Row],[Mercancía general desembarcada en cabotaje]]+dataMercanciaGeneral[[#This Row],[Mercancía general desembarcada en exterior]]</f>
        <v>200540</v>
      </c>
      <c r="M2735" s="3">
        <f>+dataMercanciaGeneral[[#This Row],[TOTAL mercancía general embarcada en cabotaje y exterior]]+dataMercanciaGeneral[[#This Row],[TOTAL mercancía general desembarcada en cabotaje y exterior]]</f>
        <v>590261</v>
      </c>
    </row>
    <row r="2736" spans="1:13" hidden="1" x14ac:dyDescent="0.25">
      <c r="A2736" s="1">
        <v>2009</v>
      </c>
      <c r="B2736" s="1" t="s">
        <v>14</v>
      </c>
      <c r="C2736" s="1" t="s">
        <v>32</v>
      </c>
      <c r="D2736" s="1" t="s">
        <v>33</v>
      </c>
      <c r="E2736" s="2">
        <v>62356</v>
      </c>
      <c r="F2736" s="2">
        <v>0</v>
      </c>
      <c r="G2736" s="3">
        <f>+dataMercanciaGeneral[[#This Row],[Mercancía general embarcada en cabotaje]]+dataMercanciaGeneral[[#This Row],[Mercancía general desembarcada en cabotaje]]</f>
        <v>62356</v>
      </c>
      <c r="H2736" s="2">
        <v>457508</v>
      </c>
      <c r="I2736" s="2">
        <v>54709</v>
      </c>
      <c r="J2736" s="3">
        <f>+dataMercanciaGeneral[[#This Row],[Mercancía general embarcada en exterior]]+dataMercanciaGeneral[[#This Row],[Mercancía general desembarcada en exterior]]</f>
        <v>512217</v>
      </c>
      <c r="K2736" s="3">
        <f>+dataMercanciaGeneral[[#This Row],[Mercancía general embarcada en cabotaje]]+dataMercanciaGeneral[[#This Row],[Mercancía general embarcada en exterior]]</f>
        <v>519864</v>
      </c>
      <c r="L2736" s="3">
        <f>+dataMercanciaGeneral[[#This Row],[Mercancía general desembarcada en cabotaje]]+dataMercanciaGeneral[[#This Row],[Mercancía general desembarcada en exterior]]</f>
        <v>54709</v>
      </c>
      <c r="M2736" s="3">
        <f>+dataMercanciaGeneral[[#This Row],[TOTAL mercancía general embarcada en cabotaje y exterior]]+dataMercanciaGeneral[[#This Row],[TOTAL mercancía general desembarcada en cabotaje y exterior]]</f>
        <v>574573</v>
      </c>
    </row>
    <row r="2737" spans="1:13" hidden="1" x14ac:dyDescent="0.25">
      <c r="A2737" s="1">
        <v>2009</v>
      </c>
      <c r="B2737" s="1" t="s">
        <v>14</v>
      </c>
      <c r="C2737" s="1" t="s">
        <v>32</v>
      </c>
      <c r="D2737" s="1" t="s">
        <v>42</v>
      </c>
      <c r="E2737" s="2">
        <v>310</v>
      </c>
      <c r="F2737" s="2">
        <v>796</v>
      </c>
      <c r="G2737" s="3">
        <f>+dataMercanciaGeneral[[#This Row],[Mercancía general embarcada en cabotaje]]+dataMercanciaGeneral[[#This Row],[Mercancía general desembarcada en cabotaje]]</f>
        <v>1106</v>
      </c>
      <c r="H2737" s="2">
        <v>759445</v>
      </c>
      <c r="I2737" s="2">
        <v>95333</v>
      </c>
      <c r="J2737" s="3">
        <f>+dataMercanciaGeneral[[#This Row],[Mercancía general embarcada en exterior]]+dataMercanciaGeneral[[#This Row],[Mercancía general desembarcada en exterior]]</f>
        <v>854778</v>
      </c>
      <c r="K2737" s="3">
        <f>+dataMercanciaGeneral[[#This Row],[Mercancía general embarcada en cabotaje]]+dataMercanciaGeneral[[#This Row],[Mercancía general embarcada en exterior]]</f>
        <v>759755</v>
      </c>
      <c r="L2737" s="3">
        <f>+dataMercanciaGeneral[[#This Row],[Mercancía general desembarcada en cabotaje]]+dataMercanciaGeneral[[#This Row],[Mercancía general desembarcada en exterior]]</f>
        <v>96129</v>
      </c>
      <c r="M2737" s="3">
        <f>+dataMercanciaGeneral[[#This Row],[TOTAL mercancía general embarcada en cabotaje y exterior]]+dataMercanciaGeneral[[#This Row],[TOTAL mercancía general desembarcada en cabotaje y exterior]]</f>
        <v>855884</v>
      </c>
    </row>
    <row r="2738" spans="1:13" hidden="1" x14ac:dyDescent="0.25">
      <c r="A2738" s="1">
        <v>2009</v>
      </c>
      <c r="B2738" s="1" t="s">
        <v>15</v>
      </c>
      <c r="C2738" s="1" t="s">
        <v>32</v>
      </c>
      <c r="D2738" s="1" t="s">
        <v>33</v>
      </c>
      <c r="E2738" s="2">
        <v>321706</v>
      </c>
      <c r="F2738" s="2">
        <v>557657</v>
      </c>
      <c r="G2738" s="3">
        <f>+dataMercanciaGeneral[[#This Row],[Mercancía general embarcada en cabotaje]]+dataMercanciaGeneral[[#This Row],[Mercancía general desembarcada en cabotaje]]</f>
        <v>879363</v>
      </c>
      <c r="H2738" s="2">
        <v>0</v>
      </c>
      <c r="I2738" s="2">
        <v>343</v>
      </c>
      <c r="J2738" s="3">
        <f>+dataMercanciaGeneral[[#This Row],[Mercancía general embarcada en exterior]]+dataMercanciaGeneral[[#This Row],[Mercancía general desembarcada en exterior]]</f>
        <v>343</v>
      </c>
      <c r="K2738" s="3">
        <f>+dataMercanciaGeneral[[#This Row],[Mercancía general embarcada en cabotaje]]+dataMercanciaGeneral[[#This Row],[Mercancía general embarcada en exterior]]</f>
        <v>321706</v>
      </c>
      <c r="L2738" s="3">
        <f>+dataMercanciaGeneral[[#This Row],[Mercancía general desembarcada en cabotaje]]+dataMercanciaGeneral[[#This Row],[Mercancía general desembarcada en exterior]]</f>
        <v>558000</v>
      </c>
      <c r="M2738" s="3">
        <f>+dataMercanciaGeneral[[#This Row],[TOTAL mercancía general embarcada en cabotaje y exterior]]+dataMercanciaGeneral[[#This Row],[TOTAL mercancía general desembarcada en cabotaje y exterior]]</f>
        <v>879706</v>
      </c>
    </row>
    <row r="2739" spans="1:13" hidden="1" x14ac:dyDescent="0.25">
      <c r="A2739" s="1">
        <v>2009</v>
      </c>
      <c r="B2739" s="1" t="s">
        <v>15</v>
      </c>
      <c r="C2739" s="1" t="s">
        <v>32</v>
      </c>
      <c r="D2739" s="1" t="s">
        <v>42</v>
      </c>
      <c r="E2739" s="2">
        <v>14740</v>
      </c>
      <c r="F2739" s="2">
        <v>36979</v>
      </c>
      <c r="G2739" s="3">
        <f>+dataMercanciaGeneral[[#This Row],[Mercancía general embarcada en cabotaje]]+dataMercanciaGeneral[[#This Row],[Mercancía general desembarcada en cabotaje]]</f>
        <v>51719</v>
      </c>
      <c r="H2739" s="2">
        <v>823</v>
      </c>
      <c r="I2739" s="2">
        <v>5867</v>
      </c>
      <c r="J2739" s="3">
        <f>+dataMercanciaGeneral[[#This Row],[Mercancía general embarcada en exterior]]+dataMercanciaGeneral[[#This Row],[Mercancía general desembarcada en exterior]]</f>
        <v>6690</v>
      </c>
      <c r="K2739" s="3">
        <f>+dataMercanciaGeneral[[#This Row],[Mercancía general embarcada en cabotaje]]+dataMercanciaGeneral[[#This Row],[Mercancía general embarcada en exterior]]</f>
        <v>15563</v>
      </c>
      <c r="L2739" s="3">
        <f>+dataMercanciaGeneral[[#This Row],[Mercancía general desembarcada en cabotaje]]+dataMercanciaGeneral[[#This Row],[Mercancía general desembarcada en exterior]]</f>
        <v>42846</v>
      </c>
      <c r="M2739" s="3">
        <f>+dataMercanciaGeneral[[#This Row],[TOTAL mercancía general embarcada en cabotaje y exterior]]+dataMercanciaGeneral[[#This Row],[TOTAL mercancía general desembarcada en cabotaje y exterior]]</f>
        <v>58409</v>
      </c>
    </row>
    <row r="2740" spans="1:13" hidden="1" x14ac:dyDescent="0.25">
      <c r="A2740" s="1">
        <v>2009</v>
      </c>
      <c r="B2740" s="1" t="s">
        <v>16</v>
      </c>
      <c r="C2740" s="1" t="s">
        <v>32</v>
      </c>
      <c r="D2740" s="1" t="s">
        <v>33</v>
      </c>
      <c r="E2740" s="2">
        <v>12393</v>
      </c>
      <c r="F2740" s="2">
        <v>7644</v>
      </c>
      <c r="G2740" s="3">
        <f>+dataMercanciaGeneral[[#This Row],[Mercancía general embarcada en cabotaje]]+dataMercanciaGeneral[[#This Row],[Mercancía general desembarcada en cabotaje]]</f>
        <v>20037</v>
      </c>
      <c r="H2740" s="2">
        <v>292652</v>
      </c>
      <c r="I2740" s="2">
        <v>245648</v>
      </c>
      <c r="J2740" s="3">
        <f>+dataMercanciaGeneral[[#This Row],[Mercancía general embarcada en exterior]]+dataMercanciaGeneral[[#This Row],[Mercancía general desembarcada en exterior]]</f>
        <v>538300</v>
      </c>
      <c r="K2740" s="3">
        <f>+dataMercanciaGeneral[[#This Row],[Mercancía general embarcada en cabotaje]]+dataMercanciaGeneral[[#This Row],[Mercancía general embarcada en exterior]]</f>
        <v>305045</v>
      </c>
      <c r="L2740" s="3">
        <f>+dataMercanciaGeneral[[#This Row],[Mercancía general desembarcada en cabotaje]]+dataMercanciaGeneral[[#This Row],[Mercancía general desembarcada en exterior]]</f>
        <v>253292</v>
      </c>
      <c r="M2740" s="3">
        <f>+dataMercanciaGeneral[[#This Row],[TOTAL mercancía general embarcada en cabotaje y exterior]]+dataMercanciaGeneral[[#This Row],[TOTAL mercancía general desembarcada en cabotaje y exterior]]</f>
        <v>558337</v>
      </c>
    </row>
    <row r="2741" spans="1:13" hidden="1" x14ac:dyDescent="0.25">
      <c r="A2741" s="1">
        <v>2009</v>
      </c>
      <c r="B2741" s="1" t="s">
        <v>16</v>
      </c>
      <c r="C2741" s="1" t="s">
        <v>32</v>
      </c>
      <c r="D2741" s="1" t="s">
        <v>42</v>
      </c>
      <c r="E2741" s="2">
        <v>0</v>
      </c>
      <c r="F2741" s="2">
        <v>0</v>
      </c>
      <c r="G2741" s="3">
        <f>+dataMercanciaGeneral[[#This Row],[Mercancía general embarcada en cabotaje]]+dataMercanciaGeneral[[#This Row],[Mercancía general desembarcada en cabotaje]]</f>
        <v>0</v>
      </c>
      <c r="H2741" s="2">
        <v>1579</v>
      </c>
      <c r="I2741" s="2">
        <v>2638</v>
      </c>
      <c r="J2741" s="3">
        <f>+dataMercanciaGeneral[[#This Row],[Mercancía general embarcada en exterior]]+dataMercanciaGeneral[[#This Row],[Mercancía general desembarcada en exterior]]</f>
        <v>4217</v>
      </c>
      <c r="K2741" s="3">
        <f>+dataMercanciaGeneral[[#This Row],[Mercancía general embarcada en cabotaje]]+dataMercanciaGeneral[[#This Row],[Mercancía general embarcada en exterior]]</f>
        <v>1579</v>
      </c>
      <c r="L2741" s="3">
        <f>+dataMercanciaGeneral[[#This Row],[Mercancía general desembarcada en cabotaje]]+dataMercanciaGeneral[[#This Row],[Mercancía general desembarcada en exterior]]</f>
        <v>2638</v>
      </c>
      <c r="M2741" s="3">
        <f>+dataMercanciaGeneral[[#This Row],[TOTAL mercancía general embarcada en cabotaje y exterior]]+dataMercanciaGeneral[[#This Row],[TOTAL mercancía general desembarcada en cabotaje y exterior]]</f>
        <v>4217</v>
      </c>
    </row>
    <row r="2742" spans="1:13" hidden="1" x14ac:dyDescent="0.25">
      <c r="A2742" s="1">
        <v>2009</v>
      </c>
      <c r="B2742" s="1" t="s">
        <v>17</v>
      </c>
      <c r="C2742" s="1" t="s">
        <v>32</v>
      </c>
      <c r="D2742" s="1" t="s">
        <v>33</v>
      </c>
      <c r="E2742" s="2">
        <v>7063</v>
      </c>
      <c r="F2742" s="2">
        <v>2945</v>
      </c>
      <c r="G2742" s="3">
        <f>+dataMercanciaGeneral[[#This Row],[Mercancía general embarcada en cabotaje]]+dataMercanciaGeneral[[#This Row],[Mercancía general desembarcada en cabotaje]]</f>
        <v>10008</v>
      </c>
      <c r="H2742" s="2">
        <v>238564</v>
      </c>
      <c r="I2742" s="2">
        <v>99949</v>
      </c>
      <c r="J2742" s="3">
        <f>+dataMercanciaGeneral[[#This Row],[Mercancía general embarcada en exterior]]+dataMercanciaGeneral[[#This Row],[Mercancía general desembarcada en exterior]]</f>
        <v>338513</v>
      </c>
      <c r="K2742" s="3">
        <f>+dataMercanciaGeneral[[#This Row],[Mercancía general embarcada en cabotaje]]+dataMercanciaGeneral[[#This Row],[Mercancía general embarcada en exterior]]</f>
        <v>245627</v>
      </c>
      <c r="L2742" s="3">
        <f>+dataMercanciaGeneral[[#This Row],[Mercancía general desembarcada en cabotaje]]+dataMercanciaGeneral[[#This Row],[Mercancía general desembarcada en exterior]]</f>
        <v>102894</v>
      </c>
      <c r="M2742" s="3">
        <f>+dataMercanciaGeneral[[#This Row],[TOTAL mercancía general embarcada en cabotaje y exterior]]+dataMercanciaGeneral[[#This Row],[TOTAL mercancía general desembarcada en cabotaje y exterior]]</f>
        <v>348521</v>
      </c>
    </row>
    <row r="2743" spans="1:13" hidden="1" x14ac:dyDescent="0.25">
      <c r="A2743" s="1">
        <v>2009</v>
      </c>
      <c r="B2743" s="1" t="s">
        <v>17</v>
      </c>
      <c r="C2743" s="1" t="s">
        <v>32</v>
      </c>
      <c r="D2743" s="1" t="s">
        <v>42</v>
      </c>
      <c r="E2743" s="2">
        <v>54101</v>
      </c>
      <c r="F2743" s="2">
        <v>15076</v>
      </c>
      <c r="G2743" s="3">
        <f>+dataMercanciaGeneral[[#This Row],[Mercancía general embarcada en cabotaje]]+dataMercanciaGeneral[[#This Row],[Mercancía general desembarcada en cabotaje]]</f>
        <v>69177</v>
      </c>
      <c r="H2743" s="2">
        <v>133309</v>
      </c>
      <c r="I2743" s="2">
        <v>115579</v>
      </c>
      <c r="J2743" s="3">
        <f>+dataMercanciaGeneral[[#This Row],[Mercancía general embarcada en exterior]]+dataMercanciaGeneral[[#This Row],[Mercancía general desembarcada en exterior]]</f>
        <v>248888</v>
      </c>
      <c r="K2743" s="3">
        <f>+dataMercanciaGeneral[[#This Row],[Mercancía general embarcada en cabotaje]]+dataMercanciaGeneral[[#This Row],[Mercancía general embarcada en exterior]]</f>
        <v>187410</v>
      </c>
      <c r="L2743" s="3">
        <f>+dataMercanciaGeneral[[#This Row],[Mercancía general desembarcada en cabotaje]]+dataMercanciaGeneral[[#This Row],[Mercancía general desembarcada en exterior]]</f>
        <v>130655</v>
      </c>
      <c r="M2743" s="3">
        <f>+dataMercanciaGeneral[[#This Row],[TOTAL mercancía general embarcada en cabotaje y exterior]]+dataMercanciaGeneral[[#This Row],[TOTAL mercancía general desembarcada en cabotaje y exterior]]</f>
        <v>318065</v>
      </c>
    </row>
    <row r="2744" spans="1:13" hidden="1" x14ac:dyDescent="0.25">
      <c r="A2744" s="1">
        <v>2009</v>
      </c>
      <c r="B2744" s="1" t="s">
        <v>18</v>
      </c>
      <c r="C2744" s="1" t="s">
        <v>32</v>
      </c>
      <c r="D2744" s="1" t="s">
        <v>33</v>
      </c>
      <c r="E2744" s="2">
        <v>185014</v>
      </c>
      <c r="F2744" s="2">
        <v>5259</v>
      </c>
      <c r="G2744" s="3">
        <f>+dataMercanciaGeneral[[#This Row],[Mercancía general embarcada en cabotaje]]+dataMercanciaGeneral[[#This Row],[Mercancía general desembarcada en cabotaje]]</f>
        <v>190273</v>
      </c>
      <c r="H2744" s="2">
        <v>116614</v>
      </c>
      <c r="I2744" s="2">
        <v>9060</v>
      </c>
      <c r="J2744" s="3">
        <f>+dataMercanciaGeneral[[#This Row],[Mercancía general embarcada en exterior]]+dataMercanciaGeneral[[#This Row],[Mercancía general desembarcada en exterior]]</f>
        <v>125674</v>
      </c>
      <c r="K2744" s="3">
        <f>+dataMercanciaGeneral[[#This Row],[Mercancía general embarcada en cabotaje]]+dataMercanciaGeneral[[#This Row],[Mercancía general embarcada en exterior]]</f>
        <v>301628</v>
      </c>
      <c r="L2744" s="3">
        <f>+dataMercanciaGeneral[[#This Row],[Mercancía general desembarcada en cabotaje]]+dataMercanciaGeneral[[#This Row],[Mercancía general desembarcada en exterior]]</f>
        <v>14319</v>
      </c>
      <c r="M2744" s="3">
        <f>+dataMercanciaGeneral[[#This Row],[TOTAL mercancía general embarcada en cabotaje y exterior]]+dataMercanciaGeneral[[#This Row],[TOTAL mercancía general desembarcada en cabotaje y exterior]]</f>
        <v>315947</v>
      </c>
    </row>
    <row r="2745" spans="1:13" hidden="1" x14ac:dyDescent="0.25">
      <c r="A2745" s="1">
        <v>2009</v>
      </c>
      <c r="B2745" s="1" t="s">
        <v>18</v>
      </c>
      <c r="C2745" s="1" t="s">
        <v>32</v>
      </c>
      <c r="D2745" s="1" t="s">
        <v>42</v>
      </c>
      <c r="E2745" s="2">
        <v>0</v>
      </c>
      <c r="F2745" s="2">
        <v>0</v>
      </c>
      <c r="G2745" s="3">
        <f>+dataMercanciaGeneral[[#This Row],[Mercancía general embarcada en cabotaje]]+dataMercanciaGeneral[[#This Row],[Mercancía general desembarcada en cabotaje]]</f>
        <v>0</v>
      </c>
      <c r="H2745" s="2">
        <v>0</v>
      </c>
      <c r="I2745" s="2">
        <v>0</v>
      </c>
      <c r="J2745" s="3">
        <f>+dataMercanciaGeneral[[#This Row],[Mercancía general embarcada en exterior]]+dataMercanciaGeneral[[#This Row],[Mercancía general desembarcada en exterior]]</f>
        <v>0</v>
      </c>
      <c r="K2745" s="3">
        <f>+dataMercanciaGeneral[[#This Row],[Mercancía general embarcada en cabotaje]]+dataMercanciaGeneral[[#This Row],[Mercancía general embarcada en exterior]]</f>
        <v>0</v>
      </c>
      <c r="L2745" s="3">
        <f>+dataMercanciaGeneral[[#This Row],[Mercancía general desembarcada en cabotaje]]+dataMercanciaGeneral[[#This Row],[Mercancía general desembarcada en exterior]]</f>
        <v>0</v>
      </c>
      <c r="M2745" s="3">
        <f>+dataMercanciaGeneral[[#This Row],[TOTAL mercancía general embarcada en cabotaje y exterior]]+dataMercanciaGeneral[[#This Row],[TOTAL mercancía general desembarcada en cabotaje y exterior]]</f>
        <v>0</v>
      </c>
    </row>
    <row r="2746" spans="1:13" hidden="1" x14ac:dyDescent="0.25">
      <c r="A2746" s="1">
        <v>2009</v>
      </c>
      <c r="B2746" s="1" t="s">
        <v>19</v>
      </c>
      <c r="C2746" s="1" t="s">
        <v>32</v>
      </c>
      <c r="D2746" s="1" t="s">
        <v>33</v>
      </c>
      <c r="E2746" s="2">
        <v>1364523.75</v>
      </c>
      <c r="F2746" s="2">
        <v>1933917.75</v>
      </c>
      <c r="G2746" s="3">
        <f>+dataMercanciaGeneral[[#This Row],[Mercancía general embarcada en cabotaje]]+dataMercanciaGeneral[[#This Row],[Mercancía general desembarcada en cabotaje]]</f>
        <v>3298441.5</v>
      </c>
      <c r="H2746" s="2">
        <v>0</v>
      </c>
      <c r="I2746" s="2">
        <v>-0.25</v>
      </c>
      <c r="J2746" s="3">
        <f>+dataMercanciaGeneral[[#This Row],[Mercancía general embarcada en exterior]]+dataMercanciaGeneral[[#This Row],[Mercancía general desembarcada en exterior]]</f>
        <v>-0.25</v>
      </c>
      <c r="K2746" s="3">
        <f>+dataMercanciaGeneral[[#This Row],[Mercancía general embarcada en cabotaje]]+dataMercanciaGeneral[[#This Row],[Mercancía general embarcada en exterior]]</f>
        <v>1364523.75</v>
      </c>
      <c r="L2746" s="3">
        <f>+dataMercanciaGeneral[[#This Row],[Mercancía general desembarcada en cabotaje]]+dataMercanciaGeneral[[#This Row],[Mercancía general desembarcada en exterior]]</f>
        <v>1933917.5</v>
      </c>
      <c r="M2746" s="3">
        <f>+dataMercanciaGeneral[[#This Row],[TOTAL mercancía general embarcada en cabotaje y exterior]]+dataMercanciaGeneral[[#This Row],[TOTAL mercancía general desembarcada en cabotaje y exterior]]</f>
        <v>3298441.25</v>
      </c>
    </row>
    <row r="2747" spans="1:13" hidden="1" x14ac:dyDescent="0.25">
      <c r="A2747" s="1">
        <v>2009</v>
      </c>
      <c r="B2747" s="1" t="s">
        <v>19</v>
      </c>
      <c r="C2747" s="1" t="s">
        <v>32</v>
      </c>
      <c r="D2747" s="1" t="s">
        <v>42</v>
      </c>
      <c r="E2747" s="2">
        <v>554156</v>
      </c>
      <c r="F2747" s="2">
        <v>1206935</v>
      </c>
      <c r="G2747" s="3">
        <f>+dataMercanciaGeneral[[#This Row],[Mercancía general embarcada en cabotaje]]+dataMercanciaGeneral[[#This Row],[Mercancía general desembarcada en cabotaje]]</f>
        <v>1761091</v>
      </c>
      <c r="H2747" s="2">
        <v>4207015</v>
      </c>
      <c r="I2747" s="2">
        <v>4350664</v>
      </c>
      <c r="J2747" s="3">
        <f>+dataMercanciaGeneral[[#This Row],[Mercancía general embarcada en exterior]]+dataMercanciaGeneral[[#This Row],[Mercancía general desembarcada en exterior]]</f>
        <v>8557679</v>
      </c>
      <c r="K2747" s="3">
        <f>+dataMercanciaGeneral[[#This Row],[Mercancía general embarcada en cabotaje]]+dataMercanciaGeneral[[#This Row],[Mercancía general embarcada en exterior]]</f>
        <v>4761171</v>
      </c>
      <c r="L2747" s="3">
        <f>+dataMercanciaGeneral[[#This Row],[Mercancía general desembarcada en cabotaje]]+dataMercanciaGeneral[[#This Row],[Mercancía general desembarcada en exterior]]</f>
        <v>5557599</v>
      </c>
      <c r="M2747" s="3">
        <f>+dataMercanciaGeneral[[#This Row],[TOTAL mercancía general embarcada en cabotaje y exterior]]+dataMercanciaGeneral[[#This Row],[TOTAL mercancía general desembarcada en cabotaje y exterior]]</f>
        <v>10318770</v>
      </c>
    </row>
    <row r="2748" spans="1:13" hidden="1" x14ac:dyDescent="0.25">
      <c r="A2748" s="1">
        <v>2009</v>
      </c>
      <c r="B2748" s="1" t="s">
        <v>20</v>
      </c>
      <c r="C2748" s="1" t="s">
        <v>32</v>
      </c>
      <c r="D2748" s="1" t="s">
        <v>33</v>
      </c>
      <c r="E2748" s="2">
        <v>331712</v>
      </c>
      <c r="F2748" s="2">
        <v>113490</v>
      </c>
      <c r="G2748" s="3">
        <f>+dataMercanciaGeneral[[#This Row],[Mercancía general embarcada en cabotaje]]+dataMercanciaGeneral[[#This Row],[Mercancía general desembarcada en cabotaje]]</f>
        <v>445202</v>
      </c>
      <c r="H2748" s="2">
        <v>37328</v>
      </c>
      <c r="I2748" s="2">
        <v>33986</v>
      </c>
      <c r="J2748" s="3">
        <f>+dataMercanciaGeneral[[#This Row],[Mercancía general embarcada en exterior]]+dataMercanciaGeneral[[#This Row],[Mercancía general desembarcada en exterior]]</f>
        <v>71314</v>
      </c>
      <c r="K2748" s="3">
        <f>+dataMercanciaGeneral[[#This Row],[Mercancía general embarcada en cabotaje]]+dataMercanciaGeneral[[#This Row],[Mercancía general embarcada en exterior]]</f>
        <v>369040</v>
      </c>
      <c r="L2748" s="3">
        <f>+dataMercanciaGeneral[[#This Row],[Mercancía general desembarcada en cabotaje]]+dataMercanciaGeneral[[#This Row],[Mercancía general desembarcada en exterior]]</f>
        <v>147476</v>
      </c>
      <c r="M2748" s="3">
        <f>+dataMercanciaGeneral[[#This Row],[TOTAL mercancía general embarcada en cabotaje y exterior]]+dataMercanciaGeneral[[#This Row],[TOTAL mercancía general desembarcada en cabotaje y exterior]]</f>
        <v>516516</v>
      </c>
    </row>
    <row r="2749" spans="1:13" hidden="1" x14ac:dyDescent="0.25">
      <c r="A2749" s="1">
        <v>2009</v>
      </c>
      <c r="B2749" s="1" t="s">
        <v>20</v>
      </c>
      <c r="C2749" s="1" t="s">
        <v>32</v>
      </c>
      <c r="D2749" s="1" t="s">
        <v>42</v>
      </c>
      <c r="E2749" s="2">
        <v>83304</v>
      </c>
      <c r="F2749" s="2">
        <v>15226</v>
      </c>
      <c r="G2749" s="3">
        <f>+dataMercanciaGeneral[[#This Row],[Mercancía general embarcada en cabotaje]]+dataMercanciaGeneral[[#This Row],[Mercancía general desembarcada en cabotaje]]</f>
        <v>98530</v>
      </c>
      <c r="H2749" s="2">
        <v>310764</v>
      </c>
      <c r="I2749" s="2">
        <v>349140</v>
      </c>
      <c r="J2749" s="3">
        <f>+dataMercanciaGeneral[[#This Row],[Mercancía general embarcada en exterior]]+dataMercanciaGeneral[[#This Row],[Mercancía general desembarcada en exterior]]</f>
        <v>659904</v>
      </c>
      <c r="K2749" s="3">
        <f>+dataMercanciaGeneral[[#This Row],[Mercancía general embarcada en cabotaje]]+dataMercanciaGeneral[[#This Row],[Mercancía general embarcada en exterior]]</f>
        <v>394068</v>
      </c>
      <c r="L2749" s="3">
        <f>+dataMercanciaGeneral[[#This Row],[Mercancía general desembarcada en cabotaje]]+dataMercanciaGeneral[[#This Row],[Mercancía general desembarcada en exterior]]</f>
        <v>364366</v>
      </c>
      <c r="M2749" s="3">
        <f>+dataMercanciaGeneral[[#This Row],[TOTAL mercancía general embarcada en cabotaje y exterior]]+dataMercanciaGeneral[[#This Row],[TOTAL mercancía general desembarcada en cabotaje y exterior]]</f>
        <v>758434</v>
      </c>
    </row>
    <row r="2750" spans="1:13" hidden="1" x14ac:dyDescent="0.25">
      <c r="A2750" s="1">
        <v>2009</v>
      </c>
      <c r="B2750" s="1" t="s">
        <v>21</v>
      </c>
      <c r="C2750" s="1" t="s">
        <v>32</v>
      </c>
      <c r="D2750" s="1" t="s">
        <v>33</v>
      </c>
      <c r="E2750" s="2">
        <v>151</v>
      </c>
      <c r="F2750" s="2">
        <v>299</v>
      </c>
      <c r="G2750" s="3">
        <f>+dataMercanciaGeneral[[#This Row],[Mercancía general embarcada en cabotaje]]+dataMercanciaGeneral[[#This Row],[Mercancía general desembarcada en cabotaje]]</f>
        <v>450</v>
      </c>
      <c r="H2750" s="2">
        <v>371951</v>
      </c>
      <c r="I2750" s="2">
        <v>110801</v>
      </c>
      <c r="J2750" s="3">
        <f>+dataMercanciaGeneral[[#This Row],[Mercancía general embarcada en exterior]]+dataMercanciaGeneral[[#This Row],[Mercancía general desembarcada en exterior]]</f>
        <v>482752</v>
      </c>
      <c r="K2750" s="3">
        <f>+dataMercanciaGeneral[[#This Row],[Mercancía general embarcada en cabotaje]]+dataMercanciaGeneral[[#This Row],[Mercancía general embarcada en exterior]]</f>
        <v>372102</v>
      </c>
      <c r="L2750" s="3">
        <f>+dataMercanciaGeneral[[#This Row],[Mercancía general desembarcada en cabotaje]]+dataMercanciaGeneral[[#This Row],[Mercancía general desembarcada en exterior]]</f>
        <v>111100</v>
      </c>
      <c r="M2750" s="3">
        <f>+dataMercanciaGeneral[[#This Row],[TOTAL mercancía general embarcada en cabotaje y exterior]]+dataMercanciaGeneral[[#This Row],[TOTAL mercancía general desembarcada en cabotaje y exterior]]</f>
        <v>483202</v>
      </c>
    </row>
    <row r="2751" spans="1:13" hidden="1" x14ac:dyDescent="0.25">
      <c r="A2751" s="1">
        <v>2009</v>
      </c>
      <c r="B2751" s="1" t="s">
        <v>21</v>
      </c>
      <c r="C2751" s="1" t="s">
        <v>32</v>
      </c>
      <c r="D2751" s="1" t="s">
        <v>42</v>
      </c>
      <c r="E2751" s="2">
        <v>101733</v>
      </c>
      <c r="F2751" s="2">
        <v>23742</v>
      </c>
      <c r="G2751" s="3">
        <f>+dataMercanciaGeneral[[#This Row],[Mercancía general embarcada en cabotaje]]+dataMercanciaGeneral[[#This Row],[Mercancía general desembarcada en cabotaje]]</f>
        <v>125475</v>
      </c>
      <c r="H2751" s="2">
        <v>44177</v>
      </c>
      <c r="I2751" s="2">
        <v>109191</v>
      </c>
      <c r="J2751" s="3">
        <f>+dataMercanciaGeneral[[#This Row],[Mercancía general embarcada en exterior]]+dataMercanciaGeneral[[#This Row],[Mercancía general desembarcada en exterior]]</f>
        <v>153368</v>
      </c>
      <c r="K2751" s="3">
        <f>+dataMercanciaGeneral[[#This Row],[Mercancía general embarcada en cabotaje]]+dataMercanciaGeneral[[#This Row],[Mercancía general embarcada en exterior]]</f>
        <v>145910</v>
      </c>
      <c r="L2751" s="3">
        <f>+dataMercanciaGeneral[[#This Row],[Mercancía general desembarcada en cabotaje]]+dataMercanciaGeneral[[#This Row],[Mercancía general desembarcada en exterior]]</f>
        <v>132933</v>
      </c>
      <c r="M2751" s="3">
        <f>+dataMercanciaGeneral[[#This Row],[TOTAL mercancía general embarcada en cabotaje y exterior]]+dataMercanciaGeneral[[#This Row],[TOTAL mercancía general desembarcada en cabotaje y exterior]]</f>
        <v>278843</v>
      </c>
    </row>
    <row r="2752" spans="1:13" hidden="1" x14ac:dyDescent="0.25">
      <c r="A2752" s="1">
        <v>2009</v>
      </c>
      <c r="B2752" s="1" t="s">
        <v>22</v>
      </c>
      <c r="C2752" s="1" t="s">
        <v>32</v>
      </c>
      <c r="D2752" s="1" t="s">
        <v>33</v>
      </c>
      <c r="E2752" s="2">
        <v>124747</v>
      </c>
      <c r="F2752" s="2">
        <v>411890</v>
      </c>
      <c r="G2752" s="3">
        <f>+dataMercanciaGeneral[[#This Row],[Mercancía general embarcada en cabotaje]]+dataMercanciaGeneral[[#This Row],[Mercancía general desembarcada en cabotaje]]</f>
        <v>536637</v>
      </c>
      <c r="H2752" s="2">
        <v>0</v>
      </c>
      <c r="I2752" s="2">
        <v>0</v>
      </c>
      <c r="J2752" s="3">
        <f>+dataMercanciaGeneral[[#This Row],[Mercancía general embarcada en exterior]]+dataMercanciaGeneral[[#This Row],[Mercancía general desembarcada en exterior]]</f>
        <v>0</v>
      </c>
      <c r="K2752" s="3">
        <f>+dataMercanciaGeneral[[#This Row],[Mercancía general embarcada en cabotaje]]+dataMercanciaGeneral[[#This Row],[Mercancía general embarcada en exterior]]</f>
        <v>124747</v>
      </c>
      <c r="L2752" s="3">
        <f>+dataMercanciaGeneral[[#This Row],[Mercancía general desembarcada en cabotaje]]+dataMercanciaGeneral[[#This Row],[Mercancía general desembarcada en exterior]]</f>
        <v>411890</v>
      </c>
      <c r="M2752" s="3">
        <f>+dataMercanciaGeneral[[#This Row],[TOTAL mercancía general embarcada en cabotaje y exterior]]+dataMercanciaGeneral[[#This Row],[TOTAL mercancía general desembarcada en cabotaje y exterior]]</f>
        <v>536637</v>
      </c>
    </row>
    <row r="2753" spans="1:13" hidden="1" x14ac:dyDescent="0.25">
      <c r="A2753" s="1">
        <v>2009</v>
      </c>
      <c r="B2753" s="1" t="s">
        <v>22</v>
      </c>
      <c r="C2753" s="1" t="s">
        <v>32</v>
      </c>
      <c r="D2753" s="1" t="s">
        <v>42</v>
      </c>
      <c r="E2753" s="2">
        <v>22983</v>
      </c>
      <c r="F2753" s="2">
        <v>10194</v>
      </c>
      <c r="G2753" s="3">
        <f>+dataMercanciaGeneral[[#This Row],[Mercancía general embarcada en cabotaje]]+dataMercanciaGeneral[[#This Row],[Mercancía general desembarcada en cabotaje]]</f>
        <v>33177</v>
      </c>
      <c r="H2753" s="2">
        <v>5116</v>
      </c>
      <c r="I2753" s="2">
        <v>138980</v>
      </c>
      <c r="J2753" s="3">
        <f>+dataMercanciaGeneral[[#This Row],[Mercancía general embarcada en exterior]]+dataMercanciaGeneral[[#This Row],[Mercancía general desembarcada en exterior]]</f>
        <v>144096</v>
      </c>
      <c r="K2753" s="3">
        <f>+dataMercanciaGeneral[[#This Row],[Mercancía general embarcada en cabotaje]]+dataMercanciaGeneral[[#This Row],[Mercancía general embarcada en exterior]]</f>
        <v>28099</v>
      </c>
      <c r="L2753" s="3">
        <f>+dataMercanciaGeneral[[#This Row],[Mercancía general desembarcada en cabotaje]]+dataMercanciaGeneral[[#This Row],[Mercancía general desembarcada en exterior]]</f>
        <v>149174</v>
      </c>
      <c r="M2753" s="3">
        <f>+dataMercanciaGeneral[[#This Row],[TOTAL mercancía general embarcada en cabotaje y exterior]]+dataMercanciaGeneral[[#This Row],[TOTAL mercancía general desembarcada en cabotaje y exterior]]</f>
        <v>177273</v>
      </c>
    </row>
    <row r="2754" spans="1:13" hidden="1" x14ac:dyDescent="0.25">
      <c r="A2754" s="1">
        <v>2009</v>
      </c>
      <c r="B2754" s="1" t="s">
        <v>6</v>
      </c>
      <c r="C2754" s="1" t="s">
        <v>32</v>
      </c>
      <c r="D2754" s="1" t="s">
        <v>33</v>
      </c>
      <c r="E2754" s="2">
        <v>1672</v>
      </c>
      <c r="F2754" s="2">
        <v>0</v>
      </c>
      <c r="G2754" s="3">
        <f>+dataMercanciaGeneral[[#This Row],[Mercancía general embarcada en cabotaje]]+dataMercanciaGeneral[[#This Row],[Mercancía general desembarcada en cabotaje]]</f>
        <v>1672</v>
      </c>
      <c r="H2754" s="2">
        <v>42804</v>
      </c>
      <c r="I2754" s="2">
        <v>111459</v>
      </c>
      <c r="J2754" s="3">
        <f>+dataMercanciaGeneral[[#This Row],[Mercancía general embarcada en exterior]]+dataMercanciaGeneral[[#This Row],[Mercancía general desembarcada en exterior]]</f>
        <v>154263</v>
      </c>
      <c r="K2754" s="3">
        <f>+dataMercanciaGeneral[[#This Row],[Mercancía general embarcada en cabotaje]]+dataMercanciaGeneral[[#This Row],[Mercancía general embarcada en exterior]]</f>
        <v>44476</v>
      </c>
      <c r="L2754" s="3">
        <f>+dataMercanciaGeneral[[#This Row],[Mercancía general desembarcada en cabotaje]]+dataMercanciaGeneral[[#This Row],[Mercancía general desembarcada en exterior]]</f>
        <v>111459</v>
      </c>
      <c r="M2754" s="3">
        <f>+dataMercanciaGeneral[[#This Row],[TOTAL mercancía general embarcada en cabotaje y exterior]]+dataMercanciaGeneral[[#This Row],[TOTAL mercancía general desembarcada en cabotaje y exterior]]</f>
        <v>155935</v>
      </c>
    </row>
    <row r="2755" spans="1:13" hidden="1" x14ac:dyDescent="0.25">
      <c r="A2755" s="1">
        <v>2009</v>
      </c>
      <c r="B2755" s="1" t="s">
        <v>6</v>
      </c>
      <c r="C2755" s="1" t="s">
        <v>32</v>
      </c>
      <c r="D2755" s="1" t="s">
        <v>42</v>
      </c>
      <c r="E2755" s="2">
        <v>40</v>
      </c>
      <c r="F2755" s="2">
        <v>1038</v>
      </c>
      <c r="G2755" s="3">
        <f>+dataMercanciaGeneral[[#This Row],[Mercancía general embarcada en cabotaje]]+dataMercanciaGeneral[[#This Row],[Mercancía general desembarcada en cabotaje]]</f>
        <v>1078</v>
      </c>
      <c r="H2755" s="2">
        <v>4803</v>
      </c>
      <c r="I2755" s="2">
        <v>262</v>
      </c>
      <c r="J2755" s="3">
        <f>+dataMercanciaGeneral[[#This Row],[Mercancía general embarcada en exterior]]+dataMercanciaGeneral[[#This Row],[Mercancía general desembarcada en exterior]]</f>
        <v>5065</v>
      </c>
      <c r="K2755" s="3">
        <f>+dataMercanciaGeneral[[#This Row],[Mercancía general embarcada en cabotaje]]+dataMercanciaGeneral[[#This Row],[Mercancía general embarcada en exterior]]</f>
        <v>4843</v>
      </c>
      <c r="L2755" s="3">
        <f>+dataMercanciaGeneral[[#This Row],[Mercancía general desembarcada en cabotaje]]+dataMercanciaGeneral[[#This Row],[Mercancía general desembarcada en exterior]]</f>
        <v>1300</v>
      </c>
      <c r="M2755" s="3">
        <f>+dataMercanciaGeneral[[#This Row],[TOTAL mercancía general embarcada en cabotaje y exterior]]+dataMercanciaGeneral[[#This Row],[TOTAL mercancía general desembarcada en cabotaje y exterior]]</f>
        <v>6143</v>
      </c>
    </row>
    <row r="2756" spans="1:13" hidden="1" x14ac:dyDescent="0.25">
      <c r="A2756" s="1">
        <v>2009</v>
      </c>
      <c r="B2756" s="1" t="s">
        <v>23</v>
      </c>
      <c r="C2756" s="1" t="s">
        <v>32</v>
      </c>
      <c r="D2756" s="1" t="s">
        <v>33</v>
      </c>
      <c r="E2756" s="2">
        <v>0</v>
      </c>
      <c r="F2756" s="2">
        <v>51</v>
      </c>
      <c r="G2756" s="3">
        <f>+dataMercanciaGeneral[[#This Row],[Mercancía general embarcada en cabotaje]]+dataMercanciaGeneral[[#This Row],[Mercancía general desembarcada en cabotaje]]</f>
        <v>51</v>
      </c>
      <c r="H2756" s="2">
        <v>1275582</v>
      </c>
      <c r="I2756" s="2">
        <v>542443</v>
      </c>
      <c r="J2756" s="3">
        <f>+dataMercanciaGeneral[[#This Row],[Mercancía general embarcada en exterior]]+dataMercanciaGeneral[[#This Row],[Mercancía general desembarcada en exterior]]</f>
        <v>1818025</v>
      </c>
      <c r="K2756" s="3">
        <f>+dataMercanciaGeneral[[#This Row],[Mercancía general embarcada en cabotaje]]+dataMercanciaGeneral[[#This Row],[Mercancía general embarcada en exterior]]</f>
        <v>1275582</v>
      </c>
      <c r="L2756" s="3">
        <f>+dataMercanciaGeneral[[#This Row],[Mercancía general desembarcada en cabotaje]]+dataMercanciaGeneral[[#This Row],[Mercancía general desembarcada en exterior]]</f>
        <v>542494</v>
      </c>
      <c r="M2756" s="3">
        <f>+dataMercanciaGeneral[[#This Row],[TOTAL mercancía general embarcada en cabotaje y exterior]]+dataMercanciaGeneral[[#This Row],[TOTAL mercancía general desembarcada en cabotaje y exterior]]</f>
        <v>1818076</v>
      </c>
    </row>
    <row r="2757" spans="1:13" hidden="1" x14ac:dyDescent="0.25">
      <c r="A2757" s="1">
        <v>2009</v>
      </c>
      <c r="B2757" s="1" t="s">
        <v>23</v>
      </c>
      <c r="C2757" s="1" t="s">
        <v>32</v>
      </c>
      <c r="D2757" s="1" t="s">
        <v>42</v>
      </c>
      <c r="E2757" s="2">
        <v>0</v>
      </c>
      <c r="F2757" s="2">
        <v>0</v>
      </c>
      <c r="G2757" s="3">
        <f>+dataMercanciaGeneral[[#This Row],[Mercancía general embarcada en cabotaje]]+dataMercanciaGeneral[[#This Row],[Mercancía general desembarcada en cabotaje]]</f>
        <v>0</v>
      </c>
      <c r="H2757" s="2">
        <v>0</v>
      </c>
      <c r="I2757" s="2">
        <v>0</v>
      </c>
      <c r="J2757" s="3">
        <f>+dataMercanciaGeneral[[#This Row],[Mercancía general embarcada en exterior]]+dataMercanciaGeneral[[#This Row],[Mercancía general desembarcada en exterior]]</f>
        <v>0</v>
      </c>
      <c r="K2757" s="3">
        <f>+dataMercanciaGeneral[[#This Row],[Mercancía general embarcada en cabotaje]]+dataMercanciaGeneral[[#This Row],[Mercancía general embarcada en exterior]]</f>
        <v>0</v>
      </c>
      <c r="L2757" s="3">
        <f>+dataMercanciaGeneral[[#This Row],[Mercancía general desembarcada en cabotaje]]+dataMercanciaGeneral[[#This Row],[Mercancía general desembarcada en exterior]]</f>
        <v>0</v>
      </c>
      <c r="M2757" s="3">
        <f>+dataMercanciaGeneral[[#This Row],[TOTAL mercancía general embarcada en cabotaje y exterior]]+dataMercanciaGeneral[[#This Row],[TOTAL mercancía general desembarcada en cabotaje y exterior]]</f>
        <v>0</v>
      </c>
    </row>
    <row r="2758" spans="1:13" hidden="1" x14ac:dyDescent="0.25">
      <c r="A2758" s="1">
        <v>2009</v>
      </c>
      <c r="B2758" s="1" t="s">
        <v>7</v>
      </c>
      <c r="C2758" s="1" t="s">
        <v>32</v>
      </c>
      <c r="D2758" s="1" t="s">
        <v>33</v>
      </c>
      <c r="E2758" s="2">
        <v>1436130</v>
      </c>
      <c r="F2758" s="2">
        <v>1445866</v>
      </c>
      <c r="G2758" s="3">
        <f>+dataMercanciaGeneral[[#This Row],[Mercancía general embarcada en cabotaje]]+dataMercanciaGeneral[[#This Row],[Mercancía general desembarcada en cabotaje]]</f>
        <v>2881996</v>
      </c>
      <c r="H2758" s="2">
        <v>36491</v>
      </c>
      <c r="I2758" s="2">
        <v>36070</v>
      </c>
      <c r="J2758" s="3">
        <f>+dataMercanciaGeneral[[#This Row],[Mercancía general embarcada en exterior]]+dataMercanciaGeneral[[#This Row],[Mercancía general desembarcada en exterior]]</f>
        <v>72561</v>
      </c>
      <c r="K2758" s="3">
        <f>+dataMercanciaGeneral[[#This Row],[Mercancía general embarcada en cabotaje]]+dataMercanciaGeneral[[#This Row],[Mercancía general embarcada en exterior]]</f>
        <v>1472621</v>
      </c>
      <c r="L2758" s="3">
        <f>+dataMercanciaGeneral[[#This Row],[Mercancía general desembarcada en cabotaje]]+dataMercanciaGeneral[[#This Row],[Mercancía general desembarcada en exterior]]</f>
        <v>1481936</v>
      </c>
      <c r="M2758" s="3">
        <f>+dataMercanciaGeneral[[#This Row],[TOTAL mercancía general embarcada en cabotaje y exterior]]+dataMercanciaGeneral[[#This Row],[TOTAL mercancía general desembarcada en cabotaje y exterior]]</f>
        <v>2954557</v>
      </c>
    </row>
    <row r="2759" spans="1:13" hidden="1" x14ac:dyDescent="0.25">
      <c r="A2759" s="1">
        <v>2009</v>
      </c>
      <c r="B2759" s="1" t="s">
        <v>7</v>
      </c>
      <c r="C2759" s="1" t="s">
        <v>32</v>
      </c>
      <c r="D2759" s="1" t="s">
        <v>42</v>
      </c>
      <c r="E2759" s="2">
        <v>694652</v>
      </c>
      <c r="F2759" s="2">
        <v>1509623</v>
      </c>
      <c r="G2759" s="3">
        <f>+dataMercanciaGeneral[[#This Row],[Mercancía general embarcada en cabotaje]]+dataMercanciaGeneral[[#This Row],[Mercancía general desembarcada en cabotaje]]</f>
        <v>2204275</v>
      </c>
      <c r="H2759" s="2">
        <v>120575</v>
      </c>
      <c r="I2759" s="2">
        <v>461660</v>
      </c>
      <c r="J2759" s="3">
        <f>+dataMercanciaGeneral[[#This Row],[Mercancía general embarcada en exterior]]+dataMercanciaGeneral[[#This Row],[Mercancía general desembarcada en exterior]]</f>
        <v>582235</v>
      </c>
      <c r="K2759" s="3">
        <f>+dataMercanciaGeneral[[#This Row],[Mercancía general embarcada en cabotaje]]+dataMercanciaGeneral[[#This Row],[Mercancía general embarcada en exterior]]</f>
        <v>815227</v>
      </c>
      <c r="L2759" s="3">
        <f>+dataMercanciaGeneral[[#This Row],[Mercancía general desembarcada en cabotaje]]+dataMercanciaGeneral[[#This Row],[Mercancía general desembarcada en exterior]]</f>
        <v>1971283</v>
      </c>
      <c r="M2759" s="3">
        <f>+dataMercanciaGeneral[[#This Row],[TOTAL mercancía general embarcada en cabotaje y exterior]]+dataMercanciaGeneral[[#This Row],[TOTAL mercancía general desembarcada en cabotaje y exterior]]</f>
        <v>2786510</v>
      </c>
    </row>
    <row r="2760" spans="1:13" hidden="1" x14ac:dyDescent="0.25">
      <c r="A2760" s="1">
        <v>2009</v>
      </c>
      <c r="B2760" s="1" t="s">
        <v>24</v>
      </c>
      <c r="C2760" s="1" t="s">
        <v>32</v>
      </c>
      <c r="D2760" s="1" t="s">
        <v>33</v>
      </c>
      <c r="E2760" s="2">
        <v>270</v>
      </c>
      <c r="F2760" s="2">
        <v>57</v>
      </c>
      <c r="G2760" s="3">
        <f>+dataMercanciaGeneral[[#This Row],[Mercancía general embarcada en cabotaje]]+dataMercanciaGeneral[[#This Row],[Mercancía general desembarcada en cabotaje]]</f>
        <v>327</v>
      </c>
      <c r="H2760" s="2">
        <v>566623</v>
      </c>
      <c r="I2760" s="2">
        <v>518838</v>
      </c>
      <c r="J2760" s="3">
        <f>+dataMercanciaGeneral[[#This Row],[Mercancía general embarcada en exterior]]+dataMercanciaGeneral[[#This Row],[Mercancía general desembarcada en exterior]]</f>
        <v>1085461</v>
      </c>
      <c r="K2760" s="3">
        <f>+dataMercanciaGeneral[[#This Row],[Mercancía general embarcada en cabotaje]]+dataMercanciaGeneral[[#This Row],[Mercancía general embarcada en exterior]]</f>
        <v>566893</v>
      </c>
      <c r="L2760" s="3">
        <f>+dataMercanciaGeneral[[#This Row],[Mercancía general desembarcada en cabotaje]]+dataMercanciaGeneral[[#This Row],[Mercancía general desembarcada en exterior]]</f>
        <v>518895</v>
      </c>
      <c r="M2760" s="3">
        <f>+dataMercanciaGeneral[[#This Row],[TOTAL mercancía general embarcada en cabotaje y exterior]]+dataMercanciaGeneral[[#This Row],[TOTAL mercancía general desembarcada en cabotaje y exterior]]</f>
        <v>1085788</v>
      </c>
    </row>
    <row r="2761" spans="1:13" hidden="1" x14ac:dyDescent="0.25">
      <c r="A2761" s="1">
        <v>2009</v>
      </c>
      <c r="B2761" s="1" t="s">
        <v>24</v>
      </c>
      <c r="C2761" s="1" t="s">
        <v>32</v>
      </c>
      <c r="D2761" s="1" t="s">
        <v>42</v>
      </c>
      <c r="E2761" s="2">
        <v>0</v>
      </c>
      <c r="F2761" s="2">
        <v>0</v>
      </c>
      <c r="G2761" s="3">
        <f>+dataMercanciaGeneral[[#This Row],[Mercancía general embarcada en cabotaje]]+dataMercanciaGeneral[[#This Row],[Mercancía general desembarcada en cabotaje]]</f>
        <v>0</v>
      </c>
      <c r="H2761" s="2">
        <v>2652</v>
      </c>
      <c r="I2761" s="2">
        <v>18457</v>
      </c>
      <c r="J2761" s="3">
        <f>+dataMercanciaGeneral[[#This Row],[Mercancía general embarcada en exterior]]+dataMercanciaGeneral[[#This Row],[Mercancía general desembarcada en exterior]]</f>
        <v>21109</v>
      </c>
      <c r="K2761" s="3">
        <f>+dataMercanciaGeneral[[#This Row],[Mercancía general embarcada en cabotaje]]+dataMercanciaGeneral[[#This Row],[Mercancía general embarcada en exterior]]</f>
        <v>2652</v>
      </c>
      <c r="L2761" s="3">
        <f>+dataMercanciaGeneral[[#This Row],[Mercancía general desembarcada en cabotaje]]+dataMercanciaGeneral[[#This Row],[Mercancía general desembarcada en exterior]]</f>
        <v>18457</v>
      </c>
      <c r="M2761" s="3">
        <f>+dataMercanciaGeneral[[#This Row],[TOTAL mercancía general embarcada en cabotaje y exterior]]+dataMercanciaGeneral[[#This Row],[TOTAL mercancía general desembarcada en cabotaje y exterior]]</f>
        <v>21109</v>
      </c>
    </row>
    <row r="2762" spans="1:13" hidden="1" x14ac:dyDescent="0.25">
      <c r="A2762" s="1">
        <v>2009</v>
      </c>
      <c r="B2762" s="1" t="s">
        <v>25</v>
      </c>
      <c r="C2762" s="1" t="s">
        <v>32</v>
      </c>
      <c r="D2762" s="1" t="s">
        <v>33</v>
      </c>
      <c r="E2762" s="2">
        <v>157639</v>
      </c>
      <c r="F2762" s="2">
        <v>92916</v>
      </c>
      <c r="G2762" s="3">
        <f>+dataMercanciaGeneral[[#This Row],[Mercancía general embarcada en cabotaje]]+dataMercanciaGeneral[[#This Row],[Mercancía general desembarcada en cabotaje]]</f>
        <v>250555</v>
      </c>
      <c r="H2762" s="2">
        <v>482853</v>
      </c>
      <c r="I2762" s="2">
        <v>158179</v>
      </c>
      <c r="J2762" s="3">
        <f>+dataMercanciaGeneral[[#This Row],[Mercancía general embarcada en exterior]]+dataMercanciaGeneral[[#This Row],[Mercancía general desembarcada en exterior]]</f>
        <v>641032</v>
      </c>
      <c r="K2762" s="3">
        <f>+dataMercanciaGeneral[[#This Row],[Mercancía general embarcada en cabotaje]]+dataMercanciaGeneral[[#This Row],[Mercancía general embarcada en exterior]]</f>
        <v>640492</v>
      </c>
      <c r="L2762" s="3">
        <f>+dataMercanciaGeneral[[#This Row],[Mercancía general desembarcada en cabotaje]]+dataMercanciaGeneral[[#This Row],[Mercancía general desembarcada en exterior]]</f>
        <v>251095</v>
      </c>
      <c r="M2762" s="3">
        <f>+dataMercanciaGeneral[[#This Row],[TOTAL mercancía general embarcada en cabotaje y exterior]]+dataMercanciaGeneral[[#This Row],[TOTAL mercancía general desembarcada en cabotaje y exterior]]</f>
        <v>891587</v>
      </c>
    </row>
    <row r="2763" spans="1:13" hidden="1" x14ac:dyDescent="0.25">
      <c r="A2763" s="1">
        <v>2009</v>
      </c>
      <c r="B2763" s="1" t="s">
        <v>25</v>
      </c>
      <c r="C2763" s="1" t="s">
        <v>32</v>
      </c>
      <c r="D2763" s="1" t="s">
        <v>42</v>
      </c>
      <c r="E2763" s="2">
        <v>565707</v>
      </c>
      <c r="F2763" s="2">
        <v>167566</v>
      </c>
      <c r="G2763" s="3">
        <f>+dataMercanciaGeneral[[#This Row],[Mercancía general embarcada en cabotaje]]+dataMercanciaGeneral[[#This Row],[Mercancía general desembarcada en cabotaje]]</f>
        <v>733273</v>
      </c>
      <c r="H2763" s="2">
        <v>150906</v>
      </c>
      <c r="I2763" s="2">
        <v>101058</v>
      </c>
      <c r="J2763" s="3">
        <f>+dataMercanciaGeneral[[#This Row],[Mercancía general embarcada en exterior]]+dataMercanciaGeneral[[#This Row],[Mercancía general desembarcada en exterior]]</f>
        <v>251964</v>
      </c>
      <c r="K2763" s="3">
        <f>+dataMercanciaGeneral[[#This Row],[Mercancía general embarcada en cabotaje]]+dataMercanciaGeneral[[#This Row],[Mercancía general embarcada en exterior]]</f>
        <v>716613</v>
      </c>
      <c r="L2763" s="3">
        <f>+dataMercanciaGeneral[[#This Row],[Mercancía general desembarcada en cabotaje]]+dataMercanciaGeneral[[#This Row],[Mercancía general desembarcada en exterior]]</f>
        <v>268624</v>
      </c>
      <c r="M2763" s="3">
        <f>+dataMercanciaGeneral[[#This Row],[TOTAL mercancía general embarcada en cabotaje y exterior]]+dataMercanciaGeneral[[#This Row],[TOTAL mercancía general desembarcada en cabotaje y exterior]]</f>
        <v>985237</v>
      </c>
    </row>
    <row r="2764" spans="1:13" hidden="1" x14ac:dyDescent="0.25">
      <c r="A2764" s="1">
        <v>2009</v>
      </c>
      <c r="B2764" s="1" t="s">
        <v>26</v>
      </c>
      <c r="C2764" s="1" t="s">
        <v>32</v>
      </c>
      <c r="D2764" s="1" t="s">
        <v>33</v>
      </c>
      <c r="E2764" s="2">
        <v>26193</v>
      </c>
      <c r="F2764" s="2">
        <v>19837</v>
      </c>
      <c r="G2764" s="3">
        <f>+dataMercanciaGeneral[[#This Row],[Mercancía general embarcada en cabotaje]]+dataMercanciaGeneral[[#This Row],[Mercancía general desembarcada en cabotaje]]</f>
        <v>46030</v>
      </c>
      <c r="H2764" s="2">
        <v>179956</v>
      </c>
      <c r="I2764" s="2">
        <v>448299</v>
      </c>
      <c r="J2764" s="3">
        <f>+dataMercanciaGeneral[[#This Row],[Mercancía general embarcada en exterior]]+dataMercanciaGeneral[[#This Row],[Mercancía general desembarcada en exterior]]</f>
        <v>628255</v>
      </c>
      <c r="K2764" s="3">
        <f>+dataMercanciaGeneral[[#This Row],[Mercancía general embarcada en cabotaje]]+dataMercanciaGeneral[[#This Row],[Mercancía general embarcada en exterior]]</f>
        <v>206149</v>
      </c>
      <c r="L2764" s="3">
        <f>+dataMercanciaGeneral[[#This Row],[Mercancía general desembarcada en cabotaje]]+dataMercanciaGeneral[[#This Row],[Mercancía general desembarcada en exterior]]</f>
        <v>468136</v>
      </c>
      <c r="M2764" s="3">
        <f>+dataMercanciaGeneral[[#This Row],[TOTAL mercancía general embarcada en cabotaje y exterior]]+dataMercanciaGeneral[[#This Row],[TOTAL mercancía general desembarcada en cabotaje y exterior]]</f>
        <v>674285</v>
      </c>
    </row>
    <row r="2765" spans="1:13" hidden="1" x14ac:dyDescent="0.25">
      <c r="A2765" s="1">
        <v>2009</v>
      </c>
      <c r="B2765" s="1" t="s">
        <v>26</v>
      </c>
      <c r="C2765" s="1" t="s">
        <v>32</v>
      </c>
      <c r="D2765" s="1" t="s">
        <v>42</v>
      </c>
      <c r="E2765" s="2">
        <v>192952</v>
      </c>
      <c r="F2765" s="2">
        <v>200645</v>
      </c>
      <c r="G2765" s="3">
        <f>+dataMercanciaGeneral[[#This Row],[Mercancía general embarcada en cabotaje]]+dataMercanciaGeneral[[#This Row],[Mercancía general desembarcada en cabotaje]]</f>
        <v>393597</v>
      </c>
      <c r="H2765" s="2">
        <v>1116510</v>
      </c>
      <c r="I2765" s="2">
        <v>945974</v>
      </c>
      <c r="J2765" s="3">
        <f>+dataMercanciaGeneral[[#This Row],[Mercancía general embarcada en exterior]]+dataMercanciaGeneral[[#This Row],[Mercancía general desembarcada en exterior]]</f>
        <v>2062484</v>
      </c>
      <c r="K2765" s="3">
        <f>+dataMercanciaGeneral[[#This Row],[Mercancía general embarcada en cabotaje]]+dataMercanciaGeneral[[#This Row],[Mercancía general embarcada en exterior]]</f>
        <v>1309462</v>
      </c>
      <c r="L2765" s="3">
        <f>+dataMercanciaGeneral[[#This Row],[Mercancía general desembarcada en cabotaje]]+dataMercanciaGeneral[[#This Row],[Mercancía general desembarcada en exterior]]</f>
        <v>1146619</v>
      </c>
      <c r="M2765" s="3">
        <f>+dataMercanciaGeneral[[#This Row],[TOTAL mercancía general embarcada en cabotaje y exterior]]+dataMercanciaGeneral[[#This Row],[TOTAL mercancía general desembarcada en cabotaje y exterior]]</f>
        <v>2456081</v>
      </c>
    </row>
    <row r="2766" spans="1:13" hidden="1" x14ac:dyDescent="0.25">
      <c r="A2766" s="1">
        <v>2009</v>
      </c>
      <c r="B2766" s="1" t="s">
        <v>27</v>
      </c>
      <c r="C2766" s="1" t="s">
        <v>32</v>
      </c>
      <c r="D2766" s="1" t="s">
        <v>33</v>
      </c>
      <c r="E2766" s="2">
        <v>1553284</v>
      </c>
      <c r="F2766" s="2">
        <v>693877</v>
      </c>
      <c r="G2766" s="3">
        <f>+dataMercanciaGeneral[[#This Row],[Mercancía general embarcada en cabotaje]]+dataMercanciaGeneral[[#This Row],[Mercancía general desembarcada en cabotaje]]</f>
        <v>2247161</v>
      </c>
      <c r="H2766" s="2">
        <v>1416086</v>
      </c>
      <c r="I2766" s="2">
        <v>2066910</v>
      </c>
      <c r="J2766" s="3">
        <f>+dataMercanciaGeneral[[#This Row],[Mercancía general embarcada en exterior]]+dataMercanciaGeneral[[#This Row],[Mercancía general desembarcada en exterior]]</f>
        <v>3482996</v>
      </c>
      <c r="K2766" s="3">
        <f>+dataMercanciaGeneral[[#This Row],[Mercancía general embarcada en cabotaje]]+dataMercanciaGeneral[[#This Row],[Mercancía general embarcada en exterior]]</f>
        <v>2969370</v>
      </c>
      <c r="L2766" s="3">
        <f>+dataMercanciaGeneral[[#This Row],[Mercancía general desembarcada en cabotaje]]+dataMercanciaGeneral[[#This Row],[Mercancía general desembarcada en exterior]]</f>
        <v>2760787</v>
      </c>
      <c r="M2766" s="3">
        <f>+dataMercanciaGeneral[[#This Row],[TOTAL mercancía general embarcada en cabotaje y exterior]]+dataMercanciaGeneral[[#This Row],[TOTAL mercancía general desembarcada en cabotaje y exterior]]</f>
        <v>5730157</v>
      </c>
    </row>
    <row r="2767" spans="1:13" hidden="1" x14ac:dyDescent="0.25">
      <c r="A2767" s="1">
        <v>2009</v>
      </c>
      <c r="B2767" s="1" t="s">
        <v>27</v>
      </c>
      <c r="C2767" s="1" t="s">
        <v>32</v>
      </c>
      <c r="D2767" s="1" t="s">
        <v>42</v>
      </c>
      <c r="E2767" s="2">
        <v>1440158</v>
      </c>
      <c r="F2767" s="2">
        <v>861140</v>
      </c>
      <c r="G2767" s="3">
        <f>+dataMercanciaGeneral[[#This Row],[Mercancía general embarcada en cabotaje]]+dataMercanciaGeneral[[#This Row],[Mercancía general desembarcada en cabotaje]]</f>
        <v>2301298</v>
      </c>
      <c r="H2767" s="2">
        <v>21256905</v>
      </c>
      <c r="I2767" s="2">
        <v>18923463</v>
      </c>
      <c r="J2767" s="3">
        <f>+dataMercanciaGeneral[[#This Row],[Mercancía general embarcada en exterior]]+dataMercanciaGeneral[[#This Row],[Mercancía general desembarcada en exterior]]</f>
        <v>40180368</v>
      </c>
      <c r="K2767" s="3">
        <f>+dataMercanciaGeneral[[#This Row],[Mercancía general embarcada en cabotaje]]+dataMercanciaGeneral[[#This Row],[Mercancía general embarcada en exterior]]</f>
        <v>22697063</v>
      </c>
      <c r="L2767" s="3">
        <f>+dataMercanciaGeneral[[#This Row],[Mercancía general desembarcada en cabotaje]]+dataMercanciaGeneral[[#This Row],[Mercancía general desembarcada en exterior]]</f>
        <v>19784603</v>
      </c>
      <c r="M2767" s="3">
        <f>+dataMercanciaGeneral[[#This Row],[TOTAL mercancía general embarcada en cabotaje y exterior]]+dataMercanciaGeneral[[#This Row],[TOTAL mercancía general desembarcada en cabotaje y exterior]]</f>
        <v>42481666</v>
      </c>
    </row>
    <row r="2768" spans="1:13" hidden="1" x14ac:dyDescent="0.25">
      <c r="A2768" s="1">
        <v>2009</v>
      </c>
      <c r="B2768" s="1" t="s">
        <v>28</v>
      </c>
      <c r="C2768" s="1" t="s">
        <v>32</v>
      </c>
      <c r="D2768" s="1" t="s">
        <v>33</v>
      </c>
      <c r="E2768" s="2">
        <v>39062</v>
      </c>
      <c r="F2768" s="2">
        <v>40359</v>
      </c>
      <c r="G2768" s="3">
        <f>+dataMercanciaGeneral[[#This Row],[Mercancía general embarcada en cabotaje]]+dataMercanciaGeneral[[#This Row],[Mercancía general desembarcada en cabotaje]]</f>
        <v>79421</v>
      </c>
      <c r="H2768" s="2">
        <v>641659</v>
      </c>
      <c r="I2768" s="2">
        <v>383331</v>
      </c>
      <c r="J2768" s="3">
        <f>+dataMercanciaGeneral[[#This Row],[Mercancía general embarcada en exterior]]+dataMercanciaGeneral[[#This Row],[Mercancía general desembarcada en exterior]]</f>
        <v>1024990</v>
      </c>
      <c r="K2768" s="3">
        <f>+dataMercanciaGeneral[[#This Row],[Mercancía general embarcada en cabotaje]]+dataMercanciaGeneral[[#This Row],[Mercancía general embarcada en exterior]]</f>
        <v>680721</v>
      </c>
      <c r="L2768" s="3">
        <f>+dataMercanciaGeneral[[#This Row],[Mercancía general desembarcada en cabotaje]]+dataMercanciaGeneral[[#This Row],[Mercancía general desembarcada en exterior]]</f>
        <v>423690</v>
      </c>
      <c r="M2768" s="3">
        <f>+dataMercanciaGeneral[[#This Row],[TOTAL mercancía general embarcada en cabotaje y exterior]]+dataMercanciaGeneral[[#This Row],[TOTAL mercancía general desembarcada en cabotaje y exterior]]</f>
        <v>1104411</v>
      </c>
    </row>
    <row r="2769" spans="1:13" hidden="1" x14ac:dyDescent="0.25">
      <c r="A2769" s="1">
        <v>2009</v>
      </c>
      <c r="B2769" s="1" t="s">
        <v>28</v>
      </c>
      <c r="C2769" s="1" t="s">
        <v>32</v>
      </c>
      <c r="D2769" s="1" t="s">
        <v>42</v>
      </c>
      <c r="E2769" s="2">
        <v>312811</v>
      </c>
      <c r="F2769" s="2">
        <v>74117</v>
      </c>
      <c r="G2769" s="3">
        <f>+dataMercanciaGeneral[[#This Row],[Mercancía general embarcada en cabotaje]]+dataMercanciaGeneral[[#This Row],[Mercancía general desembarcada en cabotaje]]</f>
        <v>386928</v>
      </c>
      <c r="H2769" s="2">
        <v>584123</v>
      </c>
      <c r="I2769" s="2">
        <v>997924</v>
      </c>
      <c r="J2769" s="3">
        <f>+dataMercanciaGeneral[[#This Row],[Mercancía general embarcada en exterior]]+dataMercanciaGeneral[[#This Row],[Mercancía general desembarcada en exterior]]</f>
        <v>1582047</v>
      </c>
      <c r="K2769" s="3">
        <f>+dataMercanciaGeneral[[#This Row],[Mercancía general embarcada en cabotaje]]+dataMercanciaGeneral[[#This Row],[Mercancía general embarcada en exterior]]</f>
        <v>896934</v>
      </c>
      <c r="L2769" s="3">
        <f>+dataMercanciaGeneral[[#This Row],[Mercancía general desembarcada en cabotaje]]+dataMercanciaGeneral[[#This Row],[Mercancía general desembarcada en exterior]]</f>
        <v>1072041</v>
      </c>
      <c r="M2769" s="3">
        <f>+dataMercanciaGeneral[[#This Row],[TOTAL mercancía general embarcada en cabotaje y exterior]]+dataMercanciaGeneral[[#This Row],[TOTAL mercancía general desembarcada en cabotaje y exterior]]</f>
        <v>1968975</v>
      </c>
    </row>
    <row r="2770" spans="1:13" hidden="1" x14ac:dyDescent="0.25">
      <c r="A2770" s="1">
        <v>2009</v>
      </c>
      <c r="B2770" s="1" t="s">
        <v>29</v>
      </c>
      <c r="C2770" s="1" t="s">
        <v>32</v>
      </c>
      <c r="D2770" s="1" t="s">
        <v>33</v>
      </c>
      <c r="E2770" s="2">
        <v>0</v>
      </c>
      <c r="F2770" s="2">
        <v>0</v>
      </c>
      <c r="G2770" s="3">
        <f>+dataMercanciaGeneral[[#This Row],[Mercancía general embarcada en cabotaje]]+dataMercanciaGeneral[[#This Row],[Mercancía general desembarcada en cabotaje]]</f>
        <v>0</v>
      </c>
      <c r="H2770" s="2">
        <v>94331</v>
      </c>
      <c r="I2770" s="2">
        <v>28256</v>
      </c>
      <c r="J2770" s="3">
        <f>+dataMercanciaGeneral[[#This Row],[Mercancía general embarcada en exterior]]+dataMercanciaGeneral[[#This Row],[Mercancía general desembarcada en exterior]]</f>
        <v>122587</v>
      </c>
      <c r="K2770" s="3">
        <f>+dataMercanciaGeneral[[#This Row],[Mercancía general embarcada en cabotaje]]+dataMercanciaGeneral[[#This Row],[Mercancía general embarcada en exterior]]</f>
        <v>94331</v>
      </c>
      <c r="L2770" s="3">
        <f>+dataMercanciaGeneral[[#This Row],[Mercancía general desembarcada en cabotaje]]+dataMercanciaGeneral[[#This Row],[Mercancía general desembarcada en exterior]]</f>
        <v>28256</v>
      </c>
      <c r="M2770" s="3">
        <f>+dataMercanciaGeneral[[#This Row],[TOTAL mercancía general embarcada en cabotaje y exterior]]+dataMercanciaGeneral[[#This Row],[TOTAL mercancía general desembarcada en cabotaje y exterior]]</f>
        <v>122587</v>
      </c>
    </row>
    <row r="2771" spans="1:13" hidden="1" x14ac:dyDescent="0.25">
      <c r="A2771" s="1">
        <v>2009</v>
      </c>
      <c r="B2771" s="1" t="s">
        <v>29</v>
      </c>
      <c r="C2771" s="1" t="s">
        <v>32</v>
      </c>
      <c r="D2771" s="1" t="s">
        <v>42</v>
      </c>
      <c r="E2771" s="2">
        <v>55349</v>
      </c>
      <c r="F2771" s="2">
        <v>23734</v>
      </c>
      <c r="G2771" s="3">
        <f>+dataMercanciaGeneral[[#This Row],[Mercancía general embarcada en cabotaje]]+dataMercanciaGeneral[[#This Row],[Mercancía general desembarcada en cabotaje]]</f>
        <v>79083</v>
      </c>
      <c r="H2771" s="2">
        <v>39221</v>
      </c>
      <c r="I2771" s="2">
        <v>4907</v>
      </c>
      <c r="J2771" s="3">
        <f>+dataMercanciaGeneral[[#This Row],[Mercancía general embarcada en exterior]]+dataMercanciaGeneral[[#This Row],[Mercancía general desembarcada en exterior]]</f>
        <v>44128</v>
      </c>
      <c r="K2771" s="3">
        <f>+dataMercanciaGeneral[[#This Row],[Mercancía general embarcada en cabotaje]]+dataMercanciaGeneral[[#This Row],[Mercancía general embarcada en exterior]]</f>
        <v>94570</v>
      </c>
      <c r="L2771" s="3">
        <f>+dataMercanciaGeneral[[#This Row],[Mercancía general desembarcada en cabotaje]]+dataMercanciaGeneral[[#This Row],[Mercancía general desembarcada en exterior]]</f>
        <v>28641</v>
      </c>
      <c r="M2771" s="3">
        <f>+dataMercanciaGeneral[[#This Row],[TOTAL mercancía general embarcada en cabotaje y exterior]]+dataMercanciaGeneral[[#This Row],[TOTAL mercancía general desembarcada en cabotaje y exterior]]</f>
        <v>123211</v>
      </c>
    </row>
    <row r="2772" spans="1:13" hidden="1" x14ac:dyDescent="0.25">
      <c r="A2772" s="1">
        <v>2010</v>
      </c>
      <c r="B2772" s="1" t="s">
        <v>0</v>
      </c>
      <c r="C2772" s="1" t="s">
        <v>32</v>
      </c>
      <c r="D2772" s="1" t="s">
        <v>33</v>
      </c>
      <c r="E2772" s="2">
        <v>9039</v>
      </c>
      <c r="F2772" s="2">
        <v>0</v>
      </c>
      <c r="G2772" s="3">
        <f>+dataMercanciaGeneral[[#This Row],[Mercancía general embarcada en cabotaje]]+dataMercanciaGeneral[[#This Row],[Mercancía general desembarcada en cabotaje]]</f>
        <v>9039</v>
      </c>
      <c r="H2772" s="2">
        <v>292664</v>
      </c>
      <c r="I2772" s="2">
        <v>704069</v>
      </c>
      <c r="J2772" s="3">
        <f>+dataMercanciaGeneral[[#This Row],[Mercancía general embarcada en exterior]]+dataMercanciaGeneral[[#This Row],[Mercancía general desembarcada en exterior]]</f>
        <v>996733</v>
      </c>
      <c r="K2772" s="3">
        <f>+dataMercanciaGeneral[[#This Row],[Mercancía general embarcada en cabotaje]]+dataMercanciaGeneral[[#This Row],[Mercancía general embarcada en exterior]]</f>
        <v>301703</v>
      </c>
      <c r="L2772" s="3">
        <f>+dataMercanciaGeneral[[#This Row],[Mercancía general desembarcada en cabotaje]]+dataMercanciaGeneral[[#This Row],[Mercancía general desembarcada en exterior]]</f>
        <v>704069</v>
      </c>
      <c r="M2772" s="3">
        <f>+dataMercanciaGeneral[[#This Row],[TOTAL mercancía general embarcada en cabotaje y exterior]]+dataMercanciaGeneral[[#This Row],[TOTAL mercancía general desembarcada en cabotaje y exterior]]</f>
        <v>1005772</v>
      </c>
    </row>
    <row r="2773" spans="1:13" hidden="1" x14ac:dyDescent="0.25">
      <c r="A2773" s="1">
        <v>2010</v>
      </c>
      <c r="B2773" s="1" t="s">
        <v>0</v>
      </c>
      <c r="C2773" s="1" t="s">
        <v>32</v>
      </c>
      <c r="D2773" s="1" t="s">
        <v>42</v>
      </c>
      <c r="E2773" s="2">
        <v>60</v>
      </c>
      <c r="F2773" s="2">
        <v>169</v>
      </c>
      <c r="G2773" s="3">
        <f>+dataMercanciaGeneral[[#This Row],[Mercancía general embarcada en cabotaje]]+dataMercanciaGeneral[[#This Row],[Mercancía general desembarcada en cabotaje]]</f>
        <v>229</v>
      </c>
      <c r="H2773" s="2">
        <v>47242</v>
      </c>
      <c r="I2773" s="2">
        <v>45285</v>
      </c>
      <c r="J2773" s="3">
        <f>+dataMercanciaGeneral[[#This Row],[Mercancía general embarcada en exterior]]+dataMercanciaGeneral[[#This Row],[Mercancía general desembarcada en exterior]]</f>
        <v>92527</v>
      </c>
      <c r="K2773" s="3">
        <f>+dataMercanciaGeneral[[#This Row],[Mercancía general embarcada en cabotaje]]+dataMercanciaGeneral[[#This Row],[Mercancía general embarcada en exterior]]</f>
        <v>47302</v>
      </c>
      <c r="L2773" s="3">
        <f>+dataMercanciaGeneral[[#This Row],[Mercancía general desembarcada en cabotaje]]+dataMercanciaGeneral[[#This Row],[Mercancía general desembarcada en exterior]]</f>
        <v>45454</v>
      </c>
      <c r="M2773" s="3">
        <f>+dataMercanciaGeneral[[#This Row],[TOTAL mercancía general embarcada en cabotaje y exterior]]+dataMercanciaGeneral[[#This Row],[TOTAL mercancía general desembarcada en cabotaje y exterior]]</f>
        <v>92756</v>
      </c>
    </row>
    <row r="2774" spans="1:13" hidden="1" x14ac:dyDescent="0.25">
      <c r="A2774" s="1">
        <v>2010</v>
      </c>
      <c r="B2774" s="1" t="s">
        <v>1</v>
      </c>
      <c r="C2774" s="1" t="s">
        <v>32</v>
      </c>
      <c r="D2774" s="1" t="s">
        <v>33</v>
      </c>
      <c r="E2774" s="2">
        <v>17150</v>
      </c>
      <c r="F2774" s="2">
        <v>13900</v>
      </c>
      <c r="G2774" s="3">
        <f>+dataMercanciaGeneral[[#This Row],[Mercancía general embarcada en cabotaje]]+dataMercanciaGeneral[[#This Row],[Mercancía general desembarcada en cabotaje]]</f>
        <v>31050</v>
      </c>
      <c r="H2774" s="2">
        <v>100895</v>
      </c>
      <c r="I2774" s="2">
        <v>62332</v>
      </c>
      <c r="J2774" s="3">
        <f>+dataMercanciaGeneral[[#This Row],[Mercancía general embarcada en exterior]]+dataMercanciaGeneral[[#This Row],[Mercancía general desembarcada en exterior]]</f>
        <v>163227</v>
      </c>
      <c r="K2774" s="3">
        <f>+dataMercanciaGeneral[[#This Row],[Mercancía general embarcada en cabotaje]]+dataMercanciaGeneral[[#This Row],[Mercancía general embarcada en exterior]]</f>
        <v>118045</v>
      </c>
      <c r="L2774" s="3">
        <f>+dataMercanciaGeneral[[#This Row],[Mercancía general desembarcada en cabotaje]]+dataMercanciaGeneral[[#This Row],[Mercancía general desembarcada en exterior]]</f>
        <v>76232</v>
      </c>
      <c r="M2774" s="3">
        <f>+dataMercanciaGeneral[[#This Row],[TOTAL mercancía general embarcada en cabotaje y exterior]]+dataMercanciaGeneral[[#This Row],[TOTAL mercancía general desembarcada en cabotaje y exterior]]</f>
        <v>194277</v>
      </c>
    </row>
    <row r="2775" spans="1:13" hidden="1" x14ac:dyDescent="0.25">
      <c r="A2775" s="1">
        <v>2010</v>
      </c>
      <c r="B2775" s="1" t="s">
        <v>1</v>
      </c>
      <c r="C2775" s="1" t="s">
        <v>32</v>
      </c>
      <c r="D2775" s="1" t="s">
        <v>42</v>
      </c>
      <c r="E2775" s="2">
        <v>641562</v>
      </c>
      <c r="F2775" s="2">
        <v>234687</v>
      </c>
      <c r="G2775" s="3">
        <f>+dataMercanciaGeneral[[#This Row],[Mercancía general embarcada en cabotaje]]+dataMercanciaGeneral[[#This Row],[Mercancía general desembarcada en cabotaje]]</f>
        <v>876249</v>
      </c>
      <c r="H2775" s="2">
        <v>160729</v>
      </c>
      <c r="I2775" s="2">
        <v>106737</v>
      </c>
      <c r="J2775" s="3">
        <f>+dataMercanciaGeneral[[#This Row],[Mercancía general embarcada en exterior]]+dataMercanciaGeneral[[#This Row],[Mercancía general desembarcada en exterior]]</f>
        <v>267466</v>
      </c>
      <c r="K2775" s="3">
        <f>+dataMercanciaGeneral[[#This Row],[Mercancía general embarcada en cabotaje]]+dataMercanciaGeneral[[#This Row],[Mercancía general embarcada en exterior]]</f>
        <v>802291</v>
      </c>
      <c r="L2775" s="3">
        <f>+dataMercanciaGeneral[[#This Row],[Mercancía general desembarcada en cabotaje]]+dataMercanciaGeneral[[#This Row],[Mercancía general desembarcada en exterior]]</f>
        <v>341424</v>
      </c>
      <c r="M2775" s="3">
        <f>+dataMercanciaGeneral[[#This Row],[TOTAL mercancía general embarcada en cabotaje y exterior]]+dataMercanciaGeneral[[#This Row],[TOTAL mercancía general desembarcada en cabotaje y exterior]]</f>
        <v>1143715</v>
      </c>
    </row>
    <row r="2776" spans="1:13" hidden="1" x14ac:dyDescent="0.25">
      <c r="A2776" s="1">
        <v>2010</v>
      </c>
      <c r="B2776" s="1" t="s">
        <v>2</v>
      </c>
      <c r="C2776" s="1" t="s">
        <v>32</v>
      </c>
      <c r="D2776" s="1" t="s">
        <v>33</v>
      </c>
      <c r="E2776" s="2">
        <v>146044</v>
      </c>
      <c r="F2776" s="2">
        <v>37713</v>
      </c>
      <c r="G2776" s="3">
        <f>+dataMercanciaGeneral[[#This Row],[Mercancía general embarcada en cabotaje]]+dataMercanciaGeneral[[#This Row],[Mercancía general desembarcada en cabotaje]]</f>
        <v>183757</v>
      </c>
      <c r="H2776" s="2">
        <v>196390</v>
      </c>
      <c r="I2776" s="2">
        <v>145710</v>
      </c>
      <c r="J2776" s="3">
        <f>+dataMercanciaGeneral[[#This Row],[Mercancía general embarcada en exterior]]+dataMercanciaGeneral[[#This Row],[Mercancía general desembarcada en exterior]]</f>
        <v>342100</v>
      </c>
      <c r="K2776" s="3">
        <f>+dataMercanciaGeneral[[#This Row],[Mercancía general embarcada en cabotaje]]+dataMercanciaGeneral[[#This Row],[Mercancía general embarcada en exterior]]</f>
        <v>342434</v>
      </c>
      <c r="L2776" s="3">
        <f>+dataMercanciaGeneral[[#This Row],[Mercancía general desembarcada en cabotaje]]+dataMercanciaGeneral[[#This Row],[Mercancía general desembarcada en exterior]]</f>
        <v>183423</v>
      </c>
      <c r="M2776" s="3">
        <f>+dataMercanciaGeneral[[#This Row],[TOTAL mercancía general embarcada en cabotaje y exterior]]+dataMercanciaGeneral[[#This Row],[TOTAL mercancía general desembarcada en cabotaje y exterior]]</f>
        <v>525857</v>
      </c>
    </row>
    <row r="2777" spans="1:13" hidden="1" x14ac:dyDescent="0.25">
      <c r="A2777" s="1">
        <v>2010</v>
      </c>
      <c r="B2777" s="1" t="s">
        <v>2</v>
      </c>
      <c r="C2777" s="1" t="s">
        <v>32</v>
      </c>
      <c r="D2777" s="1" t="s">
        <v>42</v>
      </c>
      <c r="E2777" s="2">
        <v>18178</v>
      </c>
      <c r="F2777" s="2">
        <v>9839</v>
      </c>
      <c r="G2777" s="3">
        <f>+dataMercanciaGeneral[[#This Row],[Mercancía general embarcada en cabotaje]]+dataMercanciaGeneral[[#This Row],[Mercancía general desembarcada en cabotaje]]</f>
        <v>28017</v>
      </c>
      <c r="H2777" s="2">
        <v>43</v>
      </c>
      <c r="I2777" s="2">
        <v>2586</v>
      </c>
      <c r="J2777" s="3">
        <f>+dataMercanciaGeneral[[#This Row],[Mercancía general embarcada en exterior]]+dataMercanciaGeneral[[#This Row],[Mercancía general desembarcada en exterior]]</f>
        <v>2629</v>
      </c>
      <c r="K2777" s="3">
        <f>+dataMercanciaGeneral[[#This Row],[Mercancía general embarcada en cabotaje]]+dataMercanciaGeneral[[#This Row],[Mercancía general embarcada en exterior]]</f>
        <v>18221</v>
      </c>
      <c r="L2777" s="3">
        <f>+dataMercanciaGeneral[[#This Row],[Mercancía general desembarcada en cabotaje]]+dataMercanciaGeneral[[#This Row],[Mercancía general desembarcada en exterior]]</f>
        <v>12425</v>
      </c>
      <c r="M2777" s="3">
        <f>+dataMercanciaGeneral[[#This Row],[TOTAL mercancía general embarcada en cabotaje y exterior]]+dataMercanciaGeneral[[#This Row],[TOTAL mercancía general desembarcada en cabotaje y exterior]]</f>
        <v>30646</v>
      </c>
    </row>
    <row r="2778" spans="1:13" hidden="1" x14ac:dyDescent="0.25">
      <c r="A2778" s="1">
        <v>2010</v>
      </c>
      <c r="B2778" s="1" t="s">
        <v>3</v>
      </c>
      <c r="C2778" s="1" t="s">
        <v>32</v>
      </c>
      <c r="D2778" s="1" t="s">
        <v>33</v>
      </c>
      <c r="E2778" s="2">
        <v>348</v>
      </c>
      <c r="F2778" s="2">
        <v>466</v>
      </c>
      <c r="G2778" s="3">
        <f>+dataMercanciaGeneral[[#This Row],[Mercancía general embarcada en cabotaje]]+dataMercanciaGeneral[[#This Row],[Mercancía general desembarcada en cabotaje]]</f>
        <v>814</v>
      </c>
      <c r="H2778" s="2">
        <v>1014641</v>
      </c>
      <c r="I2778" s="2">
        <v>154911</v>
      </c>
      <c r="J2778" s="3">
        <f>+dataMercanciaGeneral[[#This Row],[Mercancía general embarcada en exterior]]+dataMercanciaGeneral[[#This Row],[Mercancía general desembarcada en exterior]]</f>
        <v>1169552</v>
      </c>
      <c r="K2778" s="3">
        <f>+dataMercanciaGeneral[[#This Row],[Mercancía general embarcada en cabotaje]]+dataMercanciaGeneral[[#This Row],[Mercancía general embarcada en exterior]]</f>
        <v>1014989</v>
      </c>
      <c r="L2778" s="3">
        <f>+dataMercanciaGeneral[[#This Row],[Mercancía general desembarcada en cabotaje]]+dataMercanciaGeneral[[#This Row],[Mercancía general desembarcada en exterior]]</f>
        <v>155377</v>
      </c>
      <c r="M2778" s="3">
        <f>+dataMercanciaGeneral[[#This Row],[TOTAL mercancía general embarcada en cabotaje y exterior]]+dataMercanciaGeneral[[#This Row],[TOTAL mercancía general desembarcada en cabotaje y exterior]]</f>
        <v>1170366</v>
      </c>
    </row>
    <row r="2779" spans="1:13" hidden="1" x14ac:dyDescent="0.25">
      <c r="A2779" s="1">
        <v>2010</v>
      </c>
      <c r="B2779" s="1" t="s">
        <v>3</v>
      </c>
      <c r="C2779" s="1" t="s">
        <v>32</v>
      </c>
      <c r="D2779" s="1" t="s">
        <v>42</v>
      </c>
      <c r="E2779" s="2">
        <v>0</v>
      </c>
      <c r="F2779" s="2">
        <v>0</v>
      </c>
      <c r="G2779" s="3">
        <f>+dataMercanciaGeneral[[#This Row],[Mercancía general embarcada en cabotaje]]+dataMercanciaGeneral[[#This Row],[Mercancía general desembarcada en cabotaje]]</f>
        <v>0</v>
      </c>
      <c r="H2779" s="2">
        <v>0</v>
      </c>
      <c r="I2779" s="2">
        <v>0</v>
      </c>
      <c r="J2779" s="3">
        <f>+dataMercanciaGeneral[[#This Row],[Mercancía general embarcada en exterior]]+dataMercanciaGeneral[[#This Row],[Mercancía general desembarcada en exterior]]</f>
        <v>0</v>
      </c>
      <c r="K2779" s="3">
        <f>+dataMercanciaGeneral[[#This Row],[Mercancía general embarcada en cabotaje]]+dataMercanciaGeneral[[#This Row],[Mercancía general embarcada en exterior]]</f>
        <v>0</v>
      </c>
      <c r="L2779" s="3">
        <f>+dataMercanciaGeneral[[#This Row],[Mercancía general desembarcada en cabotaje]]+dataMercanciaGeneral[[#This Row],[Mercancía general desembarcada en exterior]]</f>
        <v>0</v>
      </c>
      <c r="M2779" s="3">
        <f>+dataMercanciaGeneral[[#This Row],[TOTAL mercancía general embarcada en cabotaje y exterior]]+dataMercanciaGeneral[[#This Row],[TOTAL mercancía general desembarcada en cabotaje y exterior]]</f>
        <v>0</v>
      </c>
    </row>
    <row r="2780" spans="1:13" hidden="1" x14ac:dyDescent="0.25">
      <c r="A2780" s="1">
        <v>2010</v>
      </c>
      <c r="B2780" s="1" t="s">
        <v>4</v>
      </c>
      <c r="C2780" s="1" t="s">
        <v>32</v>
      </c>
      <c r="D2780" s="1" t="s">
        <v>33</v>
      </c>
      <c r="E2780" s="2">
        <v>480699</v>
      </c>
      <c r="F2780" s="2">
        <v>362553</v>
      </c>
      <c r="G2780" s="3">
        <f>+dataMercanciaGeneral[[#This Row],[Mercancía general embarcada en cabotaje]]+dataMercanciaGeneral[[#This Row],[Mercancía general desembarcada en cabotaje]]</f>
        <v>843252</v>
      </c>
      <c r="H2780" s="2">
        <v>1835099</v>
      </c>
      <c r="I2780" s="2">
        <v>1888680</v>
      </c>
      <c r="J2780" s="3">
        <f>+dataMercanciaGeneral[[#This Row],[Mercancía general embarcada en exterior]]+dataMercanciaGeneral[[#This Row],[Mercancía general desembarcada en exterior]]</f>
        <v>3723779</v>
      </c>
      <c r="K2780" s="3">
        <f>+dataMercanciaGeneral[[#This Row],[Mercancía general embarcada en cabotaje]]+dataMercanciaGeneral[[#This Row],[Mercancía general embarcada en exterior]]</f>
        <v>2315798</v>
      </c>
      <c r="L2780" s="3">
        <f>+dataMercanciaGeneral[[#This Row],[Mercancía general desembarcada en cabotaje]]+dataMercanciaGeneral[[#This Row],[Mercancía general desembarcada en exterior]]</f>
        <v>2251233</v>
      </c>
      <c r="M2780" s="3">
        <f>+dataMercanciaGeneral[[#This Row],[TOTAL mercancía general embarcada en cabotaje y exterior]]+dataMercanciaGeneral[[#This Row],[TOTAL mercancía general desembarcada en cabotaje y exterior]]</f>
        <v>4567031</v>
      </c>
    </row>
    <row r="2781" spans="1:13" hidden="1" x14ac:dyDescent="0.25">
      <c r="A2781" s="1">
        <v>2010</v>
      </c>
      <c r="B2781" s="1" t="s">
        <v>4</v>
      </c>
      <c r="C2781" s="1" t="s">
        <v>32</v>
      </c>
      <c r="D2781" s="1" t="s">
        <v>42</v>
      </c>
      <c r="E2781" s="2">
        <v>1359369</v>
      </c>
      <c r="F2781" s="2">
        <v>1422050</v>
      </c>
      <c r="G2781" s="3">
        <f>+dataMercanciaGeneral[[#This Row],[Mercancía general embarcada en cabotaje]]+dataMercanciaGeneral[[#This Row],[Mercancía general desembarcada en cabotaje]]</f>
        <v>2781419</v>
      </c>
      <c r="H2781" s="2">
        <v>16799497</v>
      </c>
      <c r="I2781" s="2">
        <v>16483009</v>
      </c>
      <c r="J2781" s="3">
        <f>+dataMercanciaGeneral[[#This Row],[Mercancía general embarcada en exterior]]+dataMercanciaGeneral[[#This Row],[Mercancía general desembarcada en exterior]]</f>
        <v>33282506</v>
      </c>
      <c r="K2781" s="3">
        <f>+dataMercanciaGeneral[[#This Row],[Mercancía general embarcada en cabotaje]]+dataMercanciaGeneral[[#This Row],[Mercancía general embarcada en exterior]]</f>
        <v>18158866</v>
      </c>
      <c r="L2781" s="3">
        <f>+dataMercanciaGeneral[[#This Row],[Mercancía general desembarcada en cabotaje]]+dataMercanciaGeneral[[#This Row],[Mercancía general desembarcada en exterior]]</f>
        <v>17905059</v>
      </c>
      <c r="M2781" s="3">
        <f>+dataMercanciaGeneral[[#This Row],[TOTAL mercancía general embarcada en cabotaje y exterior]]+dataMercanciaGeneral[[#This Row],[TOTAL mercancía general desembarcada en cabotaje y exterior]]</f>
        <v>36063925</v>
      </c>
    </row>
    <row r="2782" spans="1:13" hidden="1" x14ac:dyDescent="0.25">
      <c r="A2782" s="1">
        <v>2010</v>
      </c>
      <c r="B2782" s="1" t="s">
        <v>5</v>
      </c>
      <c r="C2782" s="1" t="s">
        <v>32</v>
      </c>
      <c r="D2782" s="1" t="s">
        <v>33</v>
      </c>
      <c r="E2782" s="2">
        <v>320740</v>
      </c>
      <c r="F2782" s="2">
        <v>305488</v>
      </c>
      <c r="G2782" s="3">
        <f>+dataMercanciaGeneral[[#This Row],[Mercancía general embarcada en cabotaje]]+dataMercanciaGeneral[[#This Row],[Mercancía general desembarcada en cabotaje]]</f>
        <v>626228</v>
      </c>
      <c r="H2782" s="2">
        <v>186295</v>
      </c>
      <c r="I2782" s="2">
        <v>147804</v>
      </c>
      <c r="J2782" s="3">
        <f>+dataMercanciaGeneral[[#This Row],[Mercancía general embarcada en exterior]]+dataMercanciaGeneral[[#This Row],[Mercancía general desembarcada en exterior]]</f>
        <v>334099</v>
      </c>
      <c r="K2782" s="3">
        <f>+dataMercanciaGeneral[[#This Row],[Mercancía general embarcada en cabotaje]]+dataMercanciaGeneral[[#This Row],[Mercancía general embarcada en exterior]]</f>
        <v>507035</v>
      </c>
      <c r="L2782" s="3">
        <f>+dataMercanciaGeneral[[#This Row],[Mercancía general desembarcada en cabotaje]]+dataMercanciaGeneral[[#This Row],[Mercancía general desembarcada en exterior]]</f>
        <v>453292</v>
      </c>
      <c r="M2782" s="3">
        <f>+dataMercanciaGeneral[[#This Row],[TOTAL mercancía general embarcada en cabotaje y exterior]]+dataMercanciaGeneral[[#This Row],[TOTAL mercancía general desembarcada en cabotaje y exterior]]</f>
        <v>960327</v>
      </c>
    </row>
    <row r="2783" spans="1:13" hidden="1" x14ac:dyDescent="0.25">
      <c r="A2783" s="1">
        <v>2010</v>
      </c>
      <c r="B2783" s="1" t="s">
        <v>5</v>
      </c>
      <c r="C2783" s="1" t="s">
        <v>32</v>
      </c>
      <c r="D2783" s="1" t="s">
        <v>42</v>
      </c>
      <c r="E2783" s="2">
        <v>442065</v>
      </c>
      <c r="F2783" s="2">
        <v>117142</v>
      </c>
      <c r="G2783" s="3">
        <f>+dataMercanciaGeneral[[#This Row],[Mercancía general embarcada en cabotaje]]+dataMercanciaGeneral[[#This Row],[Mercancía general desembarcada en cabotaje]]</f>
        <v>559207</v>
      </c>
      <c r="H2783" s="2">
        <v>330464</v>
      </c>
      <c r="I2783" s="2">
        <v>191416</v>
      </c>
      <c r="J2783" s="3">
        <f>+dataMercanciaGeneral[[#This Row],[Mercancía general embarcada en exterior]]+dataMercanciaGeneral[[#This Row],[Mercancía general desembarcada en exterior]]</f>
        <v>521880</v>
      </c>
      <c r="K2783" s="3">
        <f>+dataMercanciaGeneral[[#This Row],[Mercancía general embarcada en cabotaje]]+dataMercanciaGeneral[[#This Row],[Mercancía general embarcada en exterior]]</f>
        <v>772529</v>
      </c>
      <c r="L2783" s="3">
        <f>+dataMercanciaGeneral[[#This Row],[Mercancía general desembarcada en cabotaje]]+dataMercanciaGeneral[[#This Row],[Mercancía general desembarcada en exterior]]</f>
        <v>308558</v>
      </c>
      <c r="M2783" s="3">
        <f>+dataMercanciaGeneral[[#This Row],[TOTAL mercancía general embarcada en cabotaje y exterior]]+dataMercanciaGeneral[[#This Row],[TOTAL mercancía general desembarcada en cabotaje y exterior]]</f>
        <v>1081087</v>
      </c>
    </row>
    <row r="2784" spans="1:13" hidden="1" x14ac:dyDescent="0.25">
      <c r="A2784" s="1">
        <v>2010</v>
      </c>
      <c r="B2784" s="1" t="s">
        <v>10</v>
      </c>
      <c r="C2784" s="1" t="s">
        <v>32</v>
      </c>
      <c r="D2784" s="1" t="s">
        <v>33</v>
      </c>
      <c r="E2784" s="2">
        <v>2639461</v>
      </c>
      <c r="F2784" s="2">
        <v>4742743</v>
      </c>
      <c r="G2784" s="3">
        <f>+dataMercanciaGeneral[[#This Row],[Mercancía general embarcada en cabotaje]]+dataMercanciaGeneral[[#This Row],[Mercancía general desembarcada en cabotaje]]</f>
        <v>7382204</v>
      </c>
      <c r="H2784" s="2">
        <v>49378</v>
      </c>
      <c r="I2784" s="2">
        <v>23116</v>
      </c>
      <c r="J2784" s="3">
        <f>+dataMercanciaGeneral[[#This Row],[Mercancía general embarcada en exterior]]+dataMercanciaGeneral[[#This Row],[Mercancía general desembarcada en exterior]]</f>
        <v>72494</v>
      </c>
      <c r="K2784" s="3">
        <f>+dataMercanciaGeneral[[#This Row],[Mercancía general embarcada en cabotaje]]+dataMercanciaGeneral[[#This Row],[Mercancía general embarcada en exterior]]</f>
        <v>2688839</v>
      </c>
      <c r="L2784" s="3">
        <f>+dataMercanciaGeneral[[#This Row],[Mercancía general desembarcada en cabotaje]]+dataMercanciaGeneral[[#This Row],[Mercancía general desembarcada en exterior]]</f>
        <v>4765859</v>
      </c>
      <c r="M2784" s="3">
        <f>+dataMercanciaGeneral[[#This Row],[TOTAL mercancía general embarcada en cabotaje y exterior]]+dataMercanciaGeneral[[#This Row],[TOTAL mercancía general desembarcada en cabotaje y exterior]]</f>
        <v>7454698</v>
      </c>
    </row>
    <row r="2785" spans="1:13" hidden="1" x14ac:dyDescent="0.25">
      <c r="A2785" s="1">
        <v>2010</v>
      </c>
      <c r="B2785" s="1" t="s">
        <v>10</v>
      </c>
      <c r="C2785" s="1" t="s">
        <v>32</v>
      </c>
      <c r="D2785" s="1" t="s">
        <v>42</v>
      </c>
      <c r="E2785" s="2">
        <v>85615</v>
      </c>
      <c r="F2785" s="2">
        <v>414412</v>
      </c>
      <c r="G2785" s="3">
        <f>+dataMercanciaGeneral[[#This Row],[Mercancía general embarcada en cabotaje]]+dataMercanciaGeneral[[#This Row],[Mercancía general desembarcada en cabotaje]]</f>
        <v>500027</v>
      </c>
      <c r="H2785" s="2">
        <v>0</v>
      </c>
      <c r="I2785" s="2">
        <v>0</v>
      </c>
      <c r="J2785" s="3">
        <f>+dataMercanciaGeneral[[#This Row],[Mercancía general embarcada en exterior]]+dataMercanciaGeneral[[#This Row],[Mercancía general desembarcada en exterior]]</f>
        <v>0</v>
      </c>
      <c r="K2785" s="3">
        <f>+dataMercanciaGeneral[[#This Row],[Mercancía general embarcada en cabotaje]]+dataMercanciaGeneral[[#This Row],[Mercancía general embarcada en exterior]]</f>
        <v>85615</v>
      </c>
      <c r="L2785" s="3">
        <f>+dataMercanciaGeneral[[#This Row],[Mercancía general desembarcada en cabotaje]]+dataMercanciaGeneral[[#This Row],[Mercancía general desembarcada en exterior]]</f>
        <v>414412</v>
      </c>
      <c r="M2785" s="3">
        <f>+dataMercanciaGeneral[[#This Row],[TOTAL mercancía general embarcada en cabotaje y exterior]]+dataMercanciaGeneral[[#This Row],[TOTAL mercancía general desembarcada en cabotaje y exterior]]</f>
        <v>500027</v>
      </c>
    </row>
    <row r="2786" spans="1:13" hidden="1" x14ac:dyDescent="0.25">
      <c r="A2786" s="1">
        <v>2010</v>
      </c>
      <c r="B2786" s="1" t="s">
        <v>11</v>
      </c>
      <c r="C2786" s="1" t="s">
        <v>32</v>
      </c>
      <c r="D2786" s="1" t="s">
        <v>33</v>
      </c>
      <c r="E2786" s="2">
        <v>2402084</v>
      </c>
      <c r="F2786" s="2">
        <v>1316312</v>
      </c>
      <c r="G2786" s="3">
        <f>+dataMercanciaGeneral[[#This Row],[Mercancía general embarcada en cabotaje]]+dataMercanciaGeneral[[#This Row],[Mercancía general desembarcada en cabotaje]]</f>
        <v>3718396</v>
      </c>
      <c r="H2786" s="2">
        <v>2676840</v>
      </c>
      <c r="I2786" s="2">
        <v>2193895</v>
      </c>
      <c r="J2786" s="3">
        <f>+dataMercanciaGeneral[[#This Row],[Mercancía general embarcada en exterior]]+dataMercanciaGeneral[[#This Row],[Mercancía general desembarcada en exterior]]</f>
        <v>4870735</v>
      </c>
      <c r="K2786" s="3">
        <f>+dataMercanciaGeneral[[#This Row],[Mercancía general embarcada en cabotaje]]+dataMercanciaGeneral[[#This Row],[Mercancía general embarcada en exterior]]</f>
        <v>5078924</v>
      </c>
      <c r="L2786" s="3">
        <f>+dataMercanciaGeneral[[#This Row],[Mercancía general desembarcada en cabotaje]]+dataMercanciaGeneral[[#This Row],[Mercancía general desembarcada en exterior]]</f>
        <v>3510207</v>
      </c>
      <c r="M2786" s="3">
        <f>+dataMercanciaGeneral[[#This Row],[TOTAL mercancía general embarcada en cabotaje y exterior]]+dataMercanciaGeneral[[#This Row],[TOTAL mercancía general desembarcada en cabotaje y exterior]]</f>
        <v>8589131</v>
      </c>
    </row>
    <row r="2787" spans="1:13" hidden="1" x14ac:dyDescent="0.25">
      <c r="A2787" s="1">
        <v>2010</v>
      </c>
      <c r="B2787" s="1" t="s">
        <v>11</v>
      </c>
      <c r="C2787" s="1" t="s">
        <v>32</v>
      </c>
      <c r="D2787" s="1" t="s">
        <v>42</v>
      </c>
      <c r="E2787" s="2">
        <v>857422</v>
      </c>
      <c r="F2787" s="2">
        <v>272327</v>
      </c>
      <c r="G2787" s="3">
        <f>+dataMercanciaGeneral[[#This Row],[Mercancía general embarcada en cabotaje]]+dataMercanciaGeneral[[#This Row],[Mercancía general desembarcada en cabotaje]]</f>
        <v>1129749</v>
      </c>
      <c r="H2787" s="2">
        <v>9485055</v>
      </c>
      <c r="I2787" s="2">
        <v>8572645</v>
      </c>
      <c r="J2787" s="3">
        <f>+dataMercanciaGeneral[[#This Row],[Mercancía general embarcada en exterior]]+dataMercanciaGeneral[[#This Row],[Mercancía general desembarcada en exterior]]</f>
        <v>18057700</v>
      </c>
      <c r="K2787" s="3">
        <f>+dataMercanciaGeneral[[#This Row],[Mercancía general embarcada en cabotaje]]+dataMercanciaGeneral[[#This Row],[Mercancía general embarcada en exterior]]</f>
        <v>10342477</v>
      </c>
      <c r="L2787" s="3">
        <f>+dataMercanciaGeneral[[#This Row],[Mercancía general desembarcada en cabotaje]]+dataMercanciaGeneral[[#This Row],[Mercancía general desembarcada en exterior]]</f>
        <v>8844972</v>
      </c>
      <c r="M2787" s="3">
        <f>+dataMercanciaGeneral[[#This Row],[TOTAL mercancía general embarcada en cabotaje y exterior]]+dataMercanciaGeneral[[#This Row],[TOTAL mercancía general desembarcada en cabotaje y exterior]]</f>
        <v>19187449</v>
      </c>
    </row>
    <row r="2788" spans="1:13" hidden="1" x14ac:dyDescent="0.25">
      <c r="A2788" s="1">
        <v>2010</v>
      </c>
      <c r="B2788" s="1" t="s">
        <v>12</v>
      </c>
      <c r="C2788" s="1" t="s">
        <v>32</v>
      </c>
      <c r="D2788" s="1" t="s">
        <v>33</v>
      </c>
      <c r="E2788" s="2">
        <v>711</v>
      </c>
      <c r="F2788" s="2">
        <v>1070</v>
      </c>
      <c r="G2788" s="3">
        <f>+dataMercanciaGeneral[[#This Row],[Mercancía general embarcada en cabotaje]]+dataMercanciaGeneral[[#This Row],[Mercancía general desembarcada en cabotaje]]</f>
        <v>1781</v>
      </c>
      <c r="H2788" s="2">
        <v>1706910</v>
      </c>
      <c r="I2788" s="2">
        <v>2041352</v>
      </c>
      <c r="J2788" s="3">
        <f>+dataMercanciaGeneral[[#This Row],[Mercancía general embarcada en exterior]]+dataMercanciaGeneral[[#This Row],[Mercancía general desembarcada en exterior]]</f>
        <v>3748262</v>
      </c>
      <c r="K2788" s="3">
        <f>+dataMercanciaGeneral[[#This Row],[Mercancía general embarcada en cabotaje]]+dataMercanciaGeneral[[#This Row],[Mercancía general embarcada en exterior]]</f>
        <v>1707621</v>
      </c>
      <c r="L2788" s="3">
        <f>+dataMercanciaGeneral[[#This Row],[Mercancía general desembarcada en cabotaje]]+dataMercanciaGeneral[[#This Row],[Mercancía general desembarcada en exterior]]</f>
        <v>2042422</v>
      </c>
      <c r="M2788" s="3">
        <f>+dataMercanciaGeneral[[#This Row],[TOTAL mercancía general embarcada en cabotaje y exterior]]+dataMercanciaGeneral[[#This Row],[TOTAL mercancía general desembarcada en cabotaje y exterior]]</f>
        <v>3750043</v>
      </c>
    </row>
    <row r="2789" spans="1:13" hidden="1" x14ac:dyDescent="0.25">
      <c r="A2789" s="1">
        <v>2010</v>
      </c>
      <c r="B2789" s="1" t="s">
        <v>12</v>
      </c>
      <c r="C2789" s="1" t="s">
        <v>32</v>
      </c>
      <c r="D2789" s="1" t="s">
        <v>42</v>
      </c>
      <c r="E2789" s="2">
        <v>179566</v>
      </c>
      <c r="F2789" s="2">
        <v>159040</v>
      </c>
      <c r="G2789" s="3">
        <f>+dataMercanciaGeneral[[#This Row],[Mercancía general embarcada en cabotaje]]+dataMercanciaGeneral[[#This Row],[Mercancía general desembarcada en cabotaje]]</f>
        <v>338606</v>
      </c>
      <c r="H2789" s="2">
        <v>3147666</v>
      </c>
      <c r="I2789" s="2">
        <v>2209322</v>
      </c>
      <c r="J2789" s="3">
        <f>+dataMercanciaGeneral[[#This Row],[Mercancía general embarcada en exterior]]+dataMercanciaGeneral[[#This Row],[Mercancía general desembarcada en exterior]]</f>
        <v>5356988</v>
      </c>
      <c r="K2789" s="3">
        <f>+dataMercanciaGeneral[[#This Row],[Mercancía general embarcada en cabotaje]]+dataMercanciaGeneral[[#This Row],[Mercancía general embarcada en exterior]]</f>
        <v>3327232</v>
      </c>
      <c r="L2789" s="3">
        <f>+dataMercanciaGeneral[[#This Row],[Mercancía general desembarcada en cabotaje]]+dataMercanciaGeneral[[#This Row],[Mercancía general desembarcada en exterior]]</f>
        <v>2368362</v>
      </c>
      <c r="M2789" s="3">
        <f>+dataMercanciaGeneral[[#This Row],[TOTAL mercancía general embarcada en cabotaje y exterior]]+dataMercanciaGeneral[[#This Row],[TOTAL mercancía general desembarcada en cabotaje y exterior]]</f>
        <v>5695594</v>
      </c>
    </row>
    <row r="2790" spans="1:13" hidden="1" x14ac:dyDescent="0.25">
      <c r="A2790" s="1">
        <v>2010</v>
      </c>
      <c r="B2790" s="1" t="s">
        <v>13</v>
      </c>
      <c r="C2790" s="1" t="s">
        <v>32</v>
      </c>
      <c r="D2790" s="1" t="s">
        <v>33</v>
      </c>
      <c r="E2790" s="2">
        <v>30103</v>
      </c>
      <c r="F2790" s="2">
        <v>103</v>
      </c>
      <c r="G2790" s="3">
        <f>+dataMercanciaGeneral[[#This Row],[Mercancía general embarcada en cabotaje]]+dataMercanciaGeneral[[#This Row],[Mercancía general desembarcada en cabotaje]]</f>
        <v>30206</v>
      </c>
      <c r="H2790" s="2">
        <v>41239</v>
      </c>
      <c r="I2790" s="2">
        <v>124834</v>
      </c>
      <c r="J2790" s="3">
        <f>+dataMercanciaGeneral[[#This Row],[Mercancía general embarcada en exterior]]+dataMercanciaGeneral[[#This Row],[Mercancía general desembarcada en exterior]]</f>
        <v>166073</v>
      </c>
      <c r="K2790" s="3">
        <f>+dataMercanciaGeneral[[#This Row],[Mercancía general embarcada en cabotaje]]+dataMercanciaGeneral[[#This Row],[Mercancía general embarcada en exterior]]</f>
        <v>71342</v>
      </c>
      <c r="L2790" s="3">
        <f>+dataMercanciaGeneral[[#This Row],[Mercancía general desembarcada en cabotaje]]+dataMercanciaGeneral[[#This Row],[Mercancía general desembarcada en exterior]]</f>
        <v>124937</v>
      </c>
      <c r="M2790" s="3">
        <f>+dataMercanciaGeneral[[#This Row],[TOTAL mercancía general embarcada en cabotaje y exterior]]+dataMercanciaGeneral[[#This Row],[TOTAL mercancía general desembarcada en cabotaje y exterior]]</f>
        <v>196279</v>
      </c>
    </row>
    <row r="2791" spans="1:13" hidden="1" x14ac:dyDescent="0.25">
      <c r="A2791" s="1">
        <v>2010</v>
      </c>
      <c r="B2791" s="1" t="s">
        <v>13</v>
      </c>
      <c r="C2791" s="1" t="s">
        <v>32</v>
      </c>
      <c r="D2791" s="1" t="s">
        <v>42</v>
      </c>
      <c r="E2791" s="2">
        <v>405941</v>
      </c>
      <c r="F2791" s="2">
        <v>123940</v>
      </c>
      <c r="G2791" s="3">
        <f>+dataMercanciaGeneral[[#This Row],[Mercancía general embarcada en cabotaje]]+dataMercanciaGeneral[[#This Row],[Mercancía general desembarcada en cabotaje]]</f>
        <v>529881</v>
      </c>
      <c r="H2791" s="2">
        <v>107583</v>
      </c>
      <c r="I2791" s="2">
        <v>103694</v>
      </c>
      <c r="J2791" s="3">
        <f>+dataMercanciaGeneral[[#This Row],[Mercancía general embarcada en exterior]]+dataMercanciaGeneral[[#This Row],[Mercancía general desembarcada en exterior]]</f>
        <v>211277</v>
      </c>
      <c r="K2791" s="3">
        <f>+dataMercanciaGeneral[[#This Row],[Mercancía general embarcada en cabotaje]]+dataMercanciaGeneral[[#This Row],[Mercancía general embarcada en exterior]]</f>
        <v>513524</v>
      </c>
      <c r="L2791" s="3">
        <f>+dataMercanciaGeneral[[#This Row],[Mercancía general desembarcada en cabotaje]]+dataMercanciaGeneral[[#This Row],[Mercancía general desembarcada en exterior]]</f>
        <v>227634</v>
      </c>
      <c r="M2791" s="3">
        <f>+dataMercanciaGeneral[[#This Row],[TOTAL mercancía general embarcada en cabotaje y exterior]]+dataMercanciaGeneral[[#This Row],[TOTAL mercancía general desembarcada en cabotaje y exterior]]</f>
        <v>741158</v>
      </c>
    </row>
    <row r="2792" spans="1:13" hidden="1" x14ac:dyDescent="0.25">
      <c r="A2792" s="1">
        <v>2010</v>
      </c>
      <c r="B2792" s="1" t="s">
        <v>14</v>
      </c>
      <c r="C2792" s="1" t="s">
        <v>32</v>
      </c>
      <c r="D2792" s="1" t="s">
        <v>33</v>
      </c>
      <c r="E2792" s="2">
        <v>44</v>
      </c>
      <c r="F2792" s="2">
        <v>3007</v>
      </c>
      <c r="G2792" s="3">
        <f>+dataMercanciaGeneral[[#This Row],[Mercancía general embarcada en cabotaje]]+dataMercanciaGeneral[[#This Row],[Mercancía general desembarcada en cabotaje]]</f>
        <v>3051</v>
      </c>
      <c r="H2792" s="2">
        <v>365307</v>
      </c>
      <c r="I2792" s="2">
        <v>107078</v>
      </c>
      <c r="J2792" s="3">
        <f>+dataMercanciaGeneral[[#This Row],[Mercancía general embarcada en exterior]]+dataMercanciaGeneral[[#This Row],[Mercancía general desembarcada en exterior]]</f>
        <v>472385</v>
      </c>
      <c r="K2792" s="3">
        <f>+dataMercanciaGeneral[[#This Row],[Mercancía general embarcada en cabotaje]]+dataMercanciaGeneral[[#This Row],[Mercancía general embarcada en exterior]]</f>
        <v>365351</v>
      </c>
      <c r="L2792" s="3">
        <f>+dataMercanciaGeneral[[#This Row],[Mercancía general desembarcada en cabotaje]]+dataMercanciaGeneral[[#This Row],[Mercancía general desembarcada en exterior]]</f>
        <v>110085</v>
      </c>
      <c r="M2792" s="3">
        <f>+dataMercanciaGeneral[[#This Row],[TOTAL mercancía general embarcada en cabotaje y exterior]]+dataMercanciaGeneral[[#This Row],[TOTAL mercancía general desembarcada en cabotaje y exterior]]</f>
        <v>475436</v>
      </c>
    </row>
    <row r="2793" spans="1:13" hidden="1" x14ac:dyDescent="0.25">
      <c r="A2793" s="1">
        <v>2010</v>
      </c>
      <c r="B2793" s="1" t="s">
        <v>14</v>
      </c>
      <c r="C2793" s="1" t="s">
        <v>32</v>
      </c>
      <c r="D2793" s="1" t="s">
        <v>42</v>
      </c>
      <c r="E2793" s="2">
        <v>50752</v>
      </c>
      <c r="F2793" s="2">
        <v>2485</v>
      </c>
      <c r="G2793" s="3">
        <f>+dataMercanciaGeneral[[#This Row],[Mercancía general embarcada en cabotaje]]+dataMercanciaGeneral[[#This Row],[Mercancía general desembarcada en cabotaje]]</f>
        <v>53237</v>
      </c>
      <c r="H2793" s="2">
        <v>1157744</v>
      </c>
      <c r="I2793" s="2">
        <v>151857</v>
      </c>
      <c r="J2793" s="3">
        <f>+dataMercanciaGeneral[[#This Row],[Mercancía general embarcada en exterior]]+dataMercanciaGeneral[[#This Row],[Mercancía general desembarcada en exterior]]</f>
        <v>1309601</v>
      </c>
      <c r="K2793" s="3">
        <f>+dataMercanciaGeneral[[#This Row],[Mercancía general embarcada en cabotaje]]+dataMercanciaGeneral[[#This Row],[Mercancía general embarcada en exterior]]</f>
        <v>1208496</v>
      </c>
      <c r="L2793" s="3">
        <f>+dataMercanciaGeneral[[#This Row],[Mercancía general desembarcada en cabotaje]]+dataMercanciaGeneral[[#This Row],[Mercancía general desembarcada en exterior]]</f>
        <v>154342</v>
      </c>
      <c r="M2793" s="3">
        <f>+dataMercanciaGeneral[[#This Row],[TOTAL mercancía general embarcada en cabotaje y exterior]]+dataMercanciaGeneral[[#This Row],[TOTAL mercancía general desembarcada en cabotaje y exterior]]</f>
        <v>1362838</v>
      </c>
    </row>
    <row r="2794" spans="1:13" hidden="1" x14ac:dyDescent="0.25">
      <c r="A2794" s="1">
        <v>2010</v>
      </c>
      <c r="B2794" s="1" t="s">
        <v>15</v>
      </c>
      <c r="C2794" s="1" t="s">
        <v>32</v>
      </c>
      <c r="D2794" s="1" t="s">
        <v>33</v>
      </c>
      <c r="E2794" s="2">
        <v>296055</v>
      </c>
      <c r="F2794" s="2">
        <v>534153</v>
      </c>
      <c r="G2794" s="3">
        <f>+dataMercanciaGeneral[[#This Row],[Mercancía general embarcada en cabotaje]]+dataMercanciaGeneral[[#This Row],[Mercancía general desembarcada en cabotaje]]</f>
        <v>830208</v>
      </c>
      <c r="H2794" s="2">
        <v>0</v>
      </c>
      <c r="I2794" s="2">
        <v>21</v>
      </c>
      <c r="J2794" s="3">
        <f>+dataMercanciaGeneral[[#This Row],[Mercancía general embarcada en exterior]]+dataMercanciaGeneral[[#This Row],[Mercancía general desembarcada en exterior]]</f>
        <v>21</v>
      </c>
      <c r="K2794" s="3">
        <f>+dataMercanciaGeneral[[#This Row],[Mercancía general embarcada en cabotaje]]+dataMercanciaGeneral[[#This Row],[Mercancía general embarcada en exterior]]</f>
        <v>296055</v>
      </c>
      <c r="L2794" s="3">
        <f>+dataMercanciaGeneral[[#This Row],[Mercancía general desembarcada en cabotaje]]+dataMercanciaGeneral[[#This Row],[Mercancía general desembarcada en exterior]]</f>
        <v>534174</v>
      </c>
      <c r="M2794" s="3">
        <f>+dataMercanciaGeneral[[#This Row],[TOTAL mercancía general embarcada en cabotaje y exterior]]+dataMercanciaGeneral[[#This Row],[TOTAL mercancía general desembarcada en cabotaje y exterior]]</f>
        <v>830229</v>
      </c>
    </row>
    <row r="2795" spans="1:13" hidden="1" x14ac:dyDescent="0.25">
      <c r="A2795" s="1">
        <v>2010</v>
      </c>
      <c r="B2795" s="1" t="s">
        <v>15</v>
      </c>
      <c r="C2795" s="1" t="s">
        <v>32</v>
      </c>
      <c r="D2795" s="1" t="s">
        <v>42</v>
      </c>
      <c r="E2795" s="2">
        <v>9975</v>
      </c>
      <c r="F2795" s="2">
        <v>28481</v>
      </c>
      <c r="G2795" s="3">
        <f>+dataMercanciaGeneral[[#This Row],[Mercancía general embarcada en cabotaje]]+dataMercanciaGeneral[[#This Row],[Mercancía general desembarcada en cabotaje]]</f>
        <v>38456</v>
      </c>
      <c r="H2795" s="2">
        <v>805</v>
      </c>
      <c r="I2795" s="2">
        <v>6224</v>
      </c>
      <c r="J2795" s="3">
        <f>+dataMercanciaGeneral[[#This Row],[Mercancía general embarcada en exterior]]+dataMercanciaGeneral[[#This Row],[Mercancía general desembarcada en exterior]]</f>
        <v>7029</v>
      </c>
      <c r="K2795" s="3">
        <f>+dataMercanciaGeneral[[#This Row],[Mercancía general embarcada en cabotaje]]+dataMercanciaGeneral[[#This Row],[Mercancía general embarcada en exterior]]</f>
        <v>10780</v>
      </c>
      <c r="L2795" s="3">
        <f>+dataMercanciaGeneral[[#This Row],[Mercancía general desembarcada en cabotaje]]+dataMercanciaGeneral[[#This Row],[Mercancía general desembarcada en exterior]]</f>
        <v>34705</v>
      </c>
      <c r="M2795" s="3">
        <f>+dataMercanciaGeneral[[#This Row],[TOTAL mercancía general embarcada en cabotaje y exterior]]+dataMercanciaGeneral[[#This Row],[TOTAL mercancía general desembarcada en cabotaje y exterior]]</f>
        <v>45485</v>
      </c>
    </row>
    <row r="2796" spans="1:13" hidden="1" x14ac:dyDescent="0.25">
      <c r="A2796" s="1">
        <v>2010</v>
      </c>
      <c r="B2796" s="1" t="s">
        <v>16</v>
      </c>
      <c r="C2796" s="1" t="s">
        <v>32</v>
      </c>
      <c r="D2796" s="1" t="s">
        <v>33</v>
      </c>
      <c r="E2796" s="2">
        <v>166</v>
      </c>
      <c r="F2796" s="2">
        <v>1016</v>
      </c>
      <c r="G2796" s="3">
        <f>+dataMercanciaGeneral[[#This Row],[Mercancía general embarcada en cabotaje]]+dataMercanciaGeneral[[#This Row],[Mercancía general desembarcada en cabotaje]]</f>
        <v>1182</v>
      </c>
      <c r="H2796" s="2">
        <v>408030</v>
      </c>
      <c r="I2796" s="2">
        <v>214012</v>
      </c>
      <c r="J2796" s="3">
        <f>+dataMercanciaGeneral[[#This Row],[Mercancía general embarcada en exterior]]+dataMercanciaGeneral[[#This Row],[Mercancía general desembarcada en exterior]]</f>
        <v>622042</v>
      </c>
      <c r="K2796" s="3">
        <f>+dataMercanciaGeneral[[#This Row],[Mercancía general embarcada en cabotaje]]+dataMercanciaGeneral[[#This Row],[Mercancía general embarcada en exterior]]</f>
        <v>408196</v>
      </c>
      <c r="L2796" s="3">
        <f>+dataMercanciaGeneral[[#This Row],[Mercancía general desembarcada en cabotaje]]+dataMercanciaGeneral[[#This Row],[Mercancía general desembarcada en exterior]]</f>
        <v>215028</v>
      </c>
      <c r="M2796" s="3">
        <f>+dataMercanciaGeneral[[#This Row],[TOTAL mercancía general embarcada en cabotaje y exterior]]+dataMercanciaGeneral[[#This Row],[TOTAL mercancía general desembarcada en cabotaje y exterior]]</f>
        <v>623224</v>
      </c>
    </row>
    <row r="2797" spans="1:13" hidden="1" x14ac:dyDescent="0.25">
      <c r="A2797" s="1">
        <v>2010</v>
      </c>
      <c r="B2797" s="1" t="s">
        <v>16</v>
      </c>
      <c r="C2797" s="1" t="s">
        <v>32</v>
      </c>
      <c r="D2797" s="1" t="s">
        <v>42</v>
      </c>
      <c r="E2797" s="2">
        <v>0</v>
      </c>
      <c r="F2797" s="2">
        <v>0</v>
      </c>
      <c r="G2797" s="3">
        <f>+dataMercanciaGeneral[[#This Row],[Mercancía general embarcada en cabotaje]]+dataMercanciaGeneral[[#This Row],[Mercancía general desembarcada en cabotaje]]</f>
        <v>0</v>
      </c>
      <c r="H2797" s="2">
        <v>1356</v>
      </c>
      <c r="I2797" s="2">
        <v>3995</v>
      </c>
      <c r="J2797" s="3">
        <f>+dataMercanciaGeneral[[#This Row],[Mercancía general embarcada en exterior]]+dataMercanciaGeneral[[#This Row],[Mercancía general desembarcada en exterior]]</f>
        <v>5351</v>
      </c>
      <c r="K2797" s="3">
        <f>+dataMercanciaGeneral[[#This Row],[Mercancía general embarcada en cabotaje]]+dataMercanciaGeneral[[#This Row],[Mercancía general embarcada en exterior]]</f>
        <v>1356</v>
      </c>
      <c r="L2797" s="3">
        <f>+dataMercanciaGeneral[[#This Row],[Mercancía general desembarcada en cabotaje]]+dataMercanciaGeneral[[#This Row],[Mercancía general desembarcada en exterior]]</f>
        <v>3995</v>
      </c>
      <c r="M2797" s="3">
        <f>+dataMercanciaGeneral[[#This Row],[TOTAL mercancía general embarcada en cabotaje y exterior]]+dataMercanciaGeneral[[#This Row],[TOTAL mercancía general desembarcada en cabotaje y exterior]]</f>
        <v>5351</v>
      </c>
    </row>
    <row r="2798" spans="1:13" hidden="1" x14ac:dyDescent="0.25">
      <c r="A2798" s="1">
        <v>2010</v>
      </c>
      <c r="B2798" s="1" t="s">
        <v>17</v>
      </c>
      <c r="C2798" s="1" t="s">
        <v>32</v>
      </c>
      <c r="D2798" s="1" t="s">
        <v>33</v>
      </c>
      <c r="E2798" s="2">
        <v>3797</v>
      </c>
      <c r="F2798" s="2">
        <v>0</v>
      </c>
      <c r="G2798" s="3">
        <f>+dataMercanciaGeneral[[#This Row],[Mercancía general embarcada en cabotaje]]+dataMercanciaGeneral[[#This Row],[Mercancía general desembarcada en cabotaje]]</f>
        <v>3797</v>
      </c>
      <c r="H2798" s="2">
        <v>359416</v>
      </c>
      <c r="I2798" s="2">
        <v>167438</v>
      </c>
      <c r="J2798" s="3">
        <f>+dataMercanciaGeneral[[#This Row],[Mercancía general embarcada en exterior]]+dataMercanciaGeneral[[#This Row],[Mercancía general desembarcada en exterior]]</f>
        <v>526854</v>
      </c>
      <c r="K2798" s="3">
        <f>+dataMercanciaGeneral[[#This Row],[Mercancía general embarcada en cabotaje]]+dataMercanciaGeneral[[#This Row],[Mercancía general embarcada en exterior]]</f>
        <v>363213</v>
      </c>
      <c r="L2798" s="3">
        <f>+dataMercanciaGeneral[[#This Row],[Mercancía general desembarcada en cabotaje]]+dataMercanciaGeneral[[#This Row],[Mercancía general desembarcada en exterior]]</f>
        <v>167438</v>
      </c>
      <c r="M2798" s="3">
        <f>+dataMercanciaGeneral[[#This Row],[TOTAL mercancía general embarcada en cabotaje y exterior]]+dataMercanciaGeneral[[#This Row],[TOTAL mercancía general desembarcada en cabotaje y exterior]]</f>
        <v>530651</v>
      </c>
    </row>
    <row r="2799" spans="1:13" hidden="1" x14ac:dyDescent="0.25">
      <c r="A2799" s="1">
        <v>2010</v>
      </c>
      <c r="B2799" s="1" t="s">
        <v>17</v>
      </c>
      <c r="C2799" s="1" t="s">
        <v>32</v>
      </c>
      <c r="D2799" s="1" t="s">
        <v>42</v>
      </c>
      <c r="E2799" s="2">
        <v>41632</v>
      </c>
      <c r="F2799" s="2">
        <v>19689</v>
      </c>
      <c r="G2799" s="3">
        <f>+dataMercanciaGeneral[[#This Row],[Mercancía general embarcada en cabotaje]]+dataMercanciaGeneral[[#This Row],[Mercancía general desembarcada en cabotaje]]</f>
        <v>61321</v>
      </c>
      <c r="H2799" s="2">
        <v>220893</v>
      </c>
      <c r="I2799" s="2">
        <v>162627</v>
      </c>
      <c r="J2799" s="3">
        <f>+dataMercanciaGeneral[[#This Row],[Mercancía general embarcada en exterior]]+dataMercanciaGeneral[[#This Row],[Mercancía general desembarcada en exterior]]</f>
        <v>383520</v>
      </c>
      <c r="K2799" s="3">
        <f>+dataMercanciaGeneral[[#This Row],[Mercancía general embarcada en cabotaje]]+dataMercanciaGeneral[[#This Row],[Mercancía general embarcada en exterior]]</f>
        <v>262525</v>
      </c>
      <c r="L2799" s="3">
        <f>+dataMercanciaGeneral[[#This Row],[Mercancía general desembarcada en cabotaje]]+dataMercanciaGeneral[[#This Row],[Mercancía general desembarcada en exterior]]</f>
        <v>182316</v>
      </c>
      <c r="M2799" s="3">
        <f>+dataMercanciaGeneral[[#This Row],[TOTAL mercancía general embarcada en cabotaje y exterior]]+dataMercanciaGeneral[[#This Row],[TOTAL mercancía general desembarcada en cabotaje y exterior]]</f>
        <v>444841</v>
      </c>
    </row>
    <row r="2800" spans="1:13" hidden="1" x14ac:dyDescent="0.25">
      <c r="A2800" s="1">
        <v>2010</v>
      </c>
      <c r="B2800" s="1" t="s">
        <v>18</v>
      </c>
      <c r="C2800" s="1" t="s">
        <v>32</v>
      </c>
      <c r="D2800" s="1" t="s">
        <v>33</v>
      </c>
      <c r="E2800" s="2">
        <v>201703</v>
      </c>
      <c r="F2800" s="2">
        <v>5886</v>
      </c>
      <c r="G2800" s="3">
        <f>+dataMercanciaGeneral[[#This Row],[Mercancía general embarcada en cabotaje]]+dataMercanciaGeneral[[#This Row],[Mercancía general desembarcada en cabotaje]]</f>
        <v>207589</v>
      </c>
      <c r="H2800" s="2">
        <v>71024</v>
      </c>
      <c r="I2800" s="2">
        <v>4689</v>
      </c>
      <c r="J2800" s="3">
        <f>+dataMercanciaGeneral[[#This Row],[Mercancía general embarcada en exterior]]+dataMercanciaGeneral[[#This Row],[Mercancía general desembarcada en exterior]]</f>
        <v>75713</v>
      </c>
      <c r="K2800" s="3">
        <f>+dataMercanciaGeneral[[#This Row],[Mercancía general embarcada en cabotaje]]+dataMercanciaGeneral[[#This Row],[Mercancía general embarcada en exterior]]</f>
        <v>272727</v>
      </c>
      <c r="L2800" s="3">
        <f>+dataMercanciaGeneral[[#This Row],[Mercancía general desembarcada en cabotaje]]+dataMercanciaGeneral[[#This Row],[Mercancía general desembarcada en exterior]]</f>
        <v>10575</v>
      </c>
      <c r="M2800" s="3">
        <f>+dataMercanciaGeneral[[#This Row],[TOTAL mercancía general embarcada en cabotaje y exterior]]+dataMercanciaGeneral[[#This Row],[TOTAL mercancía general desembarcada en cabotaje y exterior]]</f>
        <v>283302</v>
      </c>
    </row>
    <row r="2801" spans="1:13" hidden="1" x14ac:dyDescent="0.25">
      <c r="A2801" s="1">
        <v>2010</v>
      </c>
      <c r="B2801" s="1" t="s">
        <v>18</v>
      </c>
      <c r="C2801" s="1" t="s">
        <v>32</v>
      </c>
      <c r="D2801" s="1" t="s">
        <v>42</v>
      </c>
      <c r="E2801" s="2">
        <v>0</v>
      </c>
      <c r="F2801" s="2">
        <v>0</v>
      </c>
      <c r="G2801" s="3">
        <f>+dataMercanciaGeneral[[#This Row],[Mercancía general embarcada en cabotaje]]+dataMercanciaGeneral[[#This Row],[Mercancía general desembarcada en cabotaje]]</f>
        <v>0</v>
      </c>
      <c r="H2801" s="2">
        <v>0</v>
      </c>
      <c r="I2801" s="2">
        <v>0</v>
      </c>
      <c r="J2801" s="3">
        <f>+dataMercanciaGeneral[[#This Row],[Mercancía general embarcada en exterior]]+dataMercanciaGeneral[[#This Row],[Mercancía general desembarcada en exterior]]</f>
        <v>0</v>
      </c>
      <c r="K2801" s="3">
        <f>+dataMercanciaGeneral[[#This Row],[Mercancía general embarcada en cabotaje]]+dataMercanciaGeneral[[#This Row],[Mercancía general embarcada en exterior]]</f>
        <v>0</v>
      </c>
      <c r="L2801" s="3">
        <f>+dataMercanciaGeneral[[#This Row],[Mercancía general desembarcada en cabotaje]]+dataMercanciaGeneral[[#This Row],[Mercancía general desembarcada en exterior]]</f>
        <v>0</v>
      </c>
      <c r="M2801" s="3">
        <f>+dataMercanciaGeneral[[#This Row],[TOTAL mercancía general embarcada en cabotaje y exterior]]+dataMercanciaGeneral[[#This Row],[TOTAL mercancía general desembarcada en cabotaje y exterior]]</f>
        <v>0</v>
      </c>
    </row>
    <row r="2802" spans="1:13" hidden="1" x14ac:dyDescent="0.25">
      <c r="A2802" s="1">
        <v>2010</v>
      </c>
      <c r="B2802" s="1" t="s">
        <v>19</v>
      </c>
      <c r="C2802" s="1" t="s">
        <v>32</v>
      </c>
      <c r="D2802" s="1" t="s">
        <v>33</v>
      </c>
      <c r="E2802" s="2">
        <v>1607638</v>
      </c>
      <c r="F2802" s="2">
        <v>2438113</v>
      </c>
      <c r="G2802" s="3">
        <f>+dataMercanciaGeneral[[#This Row],[Mercancía general embarcada en cabotaje]]+dataMercanciaGeneral[[#This Row],[Mercancía general desembarcada en cabotaje]]</f>
        <v>4045751</v>
      </c>
      <c r="H2802" s="2">
        <v>0</v>
      </c>
      <c r="I2802" s="2">
        <v>0</v>
      </c>
      <c r="J2802" s="3">
        <f>+dataMercanciaGeneral[[#This Row],[Mercancía general embarcada en exterior]]+dataMercanciaGeneral[[#This Row],[Mercancía general desembarcada en exterior]]</f>
        <v>0</v>
      </c>
      <c r="K2802" s="3">
        <f>+dataMercanciaGeneral[[#This Row],[Mercancía general embarcada en cabotaje]]+dataMercanciaGeneral[[#This Row],[Mercancía general embarcada en exterior]]</f>
        <v>1607638</v>
      </c>
      <c r="L2802" s="3">
        <f>+dataMercanciaGeneral[[#This Row],[Mercancía general desembarcada en cabotaje]]+dataMercanciaGeneral[[#This Row],[Mercancía general desembarcada en exterior]]</f>
        <v>2438113</v>
      </c>
      <c r="M2802" s="3">
        <f>+dataMercanciaGeneral[[#This Row],[TOTAL mercancía general embarcada en cabotaje y exterior]]+dataMercanciaGeneral[[#This Row],[TOTAL mercancía general desembarcada en cabotaje y exterior]]</f>
        <v>4045751</v>
      </c>
    </row>
    <row r="2803" spans="1:13" hidden="1" x14ac:dyDescent="0.25">
      <c r="A2803" s="1">
        <v>2010</v>
      </c>
      <c r="B2803" s="1" t="s">
        <v>19</v>
      </c>
      <c r="C2803" s="1" t="s">
        <v>32</v>
      </c>
      <c r="D2803" s="1" t="s">
        <v>42</v>
      </c>
      <c r="E2803" s="2">
        <v>350284</v>
      </c>
      <c r="F2803" s="2">
        <v>819751</v>
      </c>
      <c r="G2803" s="3">
        <f>+dataMercanciaGeneral[[#This Row],[Mercancía general embarcada en cabotaje]]+dataMercanciaGeneral[[#This Row],[Mercancía general desembarcada en cabotaje]]</f>
        <v>1170035</v>
      </c>
      <c r="H2803" s="2">
        <v>4803332</v>
      </c>
      <c r="I2803" s="2">
        <v>4997155</v>
      </c>
      <c r="J2803" s="3">
        <f>+dataMercanciaGeneral[[#This Row],[Mercancía general embarcada en exterior]]+dataMercanciaGeneral[[#This Row],[Mercancía general desembarcada en exterior]]</f>
        <v>9800487</v>
      </c>
      <c r="K2803" s="3">
        <f>+dataMercanciaGeneral[[#This Row],[Mercancía general embarcada en cabotaje]]+dataMercanciaGeneral[[#This Row],[Mercancía general embarcada en exterior]]</f>
        <v>5153616</v>
      </c>
      <c r="L2803" s="3">
        <f>+dataMercanciaGeneral[[#This Row],[Mercancía general desembarcada en cabotaje]]+dataMercanciaGeneral[[#This Row],[Mercancía general desembarcada en exterior]]</f>
        <v>5816906</v>
      </c>
      <c r="M2803" s="3">
        <f>+dataMercanciaGeneral[[#This Row],[TOTAL mercancía general embarcada en cabotaje y exterior]]+dataMercanciaGeneral[[#This Row],[TOTAL mercancía general desembarcada en cabotaje y exterior]]</f>
        <v>10970522</v>
      </c>
    </row>
    <row r="2804" spans="1:13" hidden="1" x14ac:dyDescent="0.25">
      <c r="A2804" s="1">
        <v>2010</v>
      </c>
      <c r="B2804" s="1" t="s">
        <v>20</v>
      </c>
      <c r="C2804" s="1" t="s">
        <v>32</v>
      </c>
      <c r="D2804" s="1" t="s">
        <v>33</v>
      </c>
      <c r="E2804" s="2">
        <v>326852</v>
      </c>
      <c r="F2804" s="2">
        <v>107863</v>
      </c>
      <c r="G2804" s="3">
        <f>+dataMercanciaGeneral[[#This Row],[Mercancía general embarcada en cabotaje]]+dataMercanciaGeneral[[#This Row],[Mercancía general desembarcada en cabotaje]]</f>
        <v>434715</v>
      </c>
      <c r="H2804" s="2">
        <v>87</v>
      </c>
      <c r="I2804" s="2">
        <v>18944</v>
      </c>
      <c r="J2804" s="3">
        <f>+dataMercanciaGeneral[[#This Row],[Mercancía general embarcada en exterior]]+dataMercanciaGeneral[[#This Row],[Mercancía general desembarcada en exterior]]</f>
        <v>19031</v>
      </c>
      <c r="K2804" s="3">
        <f>+dataMercanciaGeneral[[#This Row],[Mercancía general embarcada en cabotaje]]+dataMercanciaGeneral[[#This Row],[Mercancía general embarcada en exterior]]</f>
        <v>326939</v>
      </c>
      <c r="L2804" s="3">
        <f>+dataMercanciaGeneral[[#This Row],[Mercancía general desembarcada en cabotaje]]+dataMercanciaGeneral[[#This Row],[Mercancía general desembarcada en exterior]]</f>
        <v>126807</v>
      </c>
      <c r="M2804" s="3">
        <f>+dataMercanciaGeneral[[#This Row],[TOTAL mercancía general embarcada en cabotaje y exterior]]+dataMercanciaGeneral[[#This Row],[TOTAL mercancía general desembarcada en cabotaje y exterior]]</f>
        <v>453746</v>
      </c>
    </row>
    <row r="2805" spans="1:13" hidden="1" x14ac:dyDescent="0.25">
      <c r="A2805" s="1">
        <v>2010</v>
      </c>
      <c r="B2805" s="1" t="s">
        <v>20</v>
      </c>
      <c r="C2805" s="1" t="s">
        <v>32</v>
      </c>
      <c r="D2805" s="1" t="s">
        <v>42</v>
      </c>
      <c r="E2805" s="2">
        <v>94109</v>
      </c>
      <c r="F2805" s="2">
        <v>21850</v>
      </c>
      <c r="G2805" s="3">
        <f>+dataMercanciaGeneral[[#This Row],[Mercancía general embarcada en cabotaje]]+dataMercanciaGeneral[[#This Row],[Mercancía general desembarcada en cabotaje]]</f>
        <v>115959</v>
      </c>
      <c r="H2805" s="2">
        <v>406140</v>
      </c>
      <c r="I2805" s="2">
        <v>458617</v>
      </c>
      <c r="J2805" s="3">
        <f>+dataMercanciaGeneral[[#This Row],[Mercancía general embarcada en exterior]]+dataMercanciaGeneral[[#This Row],[Mercancía general desembarcada en exterior]]</f>
        <v>864757</v>
      </c>
      <c r="K2805" s="3">
        <f>+dataMercanciaGeneral[[#This Row],[Mercancía general embarcada en cabotaje]]+dataMercanciaGeneral[[#This Row],[Mercancía general embarcada en exterior]]</f>
        <v>500249</v>
      </c>
      <c r="L2805" s="3">
        <f>+dataMercanciaGeneral[[#This Row],[Mercancía general desembarcada en cabotaje]]+dataMercanciaGeneral[[#This Row],[Mercancía general desembarcada en exterior]]</f>
        <v>480467</v>
      </c>
      <c r="M2805" s="3">
        <f>+dataMercanciaGeneral[[#This Row],[TOTAL mercancía general embarcada en cabotaje y exterior]]+dataMercanciaGeneral[[#This Row],[TOTAL mercancía general desembarcada en cabotaje y exterior]]</f>
        <v>980716</v>
      </c>
    </row>
    <row r="2806" spans="1:13" hidden="1" x14ac:dyDescent="0.25">
      <c r="A2806" s="1">
        <v>2010</v>
      </c>
      <c r="B2806" s="1" t="s">
        <v>21</v>
      </c>
      <c r="C2806" s="1" t="s">
        <v>32</v>
      </c>
      <c r="D2806" s="1" t="s">
        <v>33</v>
      </c>
      <c r="E2806" s="2">
        <v>25</v>
      </c>
      <c r="F2806" s="2">
        <v>11288</v>
      </c>
      <c r="G2806" s="3">
        <f>+dataMercanciaGeneral[[#This Row],[Mercancía general embarcada en cabotaje]]+dataMercanciaGeneral[[#This Row],[Mercancía general desembarcada en cabotaje]]</f>
        <v>11313</v>
      </c>
      <c r="H2806" s="2">
        <v>374248</v>
      </c>
      <c r="I2806" s="2">
        <v>187030</v>
      </c>
      <c r="J2806" s="3">
        <f>+dataMercanciaGeneral[[#This Row],[Mercancía general embarcada en exterior]]+dataMercanciaGeneral[[#This Row],[Mercancía general desembarcada en exterior]]</f>
        <v>561278</v>
      </c>
      <c r="K2806" s="3">
        <f>+dataMercanciaGeneral[[#This Row],[Mercancía general embarcada en cabotaje]]+dataMercanciaGeneral[[#This Row],[Mercancía general embarcada en exterior]]</f>
        <v>374273</v>
      </c>
      <c r="L2806" s="3">
        <f>+dataMercanciaGeneral[[#This Row],[Mercancía general desembarcada en cabotaje]]+dataMercanciaGeneral[[#This Row],[Mercancía general desembarcada en exterior]]</f>
        <v>198318</v>
      </c>
      <c r="M2806" s="3">
        <f>+dataMercanciaGeneral[[#This Row],[TOTAL mercancía general embarcada en cabotaje y exterior]]+dataMercanciaGeneral[[#This Row],[TOTAL mercancía general desembarcada en cabotaje y exterior]]</f>
        <v>572591</v>
      </c>
    </row>
    <row r="2807" spans="1:13" hidden="1" x14ac:dyDescent="0.25">
      <c r="A2807" s="1">
        <v>2010</v>
      </c>
      <c r="B2807" s="1" t="s">
        <v>21</v>
      </c>
      <c r="C2807" s="1" t="s">
        <v>32</v>
      </c>
      <c r="D2807" s="1" t="s">
        <v>42</v>
      </c>
      <c r="E2807" s="2">
        <v>183554</v>
      </c>
      <c r="F2807" s="2">
        <v>52949</v>
      </c>
      <c r="G2807" s="3">
        <f>+dataMercanciaGeneral[[#This Row],[Mercancía general embarcada en cabotaje]]+dataMercanciaGeneral[[#This Row],[Mercancía general desembarcada en cabotaje]]</f>
        <v>236503</v>
      </c>
      <c r="H2807" s="2">
        <v>82175</v>
      </c>
      <c r="I2807" s="2">
        <v>86786</v>
      </c>
      <c r="J2807" s="3">
        <f>+dataMercanciaGeneral[[#This Row],[Mercancía general embarcada en exterior]]+dataMercanciaGeneral[[#This Row],[Mercancía general desembarcada en exterior]]</f>
        <v>168961</v>
      </c>
      <c r="K2807" s="3">
        <f>+dataMercanciaGeneral[[#This Row],[Mercancía general embarcada en cabotaje]]+dataMercanciaGeneral[[#This Row],[Mercancía general embarcada en exterior]]</f>
        <v>265729</v>
      </c>
      <c r="L2807" s="3">
        <f>+dataMercanciaGeneral[[#This Row],[Mercancía general desembarcada en cabotaje]]+dataMercanciaGeneral[[#This Row],[Mercancía general desembarcada en exterior]]</f>
        <v>139735</v>
      </c>
      <c r="M2807" s="3">
        <f>+dataMercanciaGeneral[[#This Row],[TOTAL mercancía general embarcada en cabotaje y exterior]]+dataMercanciaGeneral[[#This Row],[TOTAL mercancía general desembarcada en cabotaje y exterior]]</f>
        <v>405464</v>
      </c>
    </row>
    <row r="2808" spans="1:13" hidden="1" x14ac:dyDescent="0.25">
      <c r="A2808" s="1">
        <v>2010</v>
      </c>
      <c r="B2808" s="1" t="s">
        <v>22</v>
      </c>
      <c r="C2808" s="1" t="s">
        <v>32</v>
      </c>
      <c r="D2808" s="1" t="s">
        <v>33</v>
      </c>
      <c r="E2808" s="2">
        <v>127808</v>
      </c>
      <c r="F2808" s="2">
        <v>420242</v>
      </c>
      <c r="G2808" s="3">
        <f>+dataMercanciaGeneral[[#This Row],[Mercancía general embarcada en cabotaje]]+dataMercanciaGeneral[[#This Row],[Mercancía general desembarcada en cabotaje]]</f>
        <v>548050</v>
      </c>
      <c r="H2808" s="2">
        <v>0</v>
      </c>
      <c r="I2808" s="2">
        <v>0</v>
      </c>
      <c r="J2808" s="3">
        <f>+dataMercanciaGeneral[[#This Row],[Mercancía general embarcada en exterior]]+dataMercanciaGeneral[[#This Row],[Mercancía general desembarcada en exterior]]</f>
        <v>0</v>
      </c>
      <c r="K2808" s="3">
        <f>+dataMercanciaGeneral[[#This Row],[Mercancía general embarcada en cabotaje]]+dataMercanciaGeneral[[#This Row],[Mercancía general embarcada en exterior]]</f>
        <v>127808</v>
      </c>
      <c r="L2808" s="3">
        <f>+dataMercanciaGeneral[[#This Row],[Mercancía general desembarcada en cabotaje]]+dataMercanciaGeneral[[#This Row],[Mercancía general desembarcada en exterior]]</f>
        <v>420242</v>
      </c>
      <c r="M2808" s="3">
        <f>+dataMercanciaGeneral[[#This Row],[TOTAL mercancía general embarcada en cabotaje y exterior]]+dataMercanciaGeneral[[#This Row],[TOTAL mercancía general desembarcada en cabotaje y exterior]]</f>
        <v>548050</v>
      </c>
    </row>
    <row r="2809" spans="1:13" hidden="1" x14ac:dyDescent="0.25">
      <c r="A2809" s="1">
        <v>2010</v>
      </c>
      <c r="B2809" s="1" t="s">
        <v>22</v>
      </c>
      <c r="C2809" s="1" t="s">
        <v>32</v>
      </c>
      <c r="D2809" s="1" t="s">
        <v>42</v>
      </c>
      <c r="E2809" s="2">
        <v>24180</v>
      </c>
      <c r="F2809" s="2">
        <v>11314</v>
      </c>
      <c r="G2809" s="3">
        <f>+dataMercanciaGeneral[[#This Row],[Mercancía general embarcada en cabotaje]]+dataMercanciaGeneral[[#This Row],[Mercancía general desembarcada en cabotaje]]</f>
        <v>35494</v>
      </c>
      <c r="H2809" s="2">
        <v>801</v>
      </c>
      <c r="I2809" s="2">
        <v>118718</v>
      </c>
      <c r="J2809" s="3">
        <f>+dataMercanciaGeneral[[#This Row],[Mercancía general embarcada en exterior]]+dataMercanciaGeneral[[#This Row],[Mercancía general desembarcada en exterior]]</f>
        <v>119519</v>
      </c>
      <c r="K2809" s="3">
        <f>+dataMercanciaGeneral[[#This Row],[Mercancía general embarcada en cabotaje]]+dataMercanciaGeneral[[#This Row],[Mercancía general embarcada en exterior]]</f>
        <v>24981</v>
      </c>
      <c r="L2809" s="3">
        <f>+dataMercanciaGeneral[[#This Row],[Mercancía general desembarcada en cabotaje]]+dataMercanciaGeneral[[#This Row],[Mercancía general desembarcada en exterior]]</f>
        <v>130032</v>
      </c>
      <c r="M2809" s="3">
        <f>+dataMercanciaGeneral[[#This Row],[TOTAL mercancía general embarcada en cabotaje y exterior]]+dataMercanciaGeneral[[#This Row],[TOTAL mercancía general desembarcada en cabotaje y exterior]]</f>
        <v>155013</v>
      </c>
    </row>
    <row r="2810" spans="1:13" hidden="1" x14ac:dyDescent="0.25">
      <c r="A2810" s="1">
        <v>2010</v>
      </c>
      <c r="B2810" s="1" t="s">
        <v>6</v>
      </c>
      <c r="C2810" s="1" t="s">
        <v>32</v>
      </c>
      <c r="D2810" s="1" t="s">
        <v>33</v>
      </c>
      <c r="E2810" s="2">
        <v>1350</v>
      </c>
      <c r="F2810" s="2">
        <v>0</v>
      </c>
      <c r="G2810" s="3">
        <f>+dataMercanciaGeneral[[#This Row],[Mercancía general embarcada en cabotaje]]+dataMercanciaGeneral[[#This Row],[Mercancía general desembarcada en cabotaje]]</f>
        <v>1350</v>
      </c>
      <c r="H2810" s="2">
        <v>26759</v>
      </c>
      <c r="I2810" s="2">
        <v>116744</v>
      </c>
      <c r="J2810" s="3">
        <f>+dataMercanciaGeneral[[#This Row],[Mercancía general embarcada en exterior]]+dataMercanciaGeneral[[#This Row],[Mercancía general desembarcada en exterior]]</f>
        <v>143503</v>
      </c>
      <c r="K2810" s="3">
        <f>+dataMercanciaGeneral[[#This Row],[Mercancía general embarcada en cabotaje]]+dataMercanciaGeneral[[#This Row],[Mercancía general embarcada en exterior]]</f>
        <v>28109</v>
      </c>
      <c r="L2810" s="3">
        <f>+dataMercanciaGeneral[[#This Row],[Mercancía general desembarcada en cabotaje]]+dataMercanciaGeneral[[#This Row],[Mercancía general desembarcada en exterior]]</f>
        <v>116744</v>
      </c>
      <c r="M2810" s="3">
        <f>+dataMercanciaGeneral[[#This Row],[TOTAL mercancía general embarcada en cabotaje y exterior]]+dataMercanciaGeneral[[#This Row],[TOTAL mercancía general desembarcada en cabotaje y exterior]]</f>
        <v>144853</v>
      </c>
    </row>
    <row r="2811" spans="1:13" hidden="1" x14ac:dyDescent="0.25">
      <c r="A2811" s="1">
        <v>2010</v>
      </c>
      <c r="B2811" s="1" t="s">
        <v>6</v>
      </c>
      <c r="C2811" s="1" t="s">
        <v>32</v>
      </c>
      <c r="D2811" s="1" t="s">
        <v>42</v>
      </c>
      <c r="E2811" s="2">
        <v>181</v>
      </c>
      <c r="F2811" s="2">
        <v>2042</v>
      </c>
      <c r="G2811" s="3">
        <f>+dataMercanciaGeneral[[#This Row],[Mercancía general embarcada en cabotaje]]+dataMercanciaGeneral[[#This Row],[Mercancía general desembarcada en cabotaje]]</f>
        <v>2223</v>
      </c>
      <c r="H2811" s="2">
        <v>14744</v>
      </c>
      <c r="I2811" s="2">
        <v>7828</v>
      </c>
      <c r="J2811" s="3">
        <f>+dataMercanciaGeneral[[#This Row],[Mercancía general embarcada en exterior]]+dataMercanciaGeneral[[#This Row],[Mercancía general desembarcada en exterior]]</f>
        <v>22572</v>
      </c>
      <c r="K2811" s="3">
        <f>+dataMercanciaGeneral[[#This Row],[Mercancía general embarcada en cabotaje]]+dataMercanciaGeneral[[#This Row],[Mercancía general embarcada en exterior]]</f>
        <v>14925</v>
      </c>
      <c r="L2811" s="3">
        <f>+dataMercanciaGeneral[[#This Row],[Mercancía general desembarcada en cabotaje]]+dataMercanciaGeneral[[#This Row],[Mercancía general desembarcada en exterior]]</f>
        <v>9870</v>
      </c>
      <c r="M2811" s="3">
        <f>+dataMercanciaGeneral[[#This Row],[TOTAL mercancía general embarcada en cabotaje y exterior]]+dataMercanciaGeneral[[#This Row],[TOTAL mercancía general desembarcada en cabotaje y exterior]]</f>
        <v>24795</v>
      </c>
    </row>
    <row r="2812" spans="1:13" hidden="1" x14ac:dyDescent="0.25">
      <c r="A2812" s="1">
        <v>2010</v>
      </c>
      <c r="B2812" s="1" t="s">
        <v>23</v>
      </c>
      <c r="C2812" s="1" t="s">
        <v>32</v>
      </c>
      <c r="D2812" s="1" t="s">
        <v>33</v>
      </c>
      <c r="E2812" s="2">
        <v>2302</v>
      </c>
      <c r="F2812" s="2">
        <v>7765</v>
      </c>
      <c r="G2812" s="3">
        <f>+dataMercanciaGeneral[[#This Row],[Mercancía general embarcada en cabotaje]]+dataMercanciaGeneral[[#This Row],[Mercancía general desembarcada en cabotaje]]</f>
        <v>10067</v>
      </c>
      <c r="H2812" s="2">
        <v>1443806</v>
      </c>
      <c r="I2812" s="2">
        <v>729868</v>
      </c>
      <c r="J2812" s="3">
        <f>+dataMercanciaGeneral[[#This Row],[Mercancía general embarcada en exterior]]+dataMercanciaGeneral[[#This Row],[Mercancía general desembarcada en exterior]]</f>
        <v>2173674</v>
      </c>
      <c r="K2812" s="3">
        <f>+dataMercanciaGeneral[[#This Row],[Mercancía general embarcada en cabotaje]]+dataMercanciaGeneral[[#This Row],[Mercancía general embarcada en exterior]]</f>
        <v>1446108</v>
      </c>
      <c r="L2812" s="3">
        <f>+dataMercanciaGeneral[[#This Row],[Mercancía general desembarcada en cabotaje]]+dataMercanciaGeneral[[#This Row],[Mercancía general desembarcada en exterior]]</f>
        <v>737633</v>
      </c>
      <c r="M2812" s="3">
        <f>+dataMercanciaGeneral[[#This Row],[TOTAL mercancía general embarcada en cabotaje y exterior]]+dataMercanciaGeneral[[#This Row],[TOTAL mercancía general desembarcada en cabotaje y exterior]]</f>
        <v>2183741</v>
      </c>
    </row>
    <row r="2813" spans="1:13" hidden="1" x14ac:dyDescent="0.25">
      <c r="A2813" s="1">
        <v>2010</v>
      </c>
      <c r="B2813" s="1" t="s">
        <v>23</v>
      </c>
      <c r="C2813" s="1" t="s">
        <v>32</v>
      </c>
      <c r="D2813" s="1" t="s">
        <v>42</v>
      </c>
      <c r="E2813" s="2">
        <v>0</v>
      </c>
      <c r="F2813" s="2">
        <v>0</v>
      </c>
      <c r="G2813" s="3">
        <f>+dataMercanciaGeneral[[#This Row],[Mercancía general embarcada en cabotaje]]+dataMercanciaGeneral[[#This Row],[Mercancía general desembarcada en cabotaje]]</f>
        <v>0</v>
      </c>
      <c r="H2813" s="2">
        <v>0</v>
      </c>
      <c r="I2813" s="2">
        <v>0</v>
      </c>
      <c r="J2813" s="3">
        <f>+dataMercanciaGeneral[[#This Row],[Mercancía general embarcada en exterior]]+dataMercanciaGeneral[[#This Row],[Mercancía general desembarcada en exterior]]</f>
        <v>0</v>
      </c>
      <c r="K2813" s="3">
        <f>+dataMercanciaGeneral[[#This Row],[Mercancía general embarcada en cabotaje]]+dataMercanciaGeneral[[#This Row],[Mercancía general embarcada en exterior]]</f>
        <v>0</v>
      </c>
      <c r="L2813" s="3">
        <f>+dataMercanciaGeneral[[#This Row],[Mercancía general desembarcada en cabotaje]]+dataMercanciaGeneral[[#This Row],[Mercancía general desembarcada en exterior]]</f>
        <v>0</v>
      </c>
      <c r="M2813" s="3">
        <f>+dataMercanciaGeneral[[#This Row],[TOTAL mercancía general embarcada en cabotaje y exterior]]+dataMercanciaGeneral[[#This Row],[TOTAL mercancía general desembarcada en cabotaje y exterior]]</f>
        <v>0</v>
      </c>
    </row>
    <row r="2814" spans="1:13" hidden="1" x14ac:dyDescent="0.25">
      <c r="A2814" s="1">
        <v>2010</v>
      </c>
      <c r="B2814" s="1" t="s">
        <v>7</v>
      </c>
      <c r="C2814" s="1" t="s">
        <v>32</v>
      </c>
      <c r="D2814" s="1" t="s">
        <v>33</v>
      </c>
      <c r="E2814" s="2">
        <v>1464881</v>
      </c>
      <c r="F2814" s="2">
        <v>1400933</v>
      </c>
      <c r="G2814" s="3">
        <f>+dataMercanciaGeneral[[#This Row],[Mercancía general embarcada en cabotaje]]+dataMercanciaGeneral[[#This Row],[Mercancía general desembarcada en cabotaje]]</f>
        <v>2865814</v>
      </c>
      <c r="H2814" s="2">
        <v>25334</v>
      </c>
      <c r="I2814" s="2">
        <v>34439</v>
      </c>
      <c r="J2814" s="3">
        <f>+dataMercanciaGeneral[[#This Row],[Mercancía general embarcada en exterior]]+dataMercanciaGeneral[[#This Row],[Mercancía general desembarcada en exterior]]</f>
        <v>59773</v>
      </c>
      <c r="K2814" s="3">
        <f>+dataMercanciaGeneral[[#This Row],[Mercancía general embarcada en cabotaje]]+dataMercanciaGeneral[[#This Row],[Mercancía general embarcada en exterior]]</f>
        <v>1490215</v>
      </c>
      <c r="L2814" s="3">
        <f>+dataMercanciaGeneral[[#This Row],[Mercancía general desembarcada en cabotaje]]+dataMercanciaGeneral[[#This Row],[Mercancía general desembarcada en exterior]]</f>
        <v>1435372</v>
      </c>
      <c r="M2814" s="3">
        <f>+dataMercanciaGeneral[[#This Row],[TOTAL mercancía general embarcada en cabotaje y exterior]]+dataMercanciaGeneral[[#This Row],[TOTAL mercancía general desembarcada en cabotaje y exterior]]</f>
        <v>2925587</v>
      </c>
    </row>
    <row r="2815" spans="1:13" hidden="1" x14ac:dyDescent="0.25">
      <c r="A2815" s="1">
        <v>2010</v>
      </c>
      <c r="B2815" s="1" t="s">
        <v>7</v>
      </c>
      <c r="C2815" s="1" t="s">
        <v>32</v>
      </c>
      <c r="D2815" s="1" t="s">
        <v>42</v>
      </c>
      <c r="E2815" s="2">
        <v>734071</v>
      </c>
      <c r="F2815" s="2">
        <v>1527053</v>
      </c>
      <c r="G2815" s="3">
        <f>+dataMercanciaGeneral[[#This Row],[Mercancía general embarcada en cabotaje]]+dataMercanciaGeneral[[#This Row],[Mercancía general desembarcada en cabotaje]]</f>
        <v>2261124</v>
      </c>
      <c r="H2815" s="2">
        <v>126196</v>
      </c>
      <c r="I2815" s="2">
        <v>469407</v>
      </c>
      <c r="J2815" s="3">
        <f>+dataMercanciaGeneral[[#This Row],[Mercancía general embarcada en exterior]]+dataMercanciaGeneral[[#This Row],[Mercancía general desembarcada en exterior]]</f>
        <v>595603</v>
      </c>
      <c r="K2815" s="3">
        <f>+dataMercanciaGeneral[[#This Row],[Mercancía general embarcada en cabotaje]]+dataMercanciaGeneral[[#This Row],[Mercancía general embarcada en exterior]]</f>
        <v>860267</v>
      </c>
      <c r="L2815" s="3">
        <f>+dataMercanciaGeneral[[#This Row],[Mercancía general desembarcada en cabotaje]]+dataMercanciaGeneral[[#This Row],[Mercancía general desembarcada en exterior]]</f>
        <v>1996460</v>
      </c>
      <c r="M2815" s="3">
        <f>+dataMercanciaGeneral[[#This Row],[TOTAL mercancía general embarcada en cabotaje y exterior]]+dataMercanciaGeneral[[#This Row],[TOTAL mercancía general desembarcada en cabotaje y exterior]]</f>
        <v>2856727</v>
      </c>
    </row>
    <row r="2816" spans="1:13" hidden="1" x14ac:dyDescent="0.25">
      <c r="A2816" s="1">
        <v>2010</v>
      </c>
      <c r="B2816" s="1" t="s">
        <v>24</v>
      </c>
      <c r="C2816" s="1" t="s">
        <v>32</v>
      </c>
      <c r="D2816" s="1" t="s">
        <v>33</v>
      </c>
      <c r="E2816" s="2">
        <v>998</v>
      </c>
      <c r="F2816" s="2">
        <v>0</v>
      </c>
      <c r="G2816" s="3">
        <f>+dataMercanciaGeneral[[#This Row],[Mercancía general embarcada en cabotaje]]+dataMercanciaGeneral[[#This Row],[Mercancía general desembarcada en cabotaje]]</f>
        <v>998</v>
      </c>
      <c r="H2816" s="2">
        <v>907305</v>
      </c>
      <c r="I2816" s="2">
        <v>735319</v>
      </c>
      <c r="J2816" s="3">
        <f>+dataMercanciaGeneral[[#This Row],[Mercancía general embarcada en exterior]]+dataMercanciaGeneral[[#This Row],[Mercancía general desembarcada en exterior]]</f>
        <v>1642624</v>
      </c>
      <c r="K2816" s="3">
        <f>+dataMercanciaGeneral[[#This Row],[Mercancía general embarcada en cabotaje]]+dataMercanciaGeneral[[#This Row],[Mercancía general embarcada en exterior]]</f>
        <v>908303</v>
      </c>
      <c r="L2816" s="3">
        <f>+dataMercanciaGeneral[[#This Row],[Mercancía general desembarcada en cabotaje]]+dataMercanciaGeneral[[#This Row],[Mercancía general desembarcada en exterior]]</f>
        <v>735319</v>
      </c>
      <c r="M2816" s="3">
        <f>+dataMercanciaGeneral[[#This Row],[TOTAL mercancía general embarcada en cabotaje y exterior]]+dataMercanciaGeneral[[#This Row],[TOTAL mercancía general desembarcada en cabotaje y exterior]]</f>
        <v>1643622</v>
      </c>
    </row>
    <row r="2817" spans="1:13" hidden="1" x14ac:dyDescent="0.25">
      <c r="A2817" s="1">
        <v>2010</v>
      </c>
      <c r="B2817" s="1" t="s">
        <v>24</v>
      </c>
      <c r="C2817" s="1" t="s">
        <v>32</v>
      </c>
      <c r="D2817" s="1" t="s">
        <v>42</v>
      </c>
      <c r="E2817" s="2">
        <v>0</v>
      </c>
      <c r="F2817" s="2">
        <v>0</v>
      </c>
      <c r="G2817" s="3">
        <f>+dataMercanciaGeneral[[#This Row],[Mercancía general embarcada en cabotaje]]+dataMercanciaGeneral[[#This Row],[Mercancía general desembarcada en cabotaje]]</f>
        <v>0</v>
      </c>
      <c r="H2817" s="2">
        <v>4120</v>
      </c>
      <c r="I2817" s="2">
        <v>9130</v>
      </c>
      <c r="J2817" s="3">
        <f>+dataMercanciaGeneral[[#This Row],[Mercancía general embarcada en exterior]]+dataMercanciaGeneral[[#This Row],[Mercancía general desembarcada en exterior]]</f>
        <v>13250</v>
      </c>
      <c r="K2817" s="3">
        <f>+dataMercanciaGeneral[[#This Row],[Mercancía general embarcada en cabotaje]]+dataMercanciaGeneral[[#This Row],[Mercancía general embarcada en exterior]]</f>
        <v>4120</v>
      </c>
      <c r="L2817" s="3">
        <f>+dataMercanciaGeneral[[#This Row],[Mercancía general desembarcada en cabotaje]]+dataMercanciaGeneral[[#This Row],[Mercancía general desembarcada en exterior]]</f>
        <v>9130</v>
      </c>
      <c r="M2817" s="3">
        <f>+dataMercanciaGeneral[[#This Row],[TOTAL mercancía general embarcada en cabotaje y exterior]]+dataMercanciaGeneral[[#This Row],[TOTAL mercancía general desembarcada en cabotaje y exterior]]</f>
        <v>13250</v>
      </c>
    </row>
    <row r="2818" spans="1:13" hidden="1" x14ac:dyDescent="0.25">
      <c r="A2818" s="1">
        <v>2010</v>
      </c>
      <c r="B2818" s="1" t="s">
        <v>25</v>
      </c>
      <c r="C2818" s="1" t="s">
        <v>32</v>
      </c>
      <c r="D2818" s="1" t="s">
        <v>33</v>
      </c>
      <c r="E2818" s="2">
        <v>164058</v>
      </c>
      <c r="F2818" s="2">
        <v>99011</v>
      </c>
      <c r="G2818" s="3">
        <f>+dataMercanciaGeneral[[#This Row],[Mercancía general embarcada en cabotaje]]+dataMercanciaGeneral[[#This Row],[Mercancía general desembarcada en cabotaje]]</f>
        <v>263069</v>
      </c>
      <c r="H2818" s="2">
        <v>471082</v>
      </c>
      <c r="I2818" s="2">
        <v>137666</v>
      </c>
      <c r="J2818" s="3">
        <f>+dataMercanciaGeneral[[#This Row],[Mercancía general embarcada en exterior]]+dataMercanciaGeneral[[#This Row],[Mercancía general desembarcada en exterior]]</f>
        <v>608748</v>
      </c>
      <c r="K2818" s="3">
        <f>+dataMercanciaGeneral[[#This Row],[Mercancía general embarcada en cabotaje]]+dataMercanciaGeneral[[#This Row],[Mercancía general embarcada en exterior]]</f>
        <v>635140</v>
      </c>
      <c r="L2818" s="3">
        <f>+dataMercanciaGeneral[[#This Row],[Mercancía general desembarcada en cabotaje]]+dataMercanciaGeneral[[#This Row],[Mercancía general desembarcada en exterior]]</f>
        <v>236677</v>
      </c>
      <c r="M2818" s="3">
        <f>+dataMercanciaGeneral[[#This Row],[TOTAL mercancía general embarcada en cabotaje y exterior]]+dataMercanciaGeneral[[#This Row],[TOTAL mercancía general desembarcada en cabotaje y exterior]]</f>
        <v>871817</v>
      </c>
    </row>
    <row r="2819" spans="1:13" hidden="1" x14ac:dyDescent="0.25">
      <c r="A2819" s="1">
        <v>2010</v>
      </c>
      <c r="B2819" s="1" t="s">
        <v>25</v>
      </c>
      <c r="C2819" s="1" t="s">
        <v>32</v>
      </c>
      <c r="D2819" s="1" t="s">
        <v>42</v>
      </c>
      <c r="E2819" s="2">
        <v>657933</v>
      </c>
      <c r="F2819" s="2">
        <v>197876</v>
      </c>
      <c r="G2819" s="3">
        <f>+dataMercanciaGeneral[[#This Row],[Mercancía general embarcada en cabotaje]]+dataMercanciaGeneral[[#This Row],[Mercancía general desembarcada en cabotaje]]</f>
        <v>855809</v>
      </c>
      <c r="H2819" s="2">
        <v>164149</v>
      </c>
      <c r="I2819" s="2">
        <v>107130</v>
      </c>
      <c r="J2819" s="3">
        <f>+dataMercanciaGeneral[[#This Row],[Mercancía general embarcada en exterior]]+dataMercanciaGeneral[[#This Row],[Mercancía general desembarcada en exterior]]</f>
        <v>271279</v>
      </c>
      <c r="K2819" s="3">
        <f>+dataMercanciaGeneral[[#This Row],[Mercancía general embarcada en cabotaje]]+dataMercanciaGeneral[[#This Row],[Mercancía general embarcada en exterior]]</f>
        <v>822082</v>
      </c>
      <c r="L2819" s="3">
        <f>+dataMercanciaGeneral[[#This Row],[Mercancía general desembarcada en cabotaje]]+dataMercanciaGeneral[[#This Row],[Mercancía general desembarcada en exterior]]</f>
        <v>305006</v>
      </c>
      <c r="M2819" s="3">
        <f>+dataMercanciaGeneral[[#This Row],[TOTAL mercancía general embarcada en cabotaje y exterior]]+dataMercanciaGeneral[[#This Row],[TOTAL mercancía general desembarcada en cabotaje y exterior]]</f>
        <v>1127088</v>
      </c>
    </row>
    <row r="2820" spans="1:13" hidden="1" x14ac:dyDescent="0.25">
      <c r="A2820" s="1">
        <v>2010</v>
      </c>
      <c r="B2820" s="1" t="s">
        <v>26</v>
      </c>
      <c r="C2820" s="1" t="s">
        <v>32</v>
      </c>
      <c r="D2820" s="1" t="s">
        <v>33</v>
      </c>
      <c r="E2820" s="2">
        <v>41915</v>
      </c>
      <c r="F2820" s="2">
        <v>19930</v>
      </c>
      <c r="G2820" s="3">
        <f>+dataMercanciaGeneral[[#This Row],[Mercancía general embarcada en cabotaje]]+dataMercanciaGeneral[[#This Row],[Mercancía general desembarcada en cabotaje]]</f>
        <v>61845</v>
      </c>
      <c r="H2820" s="2">
        <v>221060</v>
      </c>
      <c r="I2820" s="2">
        <v>506393</v>
      </c>
      <c r="J2820" s="3">
        <f>+dataMercanciaGeneral[[#This Row],[Mercancía general embarcada en exterior]]+dataMercanciaGeneral[[#This Row],[Mercancía general desembarcada en exterior]]</f>
        <v>727453</v>
      </c>
      <c r="K2820" s="3">
        <f>+dataMercanciaGeneral[[#This Row],[Mercancía general embarcada en cabotaje]]+dataMercanciaGeneral[[#This Row],[Mercancía general embarcada en exterior]]</f>
        <v>262975</v>
      </c>
      <c r="L2820" s="3">
        <f>+dataMercanciaGeneral[[#This Row],[Mercancía general desembarcada en cabotaje]]+dataMercanciaGeneral[[#This Row],[Mercancía general desembarcada en exterior]]</f>
        <v>526323</v>
      </c>
      <c r="M2820" s="3">
        <f>+dataMercanciaGeneral[[#This Row],[TOTAL mercancía general embarcada en cabotaje y exterior]]+dataMercanciaGeneral[[#This Row],[TOTAL mercancía general desembarcada en cabotaje y exterior]]</f>
        <v>789298</v>
      </c>
    </row>
    <row r="2821" spans="1:13" hidden="1" x14ac:dyDescent="0.25">
      <c r="A2821" s="1">
        <v>2010</v>
      </c>
      <c r="B2821" s="1" t="s">
        <v>26</v>
      </c>
      <c r="C2821" s="1" t="s">
        <v>32</v>
      </c>
      <c r="D2821" s="1" t="s">
        <v>42</v>
      </c>
      <c r="E2821" s="2">
        <v>219294</v>
      </c>
      <c r="F2821" s="2">
        <v>217602</v>
      </c>
      <c r="G2821" s="3">
        <f>+dataMercanciaGeneral[[#This Row],[Mercancía general embarcada en cabotaje]]+dataMercanciaGeneral[[#This Row],[Mercancía general desembarcada en cabotaje]]</f>
        <v>436896</v>
      </c>
      <c r="H2821" s="2">
        <v>1264996</v>
      </c>
      <c r="I2821" s="2">
        <v>1162063</v>
      </c>
      <c r="J2821" s="3">
        <f>+dataMercanciaGeneral[[#This Row],[Mercancía general embarcada en exterior]]+dataMercanciaGeneral[[#This Row],[Mercancía general desembarcada en exterior]]</f>
        <v>2427059</v>
      </c>
      <c r="K2821" s="3">
        <f>+dataMercanciaGeneral[[#This Row],[Mercancía general embarcada en cabotaje]]+dataMercanciaGeneral[[#This Row],[Mercancía general embarcada en exterior]]</f>
        <v>1484290</v>
      </c>
      <c r="L2821" s="3">
        <f>+dataMercanciaGeneral[[#This Row],[Mercancía general desembarcada en cabotaje]]+dataMercanciaGeneral[[#This Row],[Mercancía general desembarcada en exterior]]</f>
        <v>1379665</v>
      </c>
      <c r="M2821" s="3">
        <f>+dataMercanciaGeneral[[#This Row],[TOTAL mercancía general embarcada en cabotaje y exterior]]+dataMercanciaGeneral[[#This Row],[TOTAL mercancía general desembarcada en cabotaje y exterior]]</f>
        <v>2863955</v>
      </c>
    </row>
    <row r="2822" spans="1:13" hidden="1" x14ac:dyDescent="0.25">
      <c r="A2822" s="1">
        <v>2010</v>
      </c>
      <c r="B2822" s="1" t="s">
        <v>27</v>
      </c>
      <c r="C2822" s="1" t="s">
        <v>32</v>
      </c>
      <c r="D2822" s="1" t="s">
        <v>33</v>
      </c>
      <c r="E2822" s="2">
        <v>1701045</v>
      </c>
      <c r="F2822" s="2">
        <v>769391</v>
      </c>
      <c r="G2822" s="3">
        <f>+dataMercanciaGeneral[[#This Row],[Mercancía general embarcada en cabotaje]]+dataMercanciaGeneral[[#This Row],[Mercancía general desembarcada en cabotaje]]</f>
        <v>2470436</v>
      </c>
      <c r="H2822" s="2">
        <v>1678501</v>
      </c>
      <c r="I2822" s="2">
        <v>2800178</v>
      </c>
      <c r="J2822" s="3">
        <f>+dataMercanciaGeneral[[#This Row],[Mercancía general embarcada en exterior]]+dataMercanciaGeneral[[#This Row],[Mercancía general desembarcada en exterior]]</f>
        <v>4478679</v>
      </c>
      <c r="K2822" s="3">
        <f>+dataMercanciaGeneral[[#This Row],[Mercancía general embarcada en cabotaje]]+dataMercanciaGeneral[[#This Row],[Mercancía general embarcada en exterior]]</f>
        <v>3379546</v>
      </c>
      <c r="L2822" s="3">
        <f>+dataMercanciaGeneral[[#This Row],[Mercancía general desembarcada en cabotaje]]+dataMercanciaGeneral[[#This Row],[Mercancía general desembarcada en exterior]]</f>
        <v>3569569</v>
      </c>
      <c r="M2822" s="3">
        <f>+dataMercanciaGeneral[[#This Row],[TOTAL mercancía general embarcada en cabotaje y exterior]]+dataMercanciaGeneral[[#This Row],[TOTAL mercancía general desembarcada en cabotaje y exterior]]</f>
        <v>6949115</v>
      </c>
    </row>
    <row r="2823" spans="1:13" hidden="1" x14ac:dyDescent="0.25">
      <c r="A2823" s="1">
        <v>2010</v>
      </c>
      <c r="B2823" s="1" t="s">
        <v>27</v>
      </c>
      <c r="C2823" s="1" t="s">
        <v>32</v>
      </c>
      <c r="D2823" s="1" t="s">
        <v>42</v>
      </c>
      <c r="E2823" s="2">
        <v>1460012</v>
      </c>
      <c r="F2823" s="2">
        <v>1084203</v>
      </c>
      <c r="G2823" s="3">
        <f>+dataMercanciaGeneral[[#This Row],[Mercancía general embarcada en cabotaje]]+dataMercanciaGeneral[[#This Row],[Mercancía general desembarcada en cabotaje]]</f>
        <v>2544215</v>
      </c>
      <c r="H2823" s="2">
        <v>24725980</v>
      </c>
      <c r="I2823" s="2">
        <v>21759571</v>
      </c>
      <c r="J2823" s="3">
        <f>+dataMercanciaGeneral[[#This Row],[Mercancía general embarcada en exterior]]+dataMercanciaGeneral[[#This Row],[Mercancía general desembarcada en exterior]]</f>
        <v>46485551</v>
      </c>
      <c r="K2823" s="3">
        <f>+dataMercanciaGeneral[[#This Row],[Mercancía general embarcada en cabotaje]]+dataMercanciaGeneral[[#This Row],[Mercancía general embarcada en exterior]]</f>
        <v>26185992</v>
      </c>
      <c r="L2823" s="3">
        <f>+dataMercanciaGeneral[[#This Row],[Mercancía general desembarcada en cabotaje]]+dataMercanciaGeneral[[#This Row],[Mercancía general desembarcada en exterior]]</f>
        <v>22843774</v>
      </c>
      <c r="M2823" s="3">
        <f>+dataMercanciaGeneral[[#This Row],[TOTAL mercancía general embarcada en cabotaje y exterior]]+dataMercanciaGeneral[[#This Row],[TOTAL mercancía general desembarcada en cabotaje y exterior]]</f>
        <v>49029766</v>
      </c>
    </row>
    <row r="2824" spans="1:13" hidden="1" x14ac:dyDescent="0.25">
      <c r="A2824" s="1">
        <v>2010</v>
      </c>
      <c r="B2824" s="1" t="s">
        <v>28</v>
      </c>
      <c r="C2824" s="1" t="s">
        <v>32</v>
      </c>
      <c r="D2824" s="1" t="s">
        <v>33</v>
      </c>
      <c r="E2824" s="2">
        <v>66280</v>
      </c>
      <c r="F2824" s="2">
        <v>38702</v>
      </c>
      <c r="G2824" s="3">
        <f>+dataMercanciaGeneral[[#This Row],[Mercancía general embarcada en cabotaje]]+dataMercanciaGeneral[[#This Row],[Mercancía general desembarcada en cabotaje]]</f>
        <v>104982</v>
      </c>
      <c r="H2824" s="2">
        <v>676133</v>
      </c>
      <c r="I2824" s="2">
        <v>429595</v>
      </c>
      <c r="J2824" s="3">
        <f>+dataMercanciaGeneral[[#This Row],[Mercancía general embarcada en exterior]]+dataMercanciaGeneral[[#This Row],[Mercancía general desembarcada en exterior]]</f>
        <v>1105728</v>
      </c>
      <c r="K2824" s="3">
        <f>+dataMercanciaGeneral[[#This Row],[Mercancía general embarcada en cabotaje]]+dataMercanciaGeneral[[#This Row],[Mercancía general embarcada en exterior]]</f>
        <v>742413</v>
      </c>
      <c r="L2824" s="3">
        <f>+dataMercanciaGeneral[[#This Row],[Mercancía general desembarcada en cabotaje]]+dataMercanciaGeneral[[#This Row],[Mercancía general desembarcada en exterior]]</f>
        <v>468297</v>
      </c>
      <c r="M2824" s="3">
        <f>+dataMercanciaGeneral[[#This Row],[TOTAL mercancía general embarcada en cabotaje y exterior]]+dataMercanciaGeneral[[#This Row],[TOTAL mercancía general desembarcada en cabotaje y exterior]]</f>
        <v>1210710</v>
      </c>
    </row>
    <row r="2825" spans="1:13" hidden="1" x14ac:dyDescent="0.25">
      <c r="A2825" s="1">
        <v>2010</v>
      </c>
      <c r="B2825" s="1" t="s">
        <v>28</v>
      </c>
      <c r="C2825" s="1" t="s">
        <v>32</v>
      </c>
      <c r="D2825" s="1" t="s">
        <v>42</v>
      </c>
      <c r="E2825" s="2">
        <v>288951</v>
      </c>
      <c r="F2825" s="2">
        <v>66925</v>
      </c>
      <c r="G2825" s="3">
        <f>+dataMercanciaGeneral[[#This Row],[Mercancía general embarcada en cabotaje]]+dataMercanciaGeneral[[#This Row],[Mercancía general desembarcada en cabotaje]]</f>
        <v>355876</v>
      </c>
      <c r="H2825" s="2">
        <v>746455</v>
      </c>
      <c r="I2825" s="2">
        <v>1110340</v>
      </c>
      <c r="J2825" s="3">
        <f>+dataMercanciaGeneral[[#This Row],[Mercancía general embarcada en exterior]]+dataMercanciaGeneral[[#This Row],[Mercancía general desembarcada en exterior]]</f>
        <v>1856795</v>
      </c>
      <c r="K2825" s="3">
        <f>+dataMercanciaGeneral[[#This Row],[Mercancía general embarcada en cabotaje]]+dataMercanciaGeneral[[#This Row],[Mercancía general embarcada en exterior]]</f>
        <v>1035406</v>
      </c>
      <c r="L2825" s="3">
        <f>+dataMercanciaGeneral[[#This Row],[Mercancía general desembarcada en cabotaje]]+dataMercanciaGeneral[[#This Row],[Mercancía general desembarcada en exterior]]</f>
        <v>1177265</v>
      </c>
      <c r="M2825" s="3">
        <f>+dataMercanciaGeneral[[#This Row],[TOTAL mercancía general embarcada en cabotaje y exterior]]+dataMercanciaGeneral[[#This Row],[TOTAL mercancía general desembarcada en cabotaje y exterior]]</f>
        <v>2212671</v>
      </c>
    </row>
    <row r="2826" spans="1:13" hidden="1" x14ac:dyDescent="0.25">
      <c r="A2826" s="1">
        <v>2010</v>
      </c>
      <c r="B2826" s="1" t="s">
        <v>29</v>
      </c>
      <c r="C2826" s="1" t="s">
        <v>32</v>
      </c>
      <c r="D2826" s="1" t="s">
        <v>33</v>
      </c>
      <c r="E2826" s="2">
        <v>0</v>
      </c>
      <c r="F2826" s="2">
        <v>0</v>
      </c>
      <c r="G2826" s="3">
        <f>+dataMercanciaGeneral[[#This Row],[Mercancía general embarcada en cabotaje]]+dataMercanciaGeneral[[#This Row],[Mercancía general desembarcada en cabotaje]]</f>
        <v>0</v>
      </c>
      <c r="H2826" s="2">
        <v>94408</v>
      </c>
      <c r="I2826" s="2">
        <v>32794</v>
      </c>
      <c r="J2826" s="3">
        <f>+dataMercanciaGeneral[[#This Row],[Mercancía general embarcada en exterior]]+dataMercanciaGeneral[[#This Row],[Mercancía general desembarcada en exterior]]</f>
        <v>127202</v>
      </c>
      <c r="K2826" s="3">
        <f>+dataMercanciaGeneral[[#This Row],[Mercancía general embarcada en cabotaje]]+dataMercanciaGeneral[[#This Row],[Mercancía general embarcada en exterior]]</f>
        <v>94408</v>
      </c>
      <c r="L2826" s="3">
        <f>+dataMercanciaGeneral[[#This Row],[Mercancía general desembarcada en cabotaje]]+dataMercanciaGeneral[[#This Row],[Mercancía general desembarcada en exterior]]</f>
        <v>32794</v>
      </c>
      <c r="M2826" s="3">
        <f>+dataMercanciaGeneral[[#This Row],[TOTAL mercancía general embarcada en cabotaje y exterior]]+dataMercanciaGeneral[[#This Row],[TOTAL mercancía general desembarcada en cabotaje y exterior]]</f>
        <v>127202</v>
      </c>
    </row>
    <row r="2827" spans="1:13" hidden="1" x14ac:dyDescent="0.25">
      <c r="A2827" s="1">
        <v>2010</v>
      </c>
      <c r="B2827" s="1" t="s">
        <v>29</v>
      </c>
      <c r="C2827" s="1" t="s">
        <v>32</v>
      </c>
      <c r="D2827" s="1" t="s">
        <v>42</v>
      </c>
      <c r="E2827" s="2">
        <v>0</v>
      </c>
      <c r="F2827" s="2">
        <v>75</v>
      </c>
      <c r="G2827" s="3">
        <f>+dataMercanciaGeneral[[#This Row],[Mercancía general embarcada en cabotaje]]+dataMercanciaGeneral[[#This Row],[Mercancía general desembarcada en cabotaje]]</f>
        <v>75</v>
      </c>
      <c r="H2827" s="2">
        <v>3243</v>
      </c>
      <c r="I2827" s="2">
        <v>392</v>
      </c>
      <c r="J2827" s="3">
        <f>+dataMercanciaGeneral[[#This Row],[Mercancía general embarcada en exterior]]+dataMercanciaGeneral[[#This Row],[Mercancía general desembarcada en exterior]]</f>
        <v>3635</v>
      </c>
      <c r="K2827" s="3">
        <f>+dataMercanciaGeneral[[#This Row],[Mercancía general embarcada en cabotaje]]+dataMercanciaGeneral[[#This Row],[Mercancía general embarcada en exterior]]</f>
        <v>3243</v>
      </c>
      <c r="L2827" s="3">
        <f>+dataMercanciaGeneral[[#This Row],[Mercancía general desembarcada en cabotaje]]+dataMercanciaGeneral[[#This Row],[Mercancía general desembarcada en exterior]]</f>
        <v>467</v>
      </c>
      <c r="M2827" s="3">
        <f>+dataMercanciaGeneral[[#This Row],[TOTAL mercancía general embarcada en cabotaje y exterior]]+dataMercanciaGeneral[[#This Row],[TOTAL mercancía general desembarcada en cabotaje y exterior]]</f>
        <v>3710</v>
      </c>
    </row>
    <row r="2828" spans="1:13" hidden="1" x14ac:dyDescent="0.25">
      <c r="A2828" s="1">
        <v>2011</v>
      </c>
      <c r="B2828" s="1" t="s">
        <v>0</v>
      </c>
      <c r="C2828" s="1" t="s">
        <v>32</v>
      </c>
      <c r="D2828" s="1" t="s">
        <v>33</v>
      </c>
      <c r="E2828" s="2">
        <v>0</v>
      </c>
      <c r="F2828" s="2">
        <v>5858</v>
      </c>
      <c r="G2828" s="3">
        <f>+dataMercanciaGeneral[[#This Row],[Mercancía general embarcada en cabotaje]]+dataMercanciaGeneral[[#This Row],[Mercancía general desembarcada en cabotaje]]</f>
        <v>5858</v>
      </c>
      <c r="H2828" s="2">
        <v>455400</v>
      </c>
      <c r="I2828" s="2">
        <v>702767</v>
      </c>
      <c r="J2828" s="3">
        <f>+dataMercanciaGeneral[[#This Row],[Mercancía general embarcada en exterior]]+dataMercanciaGeneral[[#This Row],[Mercancía general desembarcada en exterior]]</f>
        <v>1158167</v>
      </c>
      <c r="K2828" s="3">
        <f>+dataMercanciaGeneral[[#This Row],[Mercancía general embarcada en cabotaje]]+dataMercanciaGeneral[[#This Row],[Mercancía general embarcada en exterior]]</f>
        <v>455400</v>
      </c>
      <c r="L2828" s="3">
        <f>+dataMercanciaGeneral[[#This Row],[Mercancía general desembarcada en cabotaje]]+dataMercanciaGeneral[[#This Row],[Mercancía general desembarcada en exterior]]</f>
        <v>708625</v>
      </c>
      <c r="M2828" s="3">
        <f>+dataMercanciaGeneral[[#This Row],[TOTAL mercancía general embarcada en cabotaje y exterior]]+dataMercanciaGeneral[[#This Row],[TOTAL mercancía general desembarcada en cabotaje y exterior]]</f>
        <v>1164025</v>
      </c>
    </row>
    <row r="2829" spans="1:13" hidden="1" x14ac:dyDescent="0.25">
      <c r="A2829" s="1">
        <v>2011</v>
      </c>
      <c r="B2829" s="1" t="s">
        <v>0</v>
      </c>
      <c r="C2829" s="1" t="s">
        <v>32</v>
      </c>
      <c r="D2829" s="1" t="s">
        <v>42</v>
      </c>
      <c r="E2829" s="2">
        <v>46</v>
      </c>
      <c r="F2829" s="2">
        <v>294</v>
      </c>
      <c r="G2829" s="3">
        <f>+dataMercanciaGeneral[[#This Row],[Mercancía general embarcada en cabotaje]]+dataMercanciaGeneral[[#This Row],[Mercancía general desembarcada en cabotaje]]</f>
        <v>340</v>
      </c>
      <c r="H2829" s="2">
        <v>35325</v>
      </c>
      <c r="I2829" s="2">
        <v>27769</v>
      </c>
      <c r="J2829" s="3">
        <f>+dataMercanciaGeneral[[#This Row],[Mercancía general embarcada en exterior]]+dataMercanciaGeneral[[#This Row],[Mercancía general desembarcada en exterior]]</f>
        <v>63094</v>
      </c>
      <c r="K2829" s="3">
        <f>+dataMercanciaGeneral[[#This Row],[Mercancía general embarcada en cabotaje]]+dataMercanciaGeneral[[#This Row],[Mercancía general embarcada en exterior]]</f>
        <v>35371</v>
      </c>
      <c r="L2829" s="3">
        <f>+dataMercanciaGeneral[[#This Row],[Mercancía general desembarcada en cabotaje]]+dataMercanciaGeneral[[#This Row],[Mercancía general desembarcada en exterior]]</f>
        <v>28063</v>
      </c>
      <c r="M2829" s="3">
        <f>+dataMercanciaGeneral[[#This Row],[TOTAL mercancía general embarcada en cabotaje y exterior]]+dataMercanciaGeneral[[#This Row],[TOTAL mercancía general desembarcada en cabotaje y exterior]]</f>
        <v>63434</v>
      </c>
    </row>
    <row r="2830" spans="1:13" hidden="1" x14ac:dyDescent="0.25">
      <c r="A2830" s="1">
        <v>2011</v>
      </c>
      <c r="B2830" s="1" t="s">
        <v>1</v>
      </c>
      <c r="C2830" s="1" t="s">
        <v>32</v>
      </c>
      <c r="D2830" s="1" t="s">
        <v>33</v>
      </c>
      <c r="E2830" s="2">
        <v>2</v>
      </c>
      <c r="F2830" s="2">
        <v>14</v>
      </c>
      <c r="G2830" s="3">
        <f>+dataMercanciaGeneral[[#This Row],[Mercancía general embarcada en cabotaje]]+dataMercanciaGeneral[[#This Row],[Mercancía general desembarcada en cabotaje]]</f>
        <v>16</v>
      </c>
      <c r="H2830" s="2">
        <v>99872</v>
      </c>
      <c r="I2830" s="2">
        <v>55679</v>
      </c>
      <c r="J2830" s="3">
        <f>+dataMercanciaGeneral[[#This Row],[Mercancía general embarcada en exterior]]+dataMercanciaGeneral[[#This Row],[Mercancía general desembarcada en exterior]]</f>
        <v>155551</v>
      </c>
      <c r="K2830" s="3">
        <f>+dataMercanciaGeneral[[#This Row],[Mercancía general embarcada en cabotaje]]+dataMercanciaGeneral[[#This Row],[Mercancía general embarcada en exterior]]</f>
        <v>99874</v>
      </c>
      <c r="L2830" s="3">
        <f>+dataMercanciaGeneral[[#This Row],[Mercancía general desembarcada en cabotaje]]+dataMercanciaGeneral[[#This Row],[Mercancía general desembarcada en exterior]]</f>
        <v>55693</v>
      </c>
      <c r="M2830" s="3">
        <f>+dataMercanciaGeneral[[#This Row],[TOTAL mercancía general embarcada en cabotaje y exterior]]+dataMercanciaGeneral[[#This Row],[TOTAL mercancía general desembarcada en cabotaje y exterior]]</f>
        <v>155567</v>
      </c>
    </row>
    <row r="2831" spans="1:13" hidden="1" x14ac:dyDescent="0.25">
      <c r="A2831" s="1">
        <v>2011</v>
      </c>
      <c r="B2831" s="1" t="s">
        <v>1</v>
      </c>
      <c r="C2831" s="1" t="s">
        <v>32</v>
      </c>
      <c r="D2831" s="1" t="s">
        <v>42</v>
      </c>
      <c r="E2831" s="2">
        <v>597426</v>
      </c>
      <c r="F2831" s="2">
        <v>192506</v>
      </c>
      <c r="G2831" s="3">
        <f>+dataMercanciaGeneral[[#This Row],[Mercancía general embarcada en cabotaje]]+dataMercanciaGeneral[[#This Row],[Mercancía general desembarcada en cabotaje]]</f>
        <v>789932</v>
      </c>
      <c r="H2831" s="2">
        <v>324050</v>
      </c>
      <c r="I2831" s="2">
        <v>161364</v>
      </c>
      <c r="J2831" s="3">
        <f>+dataMercanciaGeneral[[#This Row],[Mercancía general embarcada en exterior]]+dataMercanciaGeneral[[#This Row],[Mercancía general desembarcada en exterior]]</f>
        <v>485414</v>
      </c>
      <c r="K2831" s="3">
        <f>+dataMercanciaGeneral[[#This Row],[Mercancía general embarcada en cabotaje]]+dataMercanciaGeneral[[#This Row],[Mercancía general embarcada en exterior]]</f>
        <v>921476</v>
      </c>
      <c r="L2831" s="3">
        <f>+dataMercanciaGeneral[[#This Row],[Mercancía general desembarcada en cabotaje]]+dataMercanciaGeneral[[#This Row],[Mercancía general desembarcada en exterior]]</f>
        <v>353870</v>
      </c>
      <c r="M2831" s="3">
        <f>+dataMercanciaGeneral[[#This Row],[TOTAL mercancía general embarcada en cabotaje y exterior]]+dataMercanciaGeneral[[#This Row],[TOTAL mercancía general desembarcada en cabotaje y exterior]]</f>
        <v>1275346</v>
      </c>
    </row>
    <row r="2832" spans="1:13" hidden="1" x14ac:dyDescent="0.25">
      <c r="A2832" s="1">
        <v>2011</v>
      </c>
      <c r="B2832" s="1" t="s">
        <v>2</v>
      </c>
      <c r="C2832" s="1" t="s">
        <v>32</v>
      </c>
      <c r="D2832" s="1" t="s">
        <v>33</v>
      </c>
      <c r="E2832" s="2">
        <v>146811</v>
      </c>
      <c r="F2832" s="2">
        <v>36594</v>
      </c>
      <c r="G2832" s="3">
        <f>+dataMercanciaGeneral[[#This Row],[Mercancía general embarcada en cabotaje]]+dataMercanciaGeneral[[#This Row],[Mercancía general desembarcada en cabotaje]]</f>
        <v>183405</v>
      </c>
      <c r="H2832" s="2">
        <v>200318</v>
      </c>
      <c r="I2832" s="2">
        <v>155420</v>
      </c>
      <c r="J2832" s="3">
        <f>+dataMercanciaGeneral[[#This Row],[Mercancía general embarcada en exterior]]+dataMercanciaGeneral[[#This Row],[Mercancía general desembarcada en exterior]]</f>
        <v>355738</v>
      </c>
      <c r="K2832" s="3">
        <f>+dataMercanciaGeneral[[#This Row],[Mercancía general embarcada en cabotaje]]+dataMercanciaGeneral[[#This Row],[Mercancía general embarcada en exterior]]</f>
        <v>347129</v>
      </c>
      <c r="L2832" s="3">
        <f>+dataMercanciaGeneral[[#This Row],[Mercancía general desembarcada en cabotaje]]+dataMercanciaGeneral[[#This Row],[Mercancía general desembarcada en exterior]]</f>
        <v>192014</v>
      </c>
      <c r="M2832" s="3">
        <f>+dataMercanciaGeneral[[#This Row],[TOTAL mercancía general embarcada en cabotaje y exterior]]+dataMercanciaGeneral[[#This Row],[TOTAL mercancía general desembarcada en cabotaje y exterior]]</f>
        <v>539143</v>
      </c>
    </row>
    <row r="2833" spans="1:13" hidden="1" x14ac:dyDescent="0.25">
      <c r="A2833" s="1">
        <v>2011</v>
      </c>
      <c r="B2833" s="1" t="s">
        <v>2</v>
      </c>
      <c r="C2833" s="1" t="s">
        <v>32</v>
      </c>
      <c r="D2833" s="1" t="s">
        <v>42</v>
      </c>
      <c r="E2833" s="2">
        <v>27531</v>
      </c>
      <c r="F2833" s="2">
        <v>28127</v>
      </c>
      <c r="G2833" s="3">
        <f>+dataMercanciaGeneral[[#This Row],[Mercancía general embarcada en cabotaje]]+dataMercanciaGeneral[[#This Row],[Mercancía general desembarcada en cabotaje]]</f>
        <v>55658</v>
      </c>
      <c r="H2833" s="2">
        <v>1170</v>
      </c>
      <c r="I2833" s="2">
        <v>357</v>
      </c>
      <c r="J2833" s="3">
        <f>+dataMercanciaGeneral[[#This Row],[Mercancía general embarcada en exterior]]+dataMercanciaGeneral[[#This Row],[Mercancía general desembarcada en exterior]]</f>
        <v>1527</v>
      </c>
      <c r="K2833" s="3">
        <f>+dataMercanciaGeneral[[#This Row],[Mercancía general embarcada en cabotaje]]+dataMercanciaGeneral[[#This Row],[Mercancía general embarcada en exterior]]</f>
        <v>28701</v>
      </c>
      <c r="L2833" s="3">
        <f>+dataMercanciaGeneral[[#This Row],[Mercancía general desembarcada en cabotaje]]+dataMercanciaGeneral[[#This Row],[Mercancía general desembarcada en exterior]]</f>
        <v>28484</v>
      </c>
      <c r="M2833" s="3">
        <f>+dataMercanciaGeneral[[#This Row],[TOTAL mercancía general embarcada en cabotaje y exterior]]+dataMercanciaGeneral[[#This Row],[TOTAL mercancía general desembarcada en cabotaje y exterior]]</f>
        <v>57185</v>
      </c>
    </row>
    <row r="2834" spans="1:13" hidden="1" x14ac:dyDescent="0.25">
      <c r="A2834" s="1">
        <v>2011</v>
      </c>
      <c r="B2834" s="1" t="s">
        <v>3</v>
      </c>
      <c r="C2834" s="1" t="s">
        <v>32</v>
      </c>
      <c r="D2834" s="1" t="s">
        <v>33</v>
      </c>
      <c r="E2834" s="2">
        <v>343</v>
      </c>
      <c r="F2834" s="2">
        <v>752</v>
      </c>
      <c r="G2834" s="3">
        <f>+dataMercanciaGeneral[[#This Row],[Mercancía general embarcada en cabotaje]]+dataMercanciaGeneral[[#This Row],[Mercancía general desembarcada en cabotaje]]</f>
        <v>1095</v>
      </c>
      <c r="H2834" s="2">
        <v>1127390</v>
      </c>
      <c r="I2834" s="2">
        <v>116217</v>
      </c>
      <c r="J2834" s="3">
        <f>+dataMercanciaGeneral[[#This Row],[Mercancía general embarcada en exterior]]+dataMercanciaGeneral[[#This Row],[Mercancía general desembarcada en exterior]]</f>
        <v>1243607</v>
      </c>
      <c r="K2834" s="3">
        <f>+dataMercanciaGeneral[[#This Row],[Mercancía general embarcada en cabotaje]]+dataMercanciaGeneral[[#This Row],[Mercancía general embarcada en exterior]]</f>
        <v>1127733</v>
      </c>
      <c r="L2834" s="3">
        <f>+dataMercanciaGeneral[[#This Row],[Mercancía general desembarcada en cabotaje]]+dataMercanciaGeneral[[#This Row],[Mercancía general desembarcada en exterior]]</f>
        <v>116969</v>
      </c>
      <c r="M2834" s="3">
        <f>+dataMercanciaGeneral[[#This Row],[TOTAL mercancía general embarcada en cabotaje y exterior]]+dataMercanciaGeneral[[#This Row],[TOTAL mercancía general desembarcada en cabotaje y exterior]]</f>
        <v>1244702</v>
      </c>
    </row>
    <row r="2835" spans="1:13" hidden="1" x14ac:dyDescent="0.25">
      <c r="A2835" s="1">
        <v>2011</v>
      </c>
      <c r="B2835" s="1" t="s">
        <v>3</v>
      </c>
      <c r="C2835" s="1" t="s">
        <v>32</v>
      </c>
      <c r="D2835" s="1" t="s">
        <v>42</v>
      </c>
      <c r="E2835" s="2">
        <v>0</v>
      </c>
      <c r="F2835" s="2">
        <v>0</v>
      </c>
      <c r="G2835" s="3">
        <f>+dataMercanciaGeneral[[#This Row],[Mercancía general embarcada en cabotaje]]+dataMercanciaGeneral[[#This Row],[Mercancía general desembarcada en cabotaje]]</f>
        <v>0</v>
      </c>
      <c r="H2835" s="2">
        <v>277</v>
      </c>
      <c r="I2835" s="2">
        <v>0</v>
      </c>
      <c r="J2835" s="3">
        <f>+dataMercanciaGeneral[[#This Row],[Mercancía general embarcada en exterior]]+dataMercanciaGeneral[[#This Row],[Mercancía general desembarcada en exterior]]</f>
        <v>277</v>
      </c>
      <c r="K2835" s="3">
        <f>+dataMercanciaGeneral[[#This Row],[Mercancía general embarcada en cabotaje]]+dataMercanciaGeneral[[#This Row],[Mercancía general embarcada en exterior]]</f>
        <v>277</v>
      </c>
      <c r="L2835" s="3">
        <f>+dataMercanciaGeneral[[#This Row],[Mercancía general desembarcada en cabotaje]]+dataMercanciaGeneral[[#This Row],[Mercancía general desembarcada en exterior]]</f>
        <v>0</v>
      </c>
      <c r="M2835" s="3">
        <f>+dataMercanciaGeneral[[#This Row],[TOTAL mercancía general embarcada en cabotaje y exterior]]+dataMercanciaGeneral[[#This Row],[TOTAL mercancía general desembarcada en cabotaje y exterior]]</f>
        <v>277</v>
      </c>
    </row>
    <row r="2836" spans="1:13" hidden="1" x14ac:dyDescent="0.25">
      <c r="A2836" s="1">
        <v>2011</v>
      </c>
      <c r="B2836" s="1" t="s">
        <v>4</v>
      </c>
      <c r="C2836" s="1" t="s">
        <v>32</v>
      </c>
      <c r="D2836" s="1" t="s">
        <v>33</v>
      </c>
      <c r="E2836" s="2">
        <v>154407</v>
      </c>
      <c r="F2836" s="2">
        <v>235048</v>
      </c>
      <c r="G2836" s="3">
        <f>+dataMercanciaGeneral[[#This Row],[Mercancía general embarcada en cabotaje]]+dataMercanciaGeneral[[#This Row],[Mercancía general desembarcada en cabotaje]]</f>
        <v>389455</v>
      </c>
      <c r="H2836" s="2">
        <v>2322072</v>
      </c>
      <c r="I2836" s="2">
        <v>1932393</v>
      </c>
      <c r="J2836" s="3">
        <f>+dataMercanciaGeneral[[#This Row],[Mercancía general embarcada en exterior]]+dataMercanciaGeneral[[#This Row],[Mercancía general desembarcada en exterior]]</f>
        <v>4254465</v>
      </c>
      <c r="K2836" s="3">
        <f>+dataMercanciaGeneral[[#This Row],[Mercancía general embarcada en cabotaje]]+dataMercanciaGeneral[[#This Row],[Mercancía general embarcada en exterior]]</f>
        <v>2476479</v>
      </c>
      <c r="L2836" s="3">
        <f>+dataMercanciaGeneral[[#This Row],[Mercancía general desembarcada en cabotaje]]+dataMercanciaGeneral[[#This Row],[Mercancía general desembarcada en exterior]]</f>
        <v>2167441</v>
      </c>
      <c r="M2836" s="3">
        <f>+dataMercanciaGeneral[[#This Row],[TOTAL mercancía general embarcada en cabotaje y exterior]]+dataMercanciaGeneral[[#This Row],[TOTAL mercancía general desembarcada en cabotaje y exterior]]</f>
        <v>4643920</v>
      </c>
    </row>
    <row r="2837" spans="1:13" hidden="1" x14ac:dyDescent="0.25">
      <c r="A2837" s="1">
        <v>2011</v>
      </c>
      <c r="B2837" s="1" t="s">
        <v>4</v>
      </c>
      <c r="C2837" s="1" t="s">
        <v>32</v>
      </c>
      <c r="D2837" s="1" t="s">
        <v>42</v>
      </c>
      <c r="E2837" s="2">
        <v>1759942</v>
      </c>
      <c r="F2837" s="2">
        <v>2051728</v>
      </c>
      <c r="G2837" s="3">
        <f>+dataMercanciaGeneral[[#This Row],[Mercancía general embarcada en cabotaje]]+dataMercanciaGeneral[[#This Row],[Mercancía general desembarcada en cabotaje]]</f>
        <v>3811670</v>
      </c>
      <c r="H2837" s="2">
        <v>22359667</v>
      </c>
      <c r="I2837" s="2">
        <v>21408604</v>
      </c>
      <c r="J2837" s="3">
        <f>+dataMercanciaGeneral[[#This Row],[Mercancía general embarcada en exterior]]+dataMercanciaGeneral[[#This Row],[Mercancía general desembarcada en exterior]]</f>
        <v>43768271</v>
      </c>
      <c r="K2837" s="3">
        <f>+dataMercanciaGeneral[[#This Row],[Mercancía general embarcada en cabotaje]]+dataMercanciaGeneral[[#This Row],[Mercancía general embarcada en exterior]]</f>
        <v>24119609</v>
      </c>
      <c r="L2837" s="3">
        <f>+dataMercanciaGeneral[[#This Row],[Mercancía general desembarcada en cabotaje]]+dataMercanciaGeneral[[#This Row],[Mercancía general desembarcada en exterior]]</f>
        <v>23460332</v>
      </c>
      <c r="M2837" s="3">
        <f>+dataMercanciaGeneral[[#This Row],[TOTAL mercancía general embarcada en cabotaje y exterior]]+dataMercanciaGeneral[[#This Row],[TOTAL mercancía general desembarcada en cabotaje y exterior]]</f>
        <v>47579941</v>
      </c>
    </row>
    <row r="2838" spans="1:13" hidden="1" x14ac:dyDescent="0.25">
      <c r="A2838" s="1">
        <v>2011</v>
      </c>
      <c r="B2838" s="1" t="s">
        <v>5</v>
      </c>
      <c r="C2838" s="1" t="s">
        <v>32</v>
      </c>
      <c r="D2838" s="1" t="s">
        <v>33</v>
      </c>
      <c r="E2838" s="2">
        <v>309244</v>
      </c>
      <c r="F2838" s="2">
        <v>294719</v>
      </c>
      <c r="G2838" s="3">
        <f>+dataMercanciaGeneral[[#This Row],[Mercancía general embarcada en cabotaje]]+dataMercanciaGeneral[[#This Row],[Mercancía general desembarcada en cabotaje]]</f>
        <v>603963</v>
      </c>
      <c r="H2838" s="2">
        <v>233878</v>
      </c>
      <c r="I2838" s="2">
        <v>227574</v>
      </c>
      <c r="J2838" s="3">
        <f>+dataMercanciaGeneral[[#This Row],[Mercancía general embarcada en exterior]]+dataMercanciaGeneral[[#This Row],[Mercancía general desembarcada en exterior]]</f>
        <v>461452</v>
      </c>
      <c r="K2838" s="3">
        <f>+dataMercanciaGeneral[[#This Row],[Mercancía general embarcada en cabotaje]]+dataMercanciaGeneral[[#This Row],[Mercancía general embarcada en exterior]]</f>
        <v>543122</v>
      </c>
      <c r="L2838" s="3">
        <f>+dataMercanciaGeneral[[#This Row],[Mercancía general desembarcada en cabotaje]]+dataMercanciaGeneral[[#This Row],[Mercancía general desembarcada en exterior]]</f>
        <v>522293</v>
      </c>
      <c r="M2838" s="3">
        <f>+dataMercanciaGeneral[[#This Row],[TOTAL mercancía general embarcada en cabotaje y exterior]]+dataMercanciaGeneral[[#This Row],[TOTAL mercancía general desembarcada en cabotaje y exterior]]</f>
        <v>1065415</v>
      </c>
    </row>
    <row r="2839" spans="1:13" hidden="1" x14ac:dyDescent="0.25">
      <c r="A2839" s="1">
        <v>2011</v>
      </c>
      <c r="B2839" s="1" t="s">
        <v>5</v>
      </c>
      <c r="C2839" s="1" t="s">
        <v>32</v>
      </c>
      <c r="D2839" s="1" t="s">
        <v>42</v>
      </c>
      <c r="E2839" s="2">
        <v>256796</v>
      </c>
      <c r="F2839" s="2">
        <v>66798</v>
      </c>
      <c r="G2839" s="3">
        <f>+dataMercanciaGeneral[[#This Row],[Mercancía general embarcada en cabotaje]]+dataMercanciaGeneral[[#This Row],[Mercancía general desembarcada en cabotaje]]</f>
        <v>323594</v>
      </c>
      <c r="H2839" s="2">
        <v>401534</v>
      </c>
      <c r="I2839" s="2">
        <v>172597</v>
      </c>
      <c r="J2839" s="3">
        <f>+dataMercanciaGeneral[[#This Row],[Mercancía general embarcada en exterior]]+dataMercanciaGeneral[[#This Row],[Mercancía general desembarcada en exterior]]</f>
        <v>574131</v>
      </c>
      <c r="K2839" s="3">
        <f>+dataMercanciaGeneral[[#This Row],[Mercancía general embarcada en cabotaje]]+dataMercanciaGeneral[[#This Row],[Mercancía general embarcada en exterior]]</f>
        <v>658330</v>
      </c>
      <c r="L2839" s="3">
        <f>+dataMercanciaGeneral[[#This Row],[Mercancía general desembarcada en cabotaje]]+dataMercanciaGeneral[[#This Row],[Mercancía general desembarcada en exterior]]</f>
        <v>239395</v>
      </c>
      <c r="M2839" s="3">
        <f>+dataMercanciaGeneral[[#This Row],[TOTAL mercancía general embarcada en cabotaje y exterior]]+dataMercanciaGeneral[[#This Row],[TOTAL mercancía general desembarcada en cabotaje y exterior]]</f>
        <v>897725</v>
      </c>
    </row>
    <row r="2840" spans="1:13" hidden="1" x14ac:dyDescent="0.25">
      <c r="A2840" s="1">
        <v>2011</v>
      </c>
      <c r="B2840" s="1" t="s">
        <v>10</v>
      </c>
      <c r="C2840" s="1" t="s">
        <v>32</v>
      </c>
      <c r="D2840" s="1" t="s">
        <v>33</v>
      </c>
      <c r="E2840" s="2">
        <v>2718278</v>
      </c>
      <c r="F2840" s="2">
        <v>4915816</v>
      </c>
      <c r="G2840" s="3">
        <f>+dataMercanciaGeneral[[#This Row],[Mercancía general embarcada en cabotaje]]+dataMercanciaGeneral[[#This Row],[Mercancía general desembarcada en cabotaje]]</f>
        <v>7634094</v>
      </c>
      <c r="H2840" s="2">
        <v>26762</v>
      </c>
      <c r="I2840" s="2">
        <v>17529</v>
      </c>
      <c r="J2840" s="3">
        <f>+dataMercanciaGeneral[[#This Row],[Mercancía general embarcada en exterior]]+dataMercanciaGeneral[[#This Row],[Mercancía general desembarcada en exterior]]</f>
        <v>44291</v>
      </c>
      <c r="K2840" s="3">
        <f>+dataMercanciaGeneral[[#This Row],[Mercancía general embarcada en cabotaje]]+dataMercanciaGeneral[[#This Row],[Mercancía general embarcada en exterior]]</f>
        <v>2745040</v>
      </c>
      <c r="L2840" s="3">
        <f>+dataMercanciaGeneral[[#This Row],[Mercancía general desembarcada en cabotaje]]+dataMercanciaGeneral[[#This Row],[Mercancía general desembarcada en exterior]]</f>
        <v>4933345</v>
      </c>
      <c r="M2840" s="3">
        <f>+dataMercanciaGeneral[[#This Row],[TOTAL mercancía general embarcada en cabotaje y exterior]]+dataMercanciaGeneral[[#This Row],[TOTAL mercancía general desembarcada en cabotaje y exterior]]</f>
        <v>7678385</v>
      </c>
    </row>
    <row r="2841" spans="1:13" hidden="1" x14ac:dyDescent="0.25">
      <c r="A2841" s="1">
        <v>2011</v>
      </c>
      <c r="B2841" s="1" t="s">
        <v>10</v>
      </c>
      <c r="C2841" s="1" t="s">
        <v>32</v>
      </c>
      <c r="D2841" s="1" t="s">
        <v>42</v>
      </c>
      <c r="E2841" s="2">
        <v>90839</v>
      </c>
      <c r="F2841" s="2">
        <v>264467</v>
      </c>
      <c r="G2841" s="3">
        <f>+dataMercanciaGeneral[[#This Row],[Mercancía general embarcada en cabotaje]]+dataMercanciaGeneral[[#This Row],[Mercancía general desembarcada en cabotaje]]</f>
        <v>355306</v>
      </c>
      <c r="H2841" s="2">
        <v>16</v>
      </c>
      <c r="I2841" s="2">
        <v>44</v>
      </c>
      <c r="J2841" s="3">
        <f>+dataMercanciaGeneral[[#This Row],[Mercancía general embarcada en exterior]]+dataMercanciaGeneral[[#This Row],[Mercancía general desembarcada en exterior]]</f>
        <v>60</v>
      </c>
      <c r="K2841" s="3">
        <f>+dataMercanciaGeneral[[#This Row],[Mercancía general embarcada en cabotaje]]+dataMercanciaGeneral[[#This Row],[Mercancía general embarcada en exterior]]</f>
        <v>90855</v>
      </c>
      <c r="L2841" s="3">
        <f>+dataMercanciaGeneral[[#This Row],[Mercancía general desembarcada en cabotaje]]+dataMercanciaGeneral[[#This Row],[Mercancía general desembarcada en exterior]]</f>
        <v>264511</v>
      </c>
      <c r="M2841" s="3">
        <f>+dataMercanciaGeneral[[#This Row],[TOTAL mercancía general embarcada en cabotaje y exterior]]+dataMercanciaGeneral[[#This Row],[TOTAL mercancía general desembarcada en cabotaje y exterior]]</f>
        <v>355366</v>
      </c>
    </row>
    <row r="2842" spans="1:13" hidden="1" x14ac:dyDescent="0.25">
      <c r="A2842" s="1">
        <v>2011</v>
      </c>
      <c r="B2842" s="1" t="s">
        <v>11</v>
      </c>
      <c r="C2842" s="1" t="s">
        <v>32</v>
      </c>
      <c r="D2842" s="1" t="s">
        <v>33</v>
      </c>
      <c r="E2842" s="2">
        <v>2530225</v>
      </c>
      <c r="F2842" s="2">
        <v>1365129</v>
      </c>
      <c r="G2842" s="3">
        <f>+dataMercanciaGeneral[[#This Row],[Mercancía general embarcada en cabotaje]]+dataMercanciaGeneral[[#This Row],[Mercancía general desembarcada en cabotaje]]</f>
        <v>3895354</v>
      </c>
      <c r="H2842" s="2">
        <v>2934447.5</v>
      </c>
      <c r="I2842" s="2">
        <v>2073081.5</v>
      </c>
      <c r="J2842" s="3">
        <f>+dataMercanciaGeneral[[#This Row],[Mercancía general embarcada en exterior]]+dataMercanciaGeneral[[#This Row],[Mercancía general desembarcada en exterior]]</f>
        <v>5007529</v>
      </c>
      <c r="K2842" s="3">
        <f>+dataMercanciaGeneral[[#This Row],[Mercancía general embarcada en cabotaje]]+dataMercanciaGeneral[[#This Row],[Mercancía general embarcada en exterior]]</f>
        <v>5464672.5</v>
      </c>
      <c r="L2842" s="3">
        <f>+dataMercanciaGeneral[[#This Row],[Mercancía general desembarcada en cabotaje]]+dataMercanciaGeneral[[#This Row],[Mercancía general desembarcada en exterior]]</f>
        <v>3438210.5</v>
      </c>
      <c r="M2842" s="3">
        <f>+dataMercanciaGeneral[[#This Row],[TOTAL mercancía general embarcada en cabotaje y exterior]]+dataMercanciaGeneral[[#This Row],[TOTAL mercancía general desembarcada en cabotaje y exterior]]</f>
        <v>8902883</v>
      </c>
    </row>
    <row r="2843" spans="1:13" hidden="1" x14ac:dyDescent="0.25">
      <c r="A2843" s="1">
        <v>2011</v>
      </c>
      <c r="B2843" s="1" t="s">
        <v>11</v>
      </c>
      <c r="C2843" s="1" t="s">
        <v>32</v>
      </c>
      <c r="D2843" s="1" t="s">
        <v>42</v>
      </c>
      <c r="E2843" s="2">
        <v>844748</v>
      </c>
      <c r="F2843" s="2">
        <v>295670</v>
      </c>
      <c r="G2843" s="3">
        <f>+dataMercanciaGeneral[[#This Row],[Mercancía general embarcada en cabotaje]]+dataMercanciaGeneral[[#This Row],[Mercancía general desembarcada en cabotaje]]</f>
        <v>1140418</v>
      </c>
      <c r="H2843" s="2">
        <v>10183491</v>
      </c>
      <c r="I2843" s="2">
        <v>8532867</v>
      </c>
      <c r="J2843" s="3">
        <f>+dataMercanciaGeneral[[#This Row],[Mercancía general embarcada en exterior]]+dataMercanciaGeneral[[#This Row],[Mercancía general desembarcada en exterior]]</f>
        <v>18716358</v>
      </c>
      <c r="K2843" s="3">
        <f>+dataMercanciaGeneral[[#This Row],[Mercancía general embarcada en cabotaje]]+dataMercanciaGeneral[[#This Row],[Mercancía general embarcada en exterior]]</f>
        <v>11028239</v>
      </c>
      <c r="L2843" s="3">
        <f>+dataMercanciaGeneral[[#This Row],[Mercancía general desembarcada en cabotaje]]+dataMercanciaGeneral[[#This Row],[Mercancía general desembarcada en exterior]]</f>
        <v>8828537</v>
      </c>
      <c r="M2843" s="3">
        <f>+dataMercanciaGeneral[[#This Row],[TOTAL mercancía general embarcada en cabotaje y exterior]]+dataMercanciaGeneral[[#This Row],[TOTAL mercancía general desembarcada en cabotaje y exterior]]</f>
        <v>19856776</v>
      </c>
    </row>
    <row r="2844" spans="1:13" hidden="1" x14ac:dyDescent="0.25">
      <c r="A2844" s="1">
        <v>2011</v>
      </c>
      <c r="B2844" s="1" t="s">
        <v>12</v>
      </c>
      <c r="C2844" s="1" t="s">
        <v>32</v>
      </c>
      <c r="D2844" s="1" t="s">
        <v>33</v>
      </c>
      <c r="E2844" s="2">
        <v>11180</v>
      </c>
      <c r="F2844" s="2">
        <v>3584</v>
      </c>
      <c r="G2844" s="3">
        <f>+dataMercanciaGeneral[[#This Row],[Mercancía general embarcada en cabotaje]]+dataMercanciaGeneral[[#This Row],[Mercancía general desembarcada en cabotaje]]</f>
        <v>14764</v>
      </c>
      <c r="H2844" s="2">
        <v>1707829.4000000004</v>
      </c>
      <c r="I2844" s="2">
        <v>2063511.4000000004</v>
      </c>
      <c r="J2844" s="3">
        <f>+dataMercanciaGeneral[[#This Row],[Mercancía general embarcada en exterior]]+dataMercanciaGeneral[[#This Row],[Mercancía general desembarcada en exterior]]</f>
        <v>3771340.8000000007</v>
      </c>
      <c r="K2844" s="3">
        <f>+dataMercanciaGeneral[[#This Row],[Mercancía general embarcada en cabotaje]]+dataMercanciaGeneral[[#This Row],[Mercancía general embarcada en exterior]]</f>
        <v>1719009.4000000004</v>
      </c>
      <c r="L2844" s="3">
        <f>+dataMercanciaGeneral[[#This Row],[Mercancía general desembarcada en cabotaje]]+dataMercanciaGeneral[[#This Row],[Mercancía general desembarcada en exterior]]</f>
        <v>2067095.4000000004</v>
      </c>
      <c r="M2844" s="3">
        <f>+dataMercanciaGeneral[[#This Row],[TOTAL mercancía general embarcada en cabotaje y exterior]]+dataMercanciaGeneral[[#This Row],[TOTAL mercancía general desembarcada en cabotaje y exterior]]</f>
        <v>3786104.8000000007</v>
      </c>
    </row>
    <row r="2845" spans="1:13" hidden="1" x14ac:dyDescent="0.25">
      <c r="A2845" s="1">
        <v>2011</v>
      </c>
      <c r="B2845" s="1" t="s">
        <v>12</v>
      </c>
      <c r="C2845" s="1" t="s">
        <v>32</v>
      </c>
      <c r="D2845" s="1" t="s">
        <v>42</v>
      </c>
      <c r="E2845" s="2">
        <v>181155</v>
      </c>
      <c r="F2845" s="2">
        <v>124500</v>
      </c>
      <c r="G2845" s="3">
        <f>+dataMercanciaGeneral[[#This Row],[Mercancía general embarcada en cabotaje]]+dataMercanciaGeneral[[#This Row],[Mercancía general desembarcada en cabotaje]]</f>
        <v>305655</v>
      </c>
      <c r="H2845" s="2">
        <v>3412806</v>
      </c>
      <c r="I2845" s="2">
        <v>2361010</v>
      </c>
      <c r="J2845" s="3">
        <f>+dataMercanciaGeneral[[#This Row],[Mercancía general embarcada en exterior]]+dataMercanciaGeneral[[#This Row],[Mercancía general desembarcada en exterior]]</f>
        <v>5773816</v>
      </c>
      <c r="K2845" s="3">
        <f>+dataMercanciaGeneral[[#This Row],[Mercancía general embarcada en cabotaje]]+dataMercanciaGeneral[[#This Row],[Mercancía general embarcada en exterior]]</f>
        <v>3593961</v>
      </c>
      <c r="L2845" s="3">
        <f>+dataMercanciaGeneral[[#This Row],[Mercancía general desembarcada en cabotaje]]+dataMercanciaGeneral[[#This Row],[Mercancía general desembarcada en exterior]]</f>
        <v>2485510</v>
      </c>
      <c r="M2845" s="3">
        <f>+dataMercanciaGeneral[[#This Row],[TOTAL mercancía general embarcada en cabotaje y exterior]]+dataMercanciaGeneral[[#This Row],[TOTAL mercancía general desembarcada en cabotaje y exterior]]</f>
        <v>6079471</v>
      </c>
    </row>
    <row r="2846" spans="1:13" hidden="1" x14ac:dyDescent="0.25">
      <c r="A2846" s="1">
        <v>2011</v>
      </c>
      <c r="B2846" s="1" t="s">
        <v>13</v>
      </c>
      <c r="C2846" s="1" t="s">
        <v>32</v>
      </c>
      <c r="D2846" s="1" t="s">
        <v>33</v>
      </c>
      <c r="E2846" s="2">
        <v>33466</v>
      </c>
      <c r="F2846" s="2">
        <v>553</v>
      </c>
      <c r="G2846" s="3">
        <f>+dataMercanciaGeneral[[#This Row],[Mercancía general embarcada en cabotaje]]+dataMercanciaGeneral[[#This Row],[Mercancía general desembarcada en cabotaje]]</f>
        <v>34019</v>
      </c>
      <c r="H2846" s="2">
        <v>94771</v>
      </c>
      <c r="I2846" s="2">
        <v>138582</v>
      </c>
      <c r="J2846" s="3">
        <f>+dataMercanciaGeneral[[#This Row],[Mercancía general embarcada en exterior]]+dataMercanciaGeneral[[#This Row],[Mercancía general desembarcada en exterior]]</f>
        <v>233353</v>
      </c>
      <c r="K2846" s="3">
        <f>+dataMercanciaGeneral[[#This Row],[Mercancía general embarcada en cabotaje]]+dataMercanciaGeneral[[#This Row],[Mercancía general embarcada en exterior]]</f>
        <v>128237</v>
      </c>
      <c r="L2846" s="3">
        <f>+dataMercanciaGeneral[[#This Row],[Mercancía general desembarcada en cabotaje]]+dataMercanciaGeneral[[#This Row],[Mercancía general desembarcada en exterior]]</f>
        <v>139135</v>
      </c>
      <c r="M2846" s="3">
        <f>+dataMercanciaGeneral[[#This Row],[TOTAL mercancía general embarcada en cabotaje y exterior]]+dataMercanciaGeneral[[#This Row],[TOTAL mercancía general desembarcada en cabotaje y exterior]]</f>
        <v>267372</v>
      </c>
    </row>
    <row r="2847" spans="1:13" hidden="1" x14ac:dyDescent="0.25">
      <c r="A2847" s="1">
        <v>2011</v>
      </c>
      <c r="B2847" s="1" t="s">
        <v>13</v>
      </c>
      <c r="C2847" s="1" t="s">
        <v>32</v>
      </c>
      <c r="D2847" s="1" t="s">
        <v>42</v>
      </c>
      <c r="E2847" s="2">
        <v>226510</v>
      </c>
      <c r="F2847" s="2">
        <v>28529</v>
      </c>
      <c r="G2847" s="3">
        <f>+dataMercanciaGeneral[[#This Row],[Mercancía general embarcada en cabotaje]]+dataMercanciaGeneral[[#This Row],[Mercancía general desembarcada en cabotaje]]</f>
        <v>255039</v>
      </c>
      <c r="H2847" s="2">
        <v>326097</v>
      </c>
      <c r="I2847" s="2">
        <v>290759</v>
      </c>
      <c r="J2847" s="3">
        <f>+dataMercanciaGeneral[[#This Row],[Mercancía general embarcada en exterior]]+dataMercanciaGeneral[[#This Row],[Mercancía general desembarcada en exterior]]</f>
        <v>616856</v>
      </c>
      <c r="K2847" s="3">
        <f>+dataMercanciaGeneral[[#This Row],[Mercancía general embarcada en cabotaje]]+dataMercanciaGeneral[[#This Row],[Mercancía general embarcada en exterior]]</f>
        <v>552607</v>
      </c>
      <c r="L2847" s="3">
        <f>+dataMercanciaGeneral[[#This Row],[Mercancía general desembarcada en cabotaje]]+dataMercanciaGeneral[[#This Row],[Mercancía general desembarcada en exterior]]</f>
        <v>319288</v>
      </c>
      <c r="M2847" s="3">
        <f>+dataMercanciaGeneral[[#This Row],[TOTAL mercancía general embarcada en cabotaje y exterior]]+dataMercanciaGeneral[[#This Row],[TOTAL mercancía general desembarcada en cabotaje y exterior]]</f>
        <v>871895</v>
      </c>
    </row>
    <row r="2848" spans="1:13" hidden="1" x14ac:dyDescent="0.25">
      <c r="A2848" s="1">
        <v>2011</v>
      </c>
      <c r="B2848" s="1" t="s">
        <v>14</v>
      </c>
      <c r="C2848" s="1" t="s">
        <v>32</v>
      </c>
      <c r="D2848" s="1" t="s">
        <v>33</v>
      </c>
      <c r="E2848" s="2">
        <v>0</v>
      </c>
      <c r="F2848" s="2">
        <v>1457</v>
      </c>
      <c r="G2848" s="3">
        <f>+dataMercanciaGeneral[[#This Row],[Mercancía general embarcada en cabotaje]]+dataMercanciaGeneral[[#This Row],[Mercancía general desembarcada en cabotaje]]</f>
        <v>1457</v>
      </c>
      <c r="H2848" s="2">
        <v>319189</v>
      </c>
      <c r="I2848" s="2">
        <v>94216</v>
      </c>
      <c r="J2848" s="3">
        <f>+dataMercanciaGeneral[[#This Row],[Mercancía general embarcada en exterior]]+dataMercanciaGeneral[[#This Row],[Mercancía general desembarcada en exterior]]</f>
        <v>413405</v>
      </c>
      <c r="K2848" s="3">
        <f>+dataMercanciaGeneral[[#This Row],[Mercancía general embarcada en cabotaje]]+dataMercanciaGeneral[[#This Row],[Mercancía general embarcada en exterior]]</f>
        <v>319189</v>
      </c>
      <c r="L2848" s="3">
        <f>+dataMercanciaGeneral[[#This Row],[Mercancía general desembarcada en cabotaje]]+dataMercanciaGeneral[[#This Row],[Mercancía general desembarcada en exterior]]</f>
        <v>95673</v>
      </c>
      <c r="M2848" s="3">
        <f>+dataMercanciaGeneral[[#This Row],[TOTAL mercancía general embarcada en cabotaje y exterior]]+dataMercanciaGeneral[[#This Row],[TOTAL mercancía general desembarcada en cabotaje y exterior]]</f>
        <v>414862</v>
      </c>
    </row>
    <row r="2849" spans="1:13" hidden="1" x14ac:dyDescent="0.25">
      <c r="A2849" s="1">
        <v>2011</v>
      </c>
      <c r="B2849" s="1" t="s">
        <v>14</v>
      </c>
      <c r="C2849" s="1" t="s">
        <v>32</v>
      </c>
      <c r="D2849" s="1" t="s">
        <v>42</v>
      </c>
      <c r="E2849" s="2">
        <v>49146</v>
      </c>
      <c r="F2849" s="2">
        <v>5717</v>
      </c>
      <c r="G2849" s="3">
        <f>+dataMercanciaGeneral[[#This Row],[Mercancía general embarcada en cabotaje]]+dataMercanciaGeneral[[#This Row],[Mercancía general desembarcada en cabotaje]]</f>
        <v>54863</v>
      </c>
      <c r="H2849" s="2">
        <v>1492077</v>
      </c>
      <c r="I2849" s="2">
        <v>175886</v>
      </c>
      <c r="J2849" s="3">
        <f>+dataMercanciaGeneral[[#This Row],[Mercancía general embarcada en exterior]]+dataMercanciaGeneral[[#This Row],[Mercancía general desembarcada en exterior]]</f>
        <v>1667963</v>
      </c>
      <c r="K2849" s="3">
        <f>+dataMercanciaGeneral[[#This Row],[Mercancía general embarcada en cabotaje]]+dataMercanciaGeneral[[#This Row],[Mercancía general embarcada en exterior]]</f>
        <v>1541223</v>
      </c>
      <c r="L2849" s="3">
        <f>+dataMercanciaGeneral[[#This Row],[Mercancía general desembarcada en cabotaje]]+dataMercanciaGeneral[[#This Row],[Mercancía general desembarcada en exterior]]</f>
        <v>181603</v>
      </c>
      <c r="M2849" s="3">
        <f>+dataMercanciaGeneral[[#This Row],[TOTAL mercancía general embarcada en cabotaje y exterior]]+dataMercanciaGeneral[[#This Row],[TOTAL mercancía general desembarcada en cabotaje y exterior]]</f>
        <v>1722826</v>
      </c>
    </row>
    <row r="2850" spans="1:13" hidden="1" x14ac:dyDescent="0.25">
      <c r="A2850" s="1">
        <v>2011</v>
      </c>
      <c r="B2850" s="1" t="s">
        <v>15</v>
      </c>
      <c r="C2850" s="1" t="s">
        <v>32</v>
      </c>
      <c r="D2850" s="1" t="s">
        <v>33</v>
      </c>
      <c r="E2850" s="2">
        <v>286098</v>
      </c>
      <c r="F2850" s="2">
        <v>512865</v>
      </c>
      <c r="G2850" s="3">
        <f>+dataMercanciaGeneral[[#This Row],[Mercancía general embarcada en cabotaje]]+dataMercanciaGeneral[[#This Row],[Mercancía general desembarcada en cabotaje]]</f>
        <v>798963</v>
      </c>
      <c r="H2850" s="2">
        <v>0</v>
      </c>
      <c r="I2850" s="2">
        <v>105</v>
      </c>
      <c r="J2850" s="3">
        <f>+dataMercanciaGeneral[[#This Row],[Mercancía general embarcada en exterior]]+dataMercanciaGeneral[[#This Row],[Mercancía general desembarcada en exterior]]</f>
        <v>105</v>
      </c>
      <c r="K2850" s="3">
        <f>+dataMercanciaGeneral[[#This Row],[Mercancía general embarcada en cabotaje]]+dataMercanciaGeneral[[#This Row],[Mercancía general embarcada en exterior]]</f>
        <v>286098</v>
      </c>
      <c r="L2850" s="3">
        <f>+dataMercanciaGeneral[[#This Row],[Mercancía general desembarcada en cabotaje]]+dataMercanciaGeneral[[#This Row],[Mercancía general desembarcada en exterior]]</f>
        <v>512970</v>
      </c>
      <c r="M2850" s="3">
        <f>+dataMercanciaGeneral[[#This Row],[TOTAL mercancía general embarcada en cabotaje y exterior]]+dataMercanciaGeneral[[#This Row],[TOTAL mercancía general desembarcada en cabotaje y exterior]]</f>
        <v>799068</v>
      </c>
    </row>
    <row r="2851" spans="1:13" hidden="1" x14ac:dyDescent="0.25">
      <c r="A2851" s="1">
        <v>2011</v>
      </c>
      <c r="B2851" s="1" t="s">
        <v>15</v>
      </c>
      <c r="C2851" s="1" t="s">
        <v>32</v>
      </c>
      <c r="D2851" s="1" t="s">
        <v>42</v>
      </c>
      <c r="E2851" s="2">
        <v>14475</v>
      </c>
      <c r="F2851" s="2">
        <v>45549</v>
      </c>
      <c r="G2851" s="3">
        <f>+dataMercanciaGeneral[[#This Row],[Mercancía general embarcada en cabotaje]]+dataMercanciaGeneral[[#This Row],[Mercancía general desembarcada en cabotaje]]</f>
        <v>60024</v>
      </c>
      <c r="H2851" s="2">
        <v>244</v>
      </c>
      <c r="I2851" s="2">
        <v>6091</v>
      </c>
      <c r="J2851" s="3">
        <f>+dataMercanciaGeneral[[#This Row],[Mercancía general embarcada en exterior]]+dataMercanciaGeneral[[#This Row],[Mercancía general desembarcada en exterior]]</f>
        <v>6335</v>
      </c>
      <c r="K2851" s="3">
        <f>+dataMercanciaGeneral[[#This Row],[Mercancía general embarcada en cabotaje]]+dataMercanciaGeneral[[#This Row],[Mercancía general embarcada en exterior]]</f>
        <v>14719</v>
      </c>
      <c r="L2851" s="3">
        <f>+dataMercanciaGeneral[[#This Row],[Mercancía general desembarcada en cabotaje]]+dataMercanciaGeneral[[#This Row],[Mercancía general desembarcada en exterior]]</f>
        <v>51640</v>
      </c>
      <c r="M2851" s="3">
        <f>+dataMercanciaGeneral[[#This Row],[TOTAL mercancía general embarcada en cabotaje y exterior]]+dataMercanciaGeneral[[#This Row],[TOTAL mercancía general desembarcada en cabotaje y exterior]]</f>
        <v>66359</v>
      </c>
    </row>
    <row r="2852" spans="1:13" hidden="1" x14ac:dyDescent="0.25">
      <c r="A2852" s="1">
        <v>2011</v>
      </c>
      <c r="B2852" s="1" t="s">
        <v>16</v>
      </c>
      <c r="C2852" s="1" t="s">
        <v>32</v>
      </c>
      <c r="D2852" s="1" t="s">
        <v>33</v>
      </c>
      <c r="E2852" s="2">
        <v>3288</v>
      </c>
      <c r="F2852" s="2">
        <v>311</v>
      </c>
      <c r="G2852" s="3">
        <f>+dataMercanciaGeneral[[#This Row],[Mercancía general embarcada en cabotaje]]+dataMercanciaGeneral[[#This Row],[Mercancía general desembarcada en cabotaje]]</f>
        <v>3599</v>
      </c>
      <c r="H2852" s="2">
        <v>576041</v>
      </c>
      <c r="I2852" s="2">
        <v>102097</v>
      </c>
      <c r="J2852" s="3">
        <f>+dataMercanciaGeneral[[#This Row],[Mercancía general embarcada en exterior]]+dataMercanciaGeneral[[#This Row],[Mercancía general desembarcada en exterior]]</f>
        <v>678138</v>
      </c>
      <c r="K2852" s="3">
        <f>+dataMercanciaGeneral[[#This Row],[Mercancía general embarcada en cabotaje]]+dataMercanciaGeneral[[#This Row],[Mercancía general embarcada en exterior]]</f>
        <v>579329</v>
      </c>
      <c r="L2852" s="3">
        <f>+dataMercanciaGeneral[[#This Row],[Mercancía general desembarcada en cabotaje]]+dataMercanciaGeneral[[#This Row],[Mercancía general desembarcada en exterior]]</f>
        <v>102408</v>
      </c>
      <c r="M2852" s="3">
        <f>+dataMercanciaGeneral[[#This Row],[TOTAL mercancía general embarcada en cabotaje y exterior]]+dataMercanciaGeneral[[#This Row],[TOTAL mercancía general desembarcada en cabotaje y exterior]]</f>
        <v>681737</v>
      </c>
    </row>
    <row r="2853" spans="1:13" hidden="1" x14ac:dyDescent="0.25">
      <c r="A2853" s="1">
        <v>2011</v>
      </c>
      <c r="B2853" s="1" t="s">
        <v>16</v>
      </c>
      <c r="C2853" s="1" t="s">
        <v>32</v>
      </c>
      <c r="D2853" s="1" t="s">
        <v>42</v>
      </c>
      <c r="E2853" s="2">
        <v>0</v>
      </c>
      <c r="F2853" s="2">
        <v>0</v>
      </c>
      <c r="G2853" s="3">
        <f>+dataMercanciaGeneral[[#This Row],[Mercancía general embarcada en cabotaje]]+dataMercanciaGeneral[[#This Row],[Mercancía general desembarcada en cabotaje]]</f>
        <v>0</v>
      </c>
      <c r="H2853" s="2">
        <v>1898</v>
      </c>
      <c r="I2853" s="2">
        <v>3699</v>
      </c>
      <c r="J2853" s="3">
        <f>+dataMercanciaGeneral[[#This Row],[Mercancía general embarcada en exterior]]+dataMercanciaGeneral[[#This Row],[Mercancía general desembarcada en exterior]]</f>
        <v>5597</v>
      </c>
      <c r="K2853" s="3">
        <f>+dataMercanciaGeneral[[#This Row],[Mercancía general embarcada en cabotaje]]+dataMercanciaGeneral[[#This Row],[Mercancía general embarcada en exterior]]</f>
        <v>1898</v>
      </c>
      <c r="L2853" s="3">
        <f>+dataMercanciaGeneral[[#This Row],[Mercancía general desembarcada en cabotaje]]+dataMercanciaGeneral[[#This Row],[Mercancía general desembarcada en exterior]]</f>
        <v>3699</v>
      </c>
      <c r="M2853" s="3">
        <f>+dataMercanciaGeneral[[#This Row],[TOTAL mercancía general embarcada en cabotaje y exterior]]+dataMercanciaGeneral[[#This Row],[TOTAL mercancía general desembarcada en cabotaje y exterior]]</f>
        <v>5597</v>
      </c>
    </row>
    <row r="2854" spans="1:13" hidden="1" x14ac:dyDescent="0.25">
      <c r="A2854" s="1">
        <v>2011</v>
      </c>
      <c r="B2854" s="1" t="s">
        <v>17</v>
      </c>
      <c r="C2854" s="1" t="s">
        <v>32</v>
      </c>
      <c r="D2854" s="1" t="s">
        <v>33</v>
      </c>
      <c r="E2854" s="2">
        <v>2050</v>
      </c>
      <c r="F2854" s="2">
        <v>685</v>
      </c>
      <c r="G2854" s="3">
        <f>+dataMercanciaGeneral[[#This Row],[Mercancía general embarcada en cabotaje]]+dataMercanciaGeneral[[#This Row],[Mercancía general desembarcada en cabotaje]]</f>
        <v>2735</v>
      </c>
      <c r="H2854" s="2">
        <v>690074</v>
      </c>
      <c r="I2854" s="2">
        <v>331340</v>
      </c>
      <c r="J2854" s="3">
        <f>+dataMercanciaGeneral[[#This Row],[Mercancía general embarcada en exterior]]+dataMercanciaGeneral[[#This Row],[Mercancía general desembarcada en exterior]]</f>
        <v>1021414</v>
      </c>
      <c r="K2854" s="3">
        <f>+dataMercanciaGeneral[[#This Row],[Mercancía general embarcada en cabotaje]]+dataMercanciaGeneral[[#This Row],[Mercancía general embarcada en exterior]]</f>
        <v>692124</v>
      </c>
      <c r="L2854" s="3">
        <f>+dataMercanciaGeneral[[#This Row],[Mercancía general desembarcada en cabotaje]]+dataMercanciaGeneral[[#This Row],[Mercancía general desembarcada en exterior]]</f>
        <v>332025</v>
      </c>
      <c r="M2854" s="3">
        <f>+dataMercanciaGeneral[[#This Row],[TOTAL mercancía general embarcada en cabotaje y exterior]]+dataMercanciaGeneral[[#This Row],[TOTAL mercancía general desembarcada en cabotaje y exterior]]</f>
        <v>1024149</v>
      </c>
    </row>
    <row r="2855" spans="1:13" hidden="1" x14ac:dyDescent="0.25">
      <c r="A2855" s="1">
        <v>2011</v>
      </c>
      <c r="B2855" s="1" t="s">
        <v>17</v>
      </c>
      <c r="C2855" s="1" t="s">
        <v>32</v>
      </c>
      <c r="D2855" s="1" t="s">
        <v>42</v>
      </c>
      <c r="E2855" s="2">
        <v>34334</v>
      </c>
      <c r="F2855" s="2">
        <v>12814</v>
      </c>
      <c r="G2855" s="3">
        <f>+dataMercanciaGeneral[[#This Row],[Mercancía general embarcada en cabotaje]]+dataMercanciaGeneral[[#This Row],[Mercancía general desembarcada en cabotaje]]</f>
        <v>47148</v>
      </c>
      <c r="H2855" s="2">
        <v>214499</v>
      </c>
      <c r="I2855" s="2">
        <v>180045</v>
      </c>
      <c r="J2855" s="3">
        <f>+dataMercanciaGeneral[[#This Row],[Mercancía general embarcada en exterior]]+dataMercanciaGeneral[[#This Row],[Mercancía general desembarcada en exterior]]</f>
        <v>394544</v>
      </c>
      <c r="K2855" s="3">
        <f>+dataMercanciaGeneral[[#This Row],[Mercancía general embarcada en cabotaje]]+dataMercanciaGeneral[[#This Row],[Mercancía general embarcada en exterior]]</f>
        <v>248833</v>
      </c>
      <c r="L2855" s="3">
        <f>+dataMercanciaGeneral[[#This Row],[Mercancía general desembarcada en cabotaje]]+dataMercanciaGeneral[[#This Row],[Mercancía general desembarcada en exterior]]</f>
        <v>192859</v>
      </c>
      <c r="M2855" s="3">
        <f>+dataMercanciaGeneral[[#This Row],[TOTAL mercancía general embarcada en cabotaje y exterior]]+dataMercanciaGeneral[[#This Row],[TOTAL mercancía general desembarcada en cabotaje y exterior]]</f>
        <v>441692</v>
      </c>
    </row>
    <row r="2856" spans="1:13" hidden="1" x14ac:dyDescent="0.25">
      <c r="A2856" s="1">
        <v>2011</v>
      </c>
      <c r="B2856" s="1" t="s">
        <v>18</v>
      </c>
      <c r="C2856" s="1" t="s">
        <v>32</v>
      </c>
      <c r="D2856" s="1" t="s">
        <v>33</v>
      </c>
      <c r="E2856" s="2">
        <v>279101.34000000003</v>
      </c>
      <c r="F2856" s="2">
        <v>26590.010000000002</v>
      </c>
      <c r="G2856" s="3">
        <f>+dataMercanciaGeneral[[#This Row],[Mercancía general embarcada en cabotaje]]+dataMercanciaGeneral[[#This Row],[Mercancía general desembarcada en cabotaje]]</f>
        <v>305691.35000000003</v>
      </c>
      <c r="H2856" s="2">
        <v>126709.85</v>
      </c>
      <c r="I2856" s="2">
        <v>15534.92</v>
      </c>
      <c r="J2856" s="3">
        <f>+dataMercanciaGeneral[[#This Row],[Mercancía general embarcada en exterior]]+dataMercanciaGeneral[[#This Row],[Mercancía general desembarcada en exterior]]</f>
        <v>142244.77000000002</v>
      </c>
      <c r="K2856" s="3">
        <f>+dataMercanciaGeneral[[#This Row],[Mercancía general embarcada en cabotaje]]+dataMercanciaGeneral[[#This Row],[Mercancía general embarcada en exterior]]</f>
        <v>405811.19000000006</v>
      </c>
      <c r="L2856" s="3">
        <f>+dataMercanciaGeneral[[#This Row],[Mercancía general desembarcada en cabotaje]]+dataMercanciaGeneral[[#This Row],[Mercancía general desembarcada en exterior]]</f>
        <v>42124.93</v>
      </c>
      <c r="M2856" s="3">
        <f>+dataMercanciaGeneral[[#This Row],[TOTAL mercancía general embarcada en cabotaje y exterior]]+dataMercanciaGeneral[[#This Row],[TOTAL mercancía general desembarcada en cabotaje y exterior]]</f>
        <v>447936.12000000005</v>
      </c>
    </row>
    <row r="2857" spans="1:13" hidden="1" x14ac:dyDescent="0.25">
      <c r="A2857" s="1">
        <v>2011</v>
      </c>
      <c r="B2857" s="1" t="s">
        <v>18</v>
      </c>
      <c r="C2857" s="1" t="s">
        <v>32</v>
      </c>
      <c r="D2857" s="1" t="s">
        <v>42</v>
      </c>
      <c r="E2857" s="2">
        <v>3403</v>
      </c>
      <c r="F2857" s="2">
        <v>0</v>
      </c>
      <c r="G2857" s="3">
        <f>+dataMercanciaGeneral[[#This Row],[Mercancía general embarcada en cabotaje]]+dataMercanciaGeneral[[#This Row],[Mercancía general desembarcada en cabotaje]]</f>
        <v>3403</v>
      </c>
      <c r="H2857" s="2">
        <v>2827</v>
      </c>
      <c r="I2857" s="2">
        <v>0</v>
      </c>
      <c r="J2857" s="3">
        <f>+dataMercanciaGeneral[[#This Row],[Mercancía general embarcada en exterior]]+dataMercanciaGeneral[[#This Row],[Mercancía general desembarcada en exterior]]</f>
        <v>2827</v>
      </c>
      <c r="K2857" s="3">
        <f>+dataMercanciaGeneral[[#This Row],[Mercancía general embarcada en cabotaje]]+dataMercanciaGeneral[[#This Row],[Mercancía general embarcada en exterior]]</f>
        <v>6230</v>
      </c>
      <c r="L2857" s="3">
        <f>+dataMercanciaGeneral[[#This Row],[Mercancía general desembarcada en cabotaje]]+dataMercanciaGeneral[[#This Row],[Mercancía general desembarcada en exterior]]</f>
        <v>0</v>
      </c>
      <c r="M2857" s="3">
        <f>+dataMercanciaGeneral[[#This Row],[TOTAL mercancía general embarcada en cabotaje y exterior]]+dataMercanciaGeneral[[#This Row],[TOTAL mercancía general desembarcada en cabotaje y exterior]]</f>
        <v>6230</v>
      </c>
    </row>
    <row r="2858" spans="1:13" hidden="1" x14ac:dyDescent="0.25">
      <c r="A2858" s="1">
        <v>2011</v>
      </c>
      <c r="B2858" s="1" t="s">
        <v>19</v>
      </c>
      <c r="C2858" s="1" t="s">
        <v>32</v>
      </c>
      <c r="D2858" s="1" t="s">
        <v>33</v>
      </c>
      <c r="E2858" s="2">
        <f>1792347.48-41019-411709</f>
        <v>1339619.48</v>
      </c>
      <c r="F2858" s="2">
        <f>3034843.48+41009-1377577</f>
        <v>1698275.48</v>
      </c>
      <c r="G2858" s="3">
        <f>+dataMercanciaGeneral[[#This Row],[Mercancía general embarcada en cabotaje]]+dataMercanciaGeneral[[#This Row],[Mercancía general desembarcada en cabotaje]]</f>
        <v>3037894.96</v>
      </c>
      <c r="H2858" s="2">
        <f>-411709+411709</f>
        <v>0</v>
      </c>
      <c r="I2858" s="2">
        <f>-1377577+1377577</f>
        <v>0</v>
      </c>
      <c r="J2858" s="3">
        <f>+dataMercanciaGeneral[[#This Row],[Mercancía general embarcada en exterior]]+dataMercanciaGeneral[[#This Row],[Mercancía general desembarcada en exterior]]</f>
        <v>0</v>
      </c>
      <c r="K2858" s="3">
        <f>+dataMercanciaGeneral[[#This Row],[Mercancía general embarcada en cabotaje]]+dataMercanciaGeneral[[#This Row],[Mercancía general embarcada en exterior]]</f>
        <v>1339619.48</v>
      </c>
      <c r="L2858" s="3">
        <f>+dataMercanciaGeneral[[#This Row],[Mercancía general desembarcada en cabotaje]]+dataMercanciaGeneral[[#This Row],[Mercancía general desembarcada en exterior]]</f>
        <v>1698275.48</v>
      </c>
      <c r="M2858" s="3">
        <f>+dataMercanciaGeneral[[#This Row],[TOTAL mercancía general embarcada en cabotaje y exterior]]+dataMercanciaGeneral[[#This Row],[TOTAL mercancía general desembarcada en cabotaje y exterior]]</f>
        <v>3037894.96</v>
      </c>
    </row>
    <row r="2859" spans="1:13" hidden="1" x14ac:dyDescent="0.25">
      <c r="A2859" s="1">
        <v>2011</v>
      </c>
      <c r="B2859" s="1" t="s">
        <v>19</v>
      </c>
      <c r="C2859" s="1" t="s">
        <v>32</v>
      </c>
      <c r="D2859" s="1" t="s">
        <v>42</v>
      </c>
      <c r="E2859" s="2">
        <v>275769</v>
      </c>
      <c r="F2859" s="2">
        <v>581155</v>
      </c>
      <c r="G2859" s="3">
        <f>+dataMercanciaGeneral[[#This Row],[Mercancía general embarcada en cabotaje]]+dataMercanciaGeneral[[#This Row],[Mercancía general desembarcada en cabotaje]]</f>
        <v>856924</v>
      </c>
      <c r="H2859" s="2">
        <v>6180921</v>
      </c>
      <c r="I2859" s="2">
        <v>7367546</v>
      </c>
      <c r="J2859" s="3">
        <f>+dataMercanciaGeneral[[#This Row],[Mercancía general embarcada en exterior]]+dataMercanciaGeneral[[#This Row],[Mercancía general desembarcada en exterior]]</f>
        <v>13548467</v>
      </c>
      <c r="K2859" s="3">
        <f>+dataMercanciaGeneral[[#This Row],[Mercancía general embarcada en cabotaje]]+dataMercanciaGeneral[[#This Row],[Mercancía general embarcada en exterior]]</f>
        <v>6456690</v>
      </c>
      <c r="L2859" s="3">
        <f>+dataMercanciaGeneral[[#This Row],[Mercancía general desembarcada en cabotaje]]+dataMercanciaGeneral[[#This Row],[Mercancía general desembarcada en exterior]]</f>
        <v>7948701</v>
      </c>
      <c r="M2859" s="3">
        <f>+dataMercanciaGeneral[[#This Row],[TOTAL mercancía general embarcada en cabotaje y exterior]]+dataMercanciaGeneral[[#This Row],[TOTAL mercancía general desembarcada en cabotaje y exterior]]</f>
        <v>14405391</v>
      </c>
    </row>
    <row r="2860" spans="1:13" hidden="1" x14ac:dyDescent="0.25">
      <c r="A2860" s="1">
        <v>2011</v>
      </c>
      <c r="B2860" s="1" t="s">
        <v>20</v>
      </c>
      <c r="C2860" s="1" t="s">
        <v>32</v>
      </c>
      <c r="D2860" s="1" t="s">
        <v>33</v>
      </c>
      <c r="E2860" s="2">
        <v>313326</v>
      </c>
      <c r="F2860" s="2">
        <v>110995</v>
      </c>
      <c r="G2860" s="3">
        <f>+dataMercanciaGeneral[[#This Row],[Mercancía general embarcada en cabotaje]]+dataMercanciaGeneral[[#This Row],[Mercancía general desembarcada en cabotaje]]</f>
        <v>424321</v>
      </c>
      <c r="H2860" s="2">
        <v>1003</v>
      </c>
      <c r="I2860" s="2">
        <v>17777</v>
      </c>
      <c r="J2860" s="3">
        <f>+dataMercanciaGeneral[[#This Row],[Mercancía general embarcada en exterior]]+dataMercanciaGeneral[[#This Row],[Mercancía general desembarcada en exterior]]</f>
        <v>18780</v>
      </c>
      <c r="K2860" s="3">
        <f>+dataMercanciaGeneral[[#This Row],[Mercancía general embarcada en cabotaje]]+dataMercanciaGeneral[[#This Row],[Mercancía general embarcada en exterior]]</f>
        <v>314329</v>
      </c>
      <c r="L2860" s="3">
        <f>+dataMercanciaGeneral[[#This Row],[Mercancía general desembarcada en cabotaje]]+dataMercanciaGeneral[[#This Row],[Mercancía general desembarcada en exterior]]</f>
        <v>128772</v>
      </c>
      <c r="M2860" s="3">
        <f>+dataMercanciaGeneral[[#This Row],[TOTAL mercancía general embarcada en cabotaje y exterior]]+dataMercanciaGeneral[[#This Row],[TOTAL mercancía general desembarcada en cabotaje y exterior]]</f>
        <v>443101</v>
      </c>
    </row>
    <row r="2861" spans="1:13" hidden="1" x14ac:dyDescent="0.25">
      <c r="A2861" s="1">
        <v>2011</v>
      </c>
      <c r="B2861" s="1" t="s">
        <v>20</v>
      </c>
      <c r="C2861" s="1" t="s">
        <v>32</v>
      </c>
      <c r="D2861" s="1" t="s">
        <v>42</v>
      </c>
      <c r="E2861" s="2">
        <v>185051</v>
      </c>
      <c r="F2861" s="2">
        <v>230958</v>
      </c>
      <c r="G2861" s="3">
        <f>+dataMercanciaGeneral[[#This Row],[Mercancía general embarcada en cabotaje]]+dataMercanciaGeneral[[#This Row],[Mercancía general desembarcada en cabotaje]]</f>
        <v>416009</v>
      </c>
      <c r="H2861" s="2">
        <v>1750681</v>
      </c>
      <c r="I2861" s="2">
        <v>1763634</v>
      </c>
      <c r="J2861" s="3">
        <f>+dataMercanciaGeneral[[#This Row],[Mercancía general embarcada en exterior]]+dataMercanciaGeneral[[#This Row],[Mercancía general desembarcada en exterior]]</f>
        <v>3514315</v>
      </c>
      <c r="K2861" s="3">
        <f>+dataMercanciaGeneral[[#This Row],[Mercancía general embarcada en cabotaje]]+dataMercanciaGeneral[[#This Row],[Mercancía general embarcada en exterior]]</f>
        <v>1935732</v>
      </c>
      <c r="L2861" s="3">
        <f>+dataMercanciaGeneral[[#This Row],[Mercancía general desembarcada en cabotaje]]+dataMercanciaGeneral[[#This Row],[Mercancía general desembarcada en exterior]]</f>
        <v>1994592</v>
      </c>
      <c r="M2861" s="3">
        <f>+dataMercanciaGeneral[[#This Row],[TOTAL mercancía general embarcada en cabotaje y exterior]]+dataMercanciaGeneral[[#This Row],[TOTAL mercancía general desembarcada en cabotaje y exterior]]</f>
        <v>3930324</v>
      </c>
    </row>
    <row r="2862" spans="1:13" hidden="1" x14ac:dyDescent="0.25">
      <c r="A2862" s="1">
        <v>2011</v>
      </c>
      <c r="B2862" s="1" t="s">
        <v>21</v>
      </c>
      <c r="C2862" s="1" t="s">
        <v>32</v>
      </c>
      <c r="D2862" s="1" t="s">
        <v>33</v>
      </c>
      <c r="E2862" s="2">
        <v>395</v>
      </c>
      <c r="F2862" s="2">
        <v>995</v>
      </c>
      <c r="G2862" s="3">
        <f>+dataMercanciaGeneral[[#This Row],[Mercancía general embarcada en cabotaje]]+dataMercanciaGeneral[[#This Row],[Mercancía general desembarcada en cabotaje]]</f>
        <v>1390</v>
      </c>
      <c r="H2862" s="2">
        <v>449474</v>
      </c>
      <c r="I2862" s="2">
        <v>176488</v>
      </c>
      <c r="J2862" s="3">
        <f>+dataMercanciaGeneral[[#This Row],[Mercancía general embarcada en exterior]]+dataMercanciaGeneral[[#This Row],[Mercancía general desembarcada en exterior]]</f>
        <v>625962</v>
      </c>
      <c r="K2862" s="3">
        <f>+dataMercanciaGeneral[[#This Row],[Mercancía general embarcada en cabotaje]]+dataMercanciaGeneral[[#This Row],[Mercancía general embarcada en exterior]]</f>
        <v>449869</v>
      </c>
      <c r="L2862" s="3">
        <f>+dataMercanciaGeneral[[#This Row],[Mercancía general desembarcada en cabotaje]]+dataMercanciaGeneral[[#This Row],[Mercancía general desembarcada en exterior]]</f>
        <v>177483</v>
      </c>
      <c r="M2862" s="3">
        <f>+dataMercanciaGeneral[[#This Row],[TOTAL mercancía general embarcada en cabotaje y exterior]]+dataMercanciaGeneral[[#This Row],[TOTAL mercancía general desembarcada en cabotaje y exterior]]</f>
        <v>627352</v>
      </c>
    </row>
    <row r="2863" spans="1:13" hidden="1" x14ac:dyDescent="0.25">
      <c r="A2863" s="1">
        <v>2011</v>
      </c>
      <c r="B2863" s="1" t="s">
        <v>21</v>
      </c>
      <c r="C2863" s="1" t="s">
        <v>32</v>
      </c>
      <c r="D2863" s="1" t="s">
        <v>42</v>
      </c>
      <c r="E2863" s="2">
        <v>133573</v>
      </c>
      <c r="F2863" s="2">
        <v>49578</v>
      </c>
      <c r="G2863" s="3">
        <f>+dataMercanciaGeneral[[#This Row],[Mercancía general embarcada en cabotaje]]+dataMercanciaGeneral[[#This Row],[Mercancía general desembarcada en cabotaje]]</f>
        <v>183151</v>
      </c>
      <c r="H2863" s="2">
        <v>64559</v>
      </c>
      <c r="I2863" s="2">
        <v>83804</v>
      </c>
      <c r="J2863" s="3">
        <f>+dataMercanciaGeneral[[#This Row],[Mercancía general embarcada en exterior]]+dataMercanciaGeneral[[#This Row],[Mercancía general desembarcada en exterior]]</f>
        <v>148363</v>
      </c>
      <c r="K2863" s="3">
        <f>+dataMercanciaGeneral[[#This Row],[Mercancía general embarcada en cabotaje]]+dataMercanciaGeneral[[#This Row],[Mercancía general embarcada en exterior]]</f>
        <v>198132</v>
      </c>
      <c r="L2863" s="3">
        <f>+dataMercanciaGeneral[[#This Row],[Mercancía general desembarcada en cabotaje]]+dataMercanciaGeneral[[#This Row],[Mercancía general desembarcada en exterior]]</f>
        <v>133382</v>
      </c>
      <c r="M2863" s="3">
        <f>+dataMercanciaGeneral[[#This Row],[TOTAL mercancía general embarcada en cabotaje y exterior]]+dataMercanciaGeneral[[#This Row],[TOTAL mercancía general desembarcada en cabotaje y exterior]]</f>
        <v>331514</v>
      </c>
    </row>
    <row r="2864" spans="1:13" hidden="1" x14ac:dyDescent="0.25">
      <c r="A2864" s="1">
        <v>2011</v>
      </c>
      <c r="B2864" s="1" t="s">
        <v>22</v>
      </c>
      <c r="C2864" s="1" t="s">
        <v>32</v>
      </c>
      <c r="D2864" s="1" t="s">
        <v>33</v>
      </c>
      <c r="E2864" s="2">
        <v>133096</v>
      </c>
      <c r="F2864" s="2">
        <v>422072</v>
      </c>
      <c r="G2864" s="3">
        <f>+dataMercanciaGeneral[[#This Row],[Mercancía general embarcada en cabotaje]]+dataMercanciaGeneral[[#This Row],[Mercancía general desembarcada en cabotaje]]</f>
        <v>555168</v>
      </c>
      <c r="H2864" s="2">
        <v>0</v>
      </c>
      <c r="I2864" s="2">
        <v>0</v>
      </c>
      <c r="J2864" s="3">
        <f>+dataMercanciaGeneral[[#This Row],[Mercancía general embarcada en exterior]]+dataMercanciaGeneral[[#This Row],[Mercancía general desembarcada en exterior]]</f>
        <v>0</v>
      </c>
      <c r="K2864" s="3">
        <f>+dataMercanciaGeneral[[#This Row],[Mercancía general embarcada en cabotaje]]+dataMercanciaGeneral[[#This Row],[Mercancía general embarcada en exterior]]</f>
        <v>133096</v>
      </c>
      <c r="L2864" s="3">
        <f>+dataMercanciaGeneral[[#This Row],[Mercancía general desembarcada en cabotaje]]+dataMercanciaGeneral[[#This Row],[Mercancía general desembarcada en exterior]]</f>
        <v>422072</v>
      </c>
      <c r="M2864" s="3">
        <f>+dataMercanciaGeneral[[#This Row],[TOTAL mercancía general embarcada en cabotaje y exterior]]+dataMercanciaGeneral[[#This Row],[TOTAL mercancía general desembarcada en cabotaje y exterior]]</f>
        <v>555168</v>
      </c>
    </row>
    <row r="2865" spans="1:13" hidden="1" x14ac:dyDescent="0.25">
      <c r="A2865" s="1">
        <v>2011</v>
      </c>
      <c r="B2865" s="1" t="s">
        <v>22</v>
      </c>
      <c r="C2865" s="1" t="s">
        <v>32</v>
      </c>
      <c r="D2865" s="1" t="s">
        <v>42</v>
      </c>
      <c r="E2865" s="2">
        <v>26347</v>
      </c>
      <c r="F2865" s="2">
        <v>34144</v>
      </c>
      <c r="G2865" s="3">
        <f>+dataMercanciaGeneral[[#This Row],[Mercancía general embarcada en cabotaje]]+dataMercanciaGeneral[[#This Row],[Mercancía general desembarcada en cabotaje]]</f>
        <v>60491</v>
      </c>
      <c r="H2865" s="2">
        <v>1398</v>
      </c>
      <c r="I2865" s="2">
        <v>145560</v>
      </c>
      <c r="J2865" s="3">
        <f>+dataMercanciaGeneral[[#This Row],[Mercancía general embarcada en exterior]]+dataMercanciaGeneral[[#This Row],[Mercancía general desembarcada en exterior]]</f>
        <v>146958</v>
      </c>
      <c r="K2865" s="3">
        <f>+dataMercanciaGeneral[[#This Row],[Mercancía general embarcada en cabotaje]]+dataMercanciaGeneral[[#This Row],[Mercancía general embarcada en exterior]]</f>
        <v>27745</v>
      </c>
      <c r="L2865" s="3">
        <f>+dataMercanciaGeneral[[#This Row],[Mercancía general desembarcada en cabotaje]]+dataMercanciaGeneral[[#This Row],[Mercancía general desembarcada en exterior]]</f>
        <v>179704</v>
      </c>
      <c r="M2865" s="3">
        <f>+dataMercanciaGeneral[[#This Row],[TOTAL mercancía general embarcada en cabotaje y exterior]]+dataMercanciaGeneral[[#This Row],[TOTAL mercancía general desembarcada en cabotaje y exterior]]</f>
        <v>207449</v>
      </c>
    </row>
    <row r="2866" spans="1:13" hidden="1" x14ac:dyDescent="0.25">
      <c r="A2866" s="1">
        <v>2011</v>
      </c>
      <c r="B2866" s="1" t="s">
        <v>6</v>
      </c>
      <c r="C2866" s="1" t="s">
        <v>32</v>
      </c>
      <c r="D2866" s="1" t="s">
        <v>33</v>
      </c>
      <c r="E2866" s="2">
        <v>9903</v>
      </c>
      <c r="F2866" s="2">
        <v>2833</v>
      </c>
      <c r="G2866" s="3">
        <f>+dataMercanciaGeneral[[#This Row],[Mercancía general embarcada en cabotaje]]+dataMercanciaGeneral[[#This Row],[Mercancía general desembarcada en cabotaje]]</f>
        <v>12736</v>
      </c>
      <c r="H2866" s="2">
        <v>11569</v>
      </c>
      <c r="I2866" s="2">
        <v>122797</v>
      </c>
      <c r="J2866" s="3">
        <f>+dataMercanciaGeneral[[#This Row],[Mercancía general embarcada en exterior]]+dataMercanciaGeneral[[#This Row],[Mercancía general desembarcada en exterior]]</f>
        <v>134366</v>
      </c>
      <c r="K2866" s="3">
        <f>+dataMercanciaGeneral[[#This Row],[Mercancía general embarcada en cabotaje]]+dataMercanciaGeneral[[#This Row],[Mercancía general embarcada en exterior]]</f>
        <v>21472</v>
      </c>
      <c r="L2866" s="3">
        <f>+dataMercanciaGeneral[[#This Row],[Mercancía general desembarcada en cabotaje]]+dataMercanciaGeneral[[#This Row],[Mercancía general desembarcada en exterior]]</f>
        <v>125630</v>
      </c>
      <c r="M2866" s="3">
        <f>+dataMercanciaGeneral[[#This Row],[TOTAL mercancía general embarcada en cabotaje y exterior]]+dataMercanciaGeneral[[#This Row],[TOTAL mercancía general desembarcada en cabotaje y exterior]]</f>
        <v>147102</v>
      </c>
    </row>
    <row r="2867" spans="1:13" hidden="1" x14ac:dyDescent="0.25">
      <c r="A2867" s="1">
        <v>2011</v>
      </c>
      <c r="B2867" s="1" t="s">
        <v>6</v>
      </c>
      <c r="C2867" s="1" t="s">
        <v>32</v>
      </c>
      <c r="D2867" s="1" t="s">
        <v>42</v>
      </c>
      <c r="E2867" s="2">
        <v>68</v>
      </c>
      <c r="F2867" s="2">
        <v>3210</v>
      </c>
      <c r="G2867" s="3">
        <f>+dataMercanciaGeneral[[#This Row],[Mercancía general embarcada en cabotaje]]+dataMercanciaGeneral[[#This Row],[Mercancía general desembarcada en cabotaje]]</f>
        <v>3278</v>
      </c>
      <c r="H2867" s="2">
        <v>26719</v>
      </c>
      <c r="I2867" s="2">
        <v>4980</v>
      </c>
      <c r="J2867" s="3">
        <f>+dataMercanciaGeneral[[#This Row],[Mercancía general embarcada en exterior]]+dataMercanciaGeneral[[#This Row],[Mercancía general desembarcada en exterior]]</f>
        <v>31699</v>
      </c>
      <c r="K2867" s="3">
        <f>+dataMercanciaGeneral[[#This Row],[Mercancía general embarcada en cabotaje]]+dataMercanciaGeneral[[#This Row],[Mercancía general embarcada en exterior]]</f>
        <v>26787</v>
      </c>
      <c r="L2867" s="3">
        <f>+dataMercanciaGeneral[[#This Row],[Mercancía general desembarcada en cabotaje]]+dataMercanciaGeneral[[#This Row],[Mercancía general desembarcada en exterior]]</f>
        <v>8190</v>
      </c>
      <c r="M2867" s="3">
        <f>+dataMercanciaGeneral[[#This Row],[TOTAL mercancía general embarcada en cabotaje y exterior]]+dataMercanciaGeneral[[#This Row],[TOTAL mercancía general desembarcada en cabotaje y exterior]]</f>
        <v>34977</v>
      </c>
    </row>
    <row r="2868" spans="1:13" hidden="1" x14ac:dyDescent="0.25">
      <c r="A2868" s="1">
        <v>2011</v>
      </c>
      <c r="B2868" s="1" t="s">
        <v>23</v>
      </c>
      <c r="C2868" s="1" t="s">
        <v>32</v>
      </c>
      <c r="D2868" s="1" t="s">
        <v>33</v>
      </c>
      <c r="E2868" s="2">
        <v>4201</v>
      </c>
      <c r="F2868" s="2">
        <v>7477</v>
      </c>
      <c r="G2868" s="3">
        <f>+dataMercanciaGeneral[[#This Row],[Mercancía general embarcada en cabotaje]]+dataMercanciaGeneral[[#This Row],[Mercancía general desembarcada en cabotaje]]</f>
        <v>11678</v>
      </c>
      <c r="H2868" s="2">
        <v>1213234</v>
      </c>
      <c r="I2868" s="2">
        <v>724268</v>
      </c>
      <c r="J2868" s="3">
        <f>+dataMercanciaGeneral[[#This Row],[Mercancía general embarcada en exterior]]+dataMercanciaGeneral[[#This Row],[Mercancía general desembarcada en exterior]]</f>
        <v>1937502</v>
      </c>
      <c r="K2868" s="3">
        <f>+dataMercanciaGeneral[[#This Row],[Mercancía general embarcada en cabotaje]]+dataMercanciaGeneral[[#This Row],[Mercancía general embarcada en exterior]]</f>
        <v>1217435</v>
      </c>
      <c r="L2868" s="3">
        <f>+dataMercanciaGeneral[[#This Row],[Mercancía general desembarcada en cabotaje]]+dataMercanciaGeneral[[#This Row],[Mercancía general desembarcada en exterior]]</f>
        <v>731745</v>
      </c>
      <c r="M2868" s="3">
        <f>+dataMercanciaGeneral[[#This Row],[TOTAL mercancía general embarcada en cabotaje y exterior]]+dataMercanciaGeneral[[#This Row],[TOTAL mercancía general desembarcada en cabotaje y exterior]]</f>
        <v>1949180</v>
      </c>
    </row>
    <row r="2869" spans="1:13" hidden="1" x14ac:dyDescent="0.25">
      <c r="A2869" s="1">
        <v>2011</v>
      </c>
      <c r="B2869" s="1" t="s">
        <v>23</v>
      </c>
      <c r="C2869" s="1" t="s">
        <v>32</v>
      </c>
      <c r="D2869" s="1" t="s">
        <v>42</v>
      </c>
      <c r="E2869" s="2">
        <v>0</v>
      </c>
      <c r="F2869" s="2">
        <v>0</v>
      </c>
      <c r="G2869" s="3">
        <f>+dataMercanciaGeneral[[#This Row],[Mercancía general embarcada en cabotaje]]+dataMercanciaGeneral[[#This Row],[Mercancía general desembarcada en cabotaje]]</f>
        <v>0</v>
      </c>
      <c r="H2869" s="2">
        <v>0</v>
      </c>
      <c r="I2869" s="2">
        <v>0</v>
      </c>
      <c r="J2869" s="3">
        <f>+dataMercanciaGeneral[[#This Row],[Mercancía general embarcada en exterior]]+dataMercanciaGeneral[[#This Row],[Mercancía general desembarcada en exterior]]</f>
        <v>0</v>
      </c>
      <c r="K2869" s="3">
        <f>+dataMercanciaGeneral[[#This Row],[Mercancía general embarcada en cabotaje]]+dataMercanciaGeneral[[#This Row],[Mercancía general embarcada en exterior]]</f>
        <v>0</v>
      </c>
      <c r="L2869" s="3">
        <f>+dataMercanciaGeneral[[#This Row],[Mercancía general desembarcada en cabotaje]]+dataMercanciaGeneral[[#This Row],[Mercancía general desembarcada en exterior]]</f>
        <v>0</v>
      </c>
      <c r="M2869" s="3">
        <f>+dataMercanciaGeneral[[#This Row],[TOTAL mercancía general embarcada en cabotaje y exterior]]+dataMercanciaGeneral[[#This Row],[TOTAL mercancía general desembarcada en cabotaje y exterior]]</f>
        <v>0</v>
      </c>
    </row>
    <row r="2870" spans="1:13" hidden="1" x14ac:dyDescent="0.25">
      <c r="A2870" s="1">
        <v>2011</v>
      </c>
      <c r="B2870" s="1" t="s">
        <v>7</v>
      </c>
      <c r="C2870" s="1" t="s">
        <v>32</v>
      </c>
      <c r="D2870" s="1" t="s">
        <v>33</v>
      </c>
      <c r="E2870" s="2">
        <v>1565541.5</v>
      </c>
      <c r="F2870" s="2">
        <v>1490474.5</v>
      </c>
      <c r="G2870" s="3">
        <f>+dataMercanciaGeneral[[#This Row],[Mercancía general embarcada en cabotaje]]+dataMercanciaGeneral[[#This Row],[Mercancía general desembarcada en cabotaje]]</f>
        <v>3056016</v>
      </c>
      <c r="H2870" s="2">
        <v>22881.399999999994</v>
      </c>
      <c r="I2870" s="2">
        <v>42048.400000000023</v>
      </c>
      <c r="J2870" s="3">
        <f>+dataMercanciaGeneral[[#This Row],[Mercancía general embarcada en exterior]]+dataMercanciaGeneral[[#This Row],[Mercancía general desembarcada en exterior]]</f>
        <v>64929.800000000017</v>
      </c>
      <c r="K2870" s="3">
        <f>+dataMercanciaGeneral[[#This Row],[Mercancía general embarcada en cabotaje]]+dataMercanciaGeneral[[#This Row],[Mercancía general embarcada en exterior]]</f>
        <v>1588422.9</v>
      </c>
      <c r="L2870" s="3">
        <f>+dataMercanciaGeneral[[#This Row],[Mercancía general desembarcada en cabotaje]]+dataMercanciaGeneral[[#This Row],[Mercancía general desembarcada en exterior]]</f>
        <v>1532522.9</v>
      </c>
      <c r="M2870" s="3">
        <f>+dataMercanciaGeneral[[#This Row],[TOTAL mercancía general embarcada en cabotaje y exterior]]+dataMercanciaGeneral[[#This Row],[TOTAL mercancía general desembarcada en cabotaje y exterior]]</f>
        <v>3120945.8</v>
      </c>
    </row>
    <row r="2871" spans="1:13" hidden="1" x14ac:dyDescent="0.25">
      <c r="A2871" s="1">
        <v>2011</v>
      </c>
      <c r="B2871" s="1" t="s">
        <v>7</v>
      </c>
      <c r="C2871" s="1" t="s">
        <v>32</v>
      </c>
      <c r="D2871" s="1" t="s">
        <v>42</v>
      </c>
      <c r="E2871" s="2">
        <v>668034</v>
      </c>
      <c r="F2871" s="2">
        <v>1523700</v>
      </c>
      <c r="G2871" s="3">
        <f>+dataMercanciaGeneral[[#This Row],[Mercancía general embarcada en cabotaje]]+dataMercanciaGeneral[[#This Row],[Mercancía general desembarcada en cabotaje]]</f>
        <v>2191734</v>
      </c>
      <c r="H2871" s="2">
        <v>90603</v>
      </c>
      <c r="I2871" s="2">
        <v>389859</v>
      </c>
      <c r="J2871" s="3">
        <f>+dataMercanciaGeneral[[#This Row],[Mercancía general embarcada en exterior]]+dataMercanciaGeneral[[#This Row],[Mercancía general desembarcada en exterior]]</f>
        <v>480462</v>
      </c>
      <c r="K2871" s="3">
        <f>+dataMercanciaGeneral[[#This Row],[Mercancía general embarcada en cabotaje]]+dataMercanciaGeneral[[#This Row],[Mercancía general embarcada en exterior]]</f>
        <v>758637</v>
      </c>
      <c r="L2871" s="3">
        <f>+dataMercanciaGeneral[[#This Row],[Mercancía general desembarcada en cabotaje]]+dataMercanciaGeneral[[#This Row],[Mercancía general desembarcada en exterior]]</f>
        <v>1913559</v>
      </c>
      <c r="M2871" s="3">
        <f>+dataMercanciaGeneral[[#This Row],[TOTAL mercancía general embarcada en cabotaje y exterior]]+dataMercanciaGeneral[[#This Row],[TOTAL mercancía general desembarcada en cabotaje y exterior]]</f>
        <v>2672196</v>
      </c>
    </row>
    <row r="2872" spans="1:13" hidden="1" x14ac:dyDescent="0.25">
      <c r="A2872" s="1">
        <v>2011</v>
      </c>
      <c r="B2872" s="1" t="s">
        <v>24</v>
      </c>
      <c r="C2872" s="1" t="s">
        <v>32</v>
      </c>
      <c r="D2872" s="1" t="s">
        <v>33</v>
      </c>
      <c r="E2872" s="2">
        <v>130</v>
      </c>
      <c r="F2872" s="2">
        <v>0</v>
      </c>
      <c r="G2872" s="3">
        <f>+dataMercanciaGeneral[[#This Row],[Mercancía general embarcada en cabotaje]]+dataMercanciaGeneral[[#This Row],[Mercancía general desembarcada en cabotaje]]</f>
        <v>130</v>
      </c>
      <c r="H2872" s="2">
        <v>992448</v>
      </c>
      <c r="I2872" s="2">
        <v>670766</v>
      </c>
      <c r="J2872" s="3">
        <f>+dataMercanciaGeneral[[#This Row],[Mercancía general embarcada en exterior]]+dataMercanciaGeneral[[#This Row],[Mercancía general desembarcada en exterior]]</f>
        <v>1663214</v>
      </c>
      <c r="K2872" s="3">
        <f>+dataMercanciaGeneral[[#This Row],[Mercancía general embarcada en cabotaje]]+dataMercanciaGeneral[[#This Row],[Mercancía general embarcada en exterior]]</f>
        <v>992578</v>
      </c>
      <c r="L2872" s="3">
        <f>+dataMercanciaGeneral[[#This Row],[Mercancía general desembarcada en cabotaje]]+dataMercanciaGeneral[[#This Row],[Mercancía general desembarcada en exterior]]</f>
        <v>670766</v>
      </c>
      <c r="M2872" s="3">
        <f>+dataMercanciaGeneral[[#This Row],[TOTAL mercancía general embarcada en cabotaje y exterior]]+dataMercanciaGeneral[[#This Row],[TOTAL mercancía general desembarcada en cabotaje y exterior]]</f>
        <v>1663344</v>
      </c>
    </row>
    <row r="2873" spans="1:13" hidden="1" x14ac:dyDescent="0.25">
      <c r="A2873" s="1">
        <v>2011</v>
      </c>
      <c r="B2873" s="1" t="s">
        <v>24</v>
      </c>
      <c r="C2873" s="1" t="s">
        <v>32</v>
      </c>
      <c r="D2873" s="1" t="s">
        <v>42</v>
      </c>
      <c r="E2873" s="2">
        <v>0</v>
      </c>
      <c r="F2873" s="2">
        <v>0</v>
      </c>
      <c r="G2873" s="3">
        <f>+dataMercanciaGeneral[[#This Row],[Mercancía general embarcada en cabotaje]]+dataMercanciaGeneral[[#This Row],[Mercancía general desembarcada en cabotaje]]</f>
        <v>0</v>
      </c>
      <c r="H2873" s="2">
        <v>5747</v>
      </c>
      <c r="I2873" s="2">
        <v>14296</v>
      </c>
      <c r="J2873" s="3">
        <f>+dataMercanciaGeneral[[#This Row],[Mercancía general embarcada en exterior]]+dataMercanciaGeneral[[#This Row],[Mercancía general desembarcada en exterior]]</f>
        <v>20043</v>
      </c>
      <c r="K2873" s="3">
        <f>+dataMercanciaGeneral[[#This Row],[Mercancía general embarcada en cabotaje]]+dataMercanciaGeneral[[#This Row],[Mercancía general embarcada en exterior]]</f>
        <v>5747</v>
      </c>
      <c r="L2873" s="3">
        <f>+dataMercanciaGeneral[[#This Row],[Mercancía general desembarcada en cabotaje]]+dataMercanciaGeneral[[#This Row],[Mercancía general desembarcada en exterior]]</f>
        <v>14296</v>
      </c>
      <c r="M2873" s="3">
        <f>+dataMercanciaGeneral[[#This Row],[TOTAL mercancía general embarcada en cabotaje y exterior]]+dataMercanciaGeneral[[#This Row],[TOTAL mercancía general desembarcada en cabotaje y exterior]]</f>
        <v>20043</v>
      </c>
    </row>
    <row r="2874" spans="1:13" hidden="1" x14ac:dyDescent="0.25">
      <c r="A2874" s="1">
        <v>2011</v>
      </c>
      <c r="B2874" s="1" t="s">
        <v>25</v>
      </c>
      <c r="C2874" s="1" t="s">
        <v>32</v>
      </c>
      <c r="D2874" s="1" t="s">
        <v>33</v>
      </c>
      <c r="E2874" s="2">
        <v>141996</v>
      </c>
      <c r="F2874" s="2">
        <v>91071</v>
      </c>
      <c r="G2874" s="3">
        <f>+dataMercanciaGeneral[[#This Row],[Mercancía general embarcada en cabotaje]]+dataMercanciaGeneral[[#This Row],[Mercancía general desembarcada en cabotaje]]</f>
        <v>233067</v>
      </c>
      <c r="H2874" s="2">
        <v>600791</v>
      </c>
      <c r="I2874" s="2">
        <v>139784</v>
      </c>
      <c r="J2874" s="3">
        <f>+dataMercanciaGeneral[[#This Row],[Mercancía general embarcada en exterior]]+dataMercanciaGeneral[[#This Row],[Mercancía general desembarcada en exterior]]</f>
        <v>740575</v>
      </c>
      <c r="K2874" s="3">
        <f>+dataMercanciaGeneral[[#This Row],[Mercancía general embarcada en cabotaje]]+dataMercanciaGeneral[[#This Row],[Mercancía general embarcada en exterior]]</f>
        <v>742787</v>
      </c>
      <c r="L2874" s="3">
        <f>+dataMercanciaGeneral[[#This Row],[Mercancía general desembarcada en cabotaje]]+dataMercanciaGeneral[[#This Row],[Mercancía general desembarcada en exterior]]</f>
        <v>230855</v>
      </c>
      <c r="M2874" s="3">
        <f>+dataMercanciaGeneral[[#This Row],[TOTAL mercancía general embarcada en cabotaje y exterior]]+dataMercanciaGeneral[[#This Row],[TOTAL mercancía general desembarcada en cabotaje y exterior]]</f>
        <v>973642</v>
      </c>
    </row>
    <row r="2875" spans="1:13" hidden="1" x14ac:dyDescent="0.25">
      <c r="A2875" s="1">
        <v>2011</v>
      </c>
      <c r="B2875" s="1" t="s">
        <v>25</v>
      </c>
      <c r="C2875" s="1" t="s">
        <v>32</v>
      </c>
      <c r="D2875" s="1" t="s">
        <v>42</v>
      </c>
      <c r="E2875" s="2">
        <v>743777</v>
      </c>
      <c r="F2875" s="2">
        <v>238258</v>
      </c>
      <c r="G2875" s="3">
        <f>+dataMercanciaGeneral[[#This Row],[Mercancía general embarcada en cabotaje]]+dataMercanciaGeneral[[#This Row],[Mercancía general desembarcada en cabotaje]]</f>
        <v>982035</v>
      </c>
      <c r="H2875" s="2">
        <v>161354</v>
      </c>
      <c r="I2875" s="2">
        <v>126214</v>
      </c>
      <c r="J2875" s="3">
        <f>+dataMercanciaGeneral[[#This Row],[Mercancía general embarcada en exterior]]+dataMercanciaGeneral[[#This Row],[Mercancía general desembarcada en exterior]]</f>
        <v>287568</v>
      </c>
      <c r="K2875" s="3">
        <f>+dataMercanciaGeneral[[#This Row],[Mercancía general embarcada en cabotaje]]+dataMercanciaGeneral[[#This Row],[Mercancía general embarcada en exterior]]</f>
        <v>905131</v>
      </c>
      <c r="L2875" s="3">
        <f>+dataMercanciaGeneral[[#This Row],[Mercancía general desembarcada en cabotaje]]+dataMercanciaGeneral[[#This Row],[Mercancía general desembarcada en exterior]]</f>
        <v>364472</v>
      </c>
      <c r="M2875" s="3">
        <f>+dataMercanciaGeneral[[#This Row],[TOTAL mercancía general embarcada en cabotaje y exterior]]+dataMercanciaGeneral[[#This Row],[TOTAL mercancía general desembarcada en cabotaje y exterior]]</f>
        <v>1269603</v>
      </c>
    </row>
    <row r="2876" spans="1:13" hidden="1" x14ac:dyDescent="0.25">
      <c r="A2876" s="1">
        <v>2011</v>
      </c>
      <c r="B2876" s="1" t="s">
        <v>26</v>
      </c>
      <c r="C2876" s="1" t="s">
        <v>32</v>
      </c>
      <c r="D2876" s="1" t="s">
        <v>33</v>
      </c>
      <c r="E2876" s="2">
        <v>30012.5</v>
      </c>
      <c r="F2876" s="2">
        <v>69660.5</v>
      </c>
      <c r="G2876" s="3">
        <f>+dataMercanciaGeneral[[#This Row],[Mercancía general embarcada en cabotaje]]+dataMercanciaGeneral[[#This Row],[Mercancía general desembarcada en cabotaje]]</f>
        <v>99673</v>
      </c>
      <c r="H2876" s="2">
        <v>353931</v>
      </c>
      <c r="I2876" s="2">
        <v>741249</v>
      </c>
      <c r="J2876" s="3">
        <f>+dataMercanciaGeneral[[#This Row],[Mercancía general embarcada en exterior]]+dataMercanciaGeneral[[#This Row],[Mercancía general desembarcada en exterior]]</f>
        <v>1095180</v>
      </c>
      <c r="K2876" s="3">
        <f>+dataMercanciaGeneral[[#This Row],[Mercancía general embarcada en cabotaje]]+dataMercanciaGeneral[[#This Row],[Mercancía general embarcada en exterior]]</f>
        <v>383943.5</v>
      </c>
      <c r="L2876" s="3">
        <f>+dataMercanciaGeneral[[#This Row],[Mercancía general desembarcada en cabotaje]]+dataMercanciaGeneral[[#This Row],[Mercancía general desembarcada en exterior]]</f>
        <v>810909.5</v>
      </c>
      <c r="M2876" s="3">
        <f>+dataMercanciaGeneral[[#This Row],[TOTAL mercancía general embarcada en cabotaje y exterior]]+dataMercanciaGeneral[[#This Row],[TOTAL mercancía general desembarcada en cabotaje y exterior]]</f>
        <v>1194853</v>
      </c>
    </row>
    <row r="2877" spans="1:13" hidden="1" x14ac:dyDescent="0.25">
      <c r="A2877" s="1">
        <v>2011</v>
      </c>
      <c r="B2877" s="1" t="s">
        <v>26</v>
      </c>
      <c r="C2877" s="1" t="s">
        <v>32</v>
      </c>
      <c r="D2877" s="1" t="s">
        <v>42</v>
      </c>
      <c r="E2877" s="2">
        <v>281538</v>
      </c>
      <c r="F2877" s="2">
        <v>188194</v>
      </c>
      <c r="G2877" s="3">
        <f>+dataMercanciaGeneral[[#This Row],[Mercancía general embarcada en cabotaje]]+dataMercanciaGeneral[[#This Row],[Mercancía general desembarcada en cabotaje]]</f>
        <v>469732</v>
      </c>
      <c r="H2877" s="2">
        <v>1059574</v>
      </c>
      <c r="I2877" s="2">
        <v>1031391</v>
      </c>
      <c r="J2877" s="3">
        <f>+dataMercanciaGeneral[[#This Row],[Mercancía general embarcada en exterior]]+dataMercanciaGeneral[[#This Row],[Mercancía general desembarcada en exterior]]</f>
        <v>2090965</v>
      </c>
      <c r="K2877" s="3">
        <f>+dataMercanciaGeneral[[#This Row],[Mercancía general embarcada en cabotaje]]+dataMercanciaGeneral[[#This Row],[Mercancía general embarcada en exterior]]</f>
        <v>1341112</v>
      </c>
      <c r="L2877" s="3">
        <f>+dataMercanciaGeneral[[#This Row],[Mercancía general desembarcada en cabotaje]]+dataMercanciaGeneral[[#This Row],[Mercancía general desembarcada en exterior]]</f>
        <v>1219585</v>
      </c>
      <c r="M2877" s="3">
        <f>+dataMercanciaGeneral[[#This Row],[TOTAL mercancía general embarcada en cabotaje y exterior]]+dataMercanciaGeneral[[#This Row],[TOTAL mercancía general desembarcada en cabotaje y exterior]]</f>
        <v>2560697</v>
      </c>
    </row>
    <row r="2878" spans="1:13" hidden="1" x14ac:dyDescent="0.25">
      <c r="A2878" s="1">
        <v>2011</v>
      </c>
      <c r="B2878" s="1" t="s">
        <v>27</v>
      </c>
      <c r="C2878" s="1" t="s">
        <v>32</v>
      </c>
      <c r="D2878" s="1" t="s">
        <v>33</v>
      </c>
      <c r="E2878" s="2">
        <v>1912093</v>
      </c>
      <c r="F2878" s="2">
        <v>816684</v>
      </c>
      <c r="G2878" s="3">
        <f>+dataMercanciaGeneral[[#This Row],[Mercancía general embarcada en cabotaje]]+dataMercanciaGeneral[[#This Row],[Mercancía general desembarcada en cabotaje]]</f>
        <v>2728777</v>
      </c>
      <c r="H2878" s="2">
        <v>2113341</v>
      </c>
      <c r="I2878" s="2">
        <v>2824951</v>
      </c>
      <c r="J2878" s="3">
        <f>+dataMercanciaGeneral[[#This Row],[Mercancía general embarcada en exterior]]+dataMercanciaGeneral[[#This Row],[Mercancía general desembarcada en exterior]]</f>
        <v>4938292</v>
      </c>
      <c r="K2878" s="3">
        <f>+dataMercanciaGeneral[[#This Row],[Mercancía general embarcada en cabotaje]]+dataMercanciaGeneral[[#This Row],[Mercancía general embarcada en exterior]]</f>
        <v>4025434</v>
      </c>
      <c r="L2878" s="3">
        <f>+dataMercanciaGeneral[[#This Row],[Mercancía general desembarcada en cabotaje]]+dataMercanciaGeneral[[#This Row],[Mercancía general desembarcada en exterior]]</f>
        <v>3641635</v>
      </c>
      <c r="M2878" s="3">
        <f>+dataMercanciaGeneral[[#This Row],[TOTAL mercancía general embarcada en cabotaje y exterior]]+dataMercanciaGeneral[[#This Row],[TOTAL mercancía general desembarcada en cabotaje y exterior]]</f>
        <v>7667069</v>
      </c>
    </row>
    <row r="2879" spans="1:13" hidden="1" x14ac:dyDescent="0.25">
      <c r="A2879" s="1">
        <v>2011</v>
      </c>
      <c r="B2879" s="1" t="s">
        <v>27</v>
      </c>
      <c r="C2879" s="1" t="s">
        <v>32</v>
      </c>
      <c r="D2879" s="1" t="s">
        <v>42</v>
      </c>
      <c r="E2879" s="2">
        <v>1551435</v>
      </c>
      <c r="F2879" s="2">
        <v>1340586</v>
      </c>
      <c r="G2879" s="3">
        <f>+dataMercanciaGeneral[[#This Row],[Mercancía general embarcada en cabotaje]]+dataMercanciaGeneral[[#This Row],[Mercancía general desembarcada en cabotaje]]</f>
        <v>2892021</v>
      </c>
      <c r="H2879" s="2">
        <v>25845516</v>
      </c>
      <c r="I2879" s="2">
        <v>22166620</v>
      </c>
      <c r="J2879" s="3">
        <f>+dataMercanciaGeneral[[#This Row],[Mercancía general embarcada en exterior]]+dataMercanciaGeneral[[#This Row],[Mercancía general desembarcada en exterior]]</f>
        <v>48012136</v>
      </c>
      <c r="K2879" s="3">
        <f>+dataMercanciaGeneral[[#This Row],[Mercancía general embarcada en cabotaje]]+dataMercanciaGeneral[[#This Row],[Mercancía general embarcada en exterior]]</f>
        <v>27396951</v>
      </c>
      <c r="L2879" s="3">
        <f>+dataMercanciaGeneral[[#This Row],[Mercancía general desembarcada en cabotaje]]+dataMercanciaGeneral[[#This Row],[Mercancía general desembarcada en exterior]]</f>
        <v>23507206</v>
      </c>
      <c r="M2879" s="3">
        <f>+dataMercanciaGeneral[[#This Row],[TOTAL mercancía general embarcada en cabotaje y exterior]]+dataMercanciaGeneral[[#This Row],[TOTAL mercancía general desembarcada en cabotaje y exterior]]</f>
        <v>50904157</v>
      </c>
    </row>
    <row r="2880" spans="1:13" hidden="1" x14ac:dyDescent="0.25">
      <c r="A2880" s="1">
        <v>2011</v>
      </c>
      <c r="B2880" s="1" t="s">
        <v>28</v>
      </c>
      <c r="C2880" s="1" t="s">
        <v>32</v>
      </c>
      <c r="D2880" s="1" t="s">
        <v>33</v>
      </c>
      <c r="E2880" s="2">
        <v>44871</v>
      </c>
      <c r="F2880" s="2">
        <v>36295</v>
      </c>
      <c r="G2880" s="3">
        <f>+dataMercanciaGeneral[[#This Row],[Mercancía general embarcada en cabotaje]]+dataMercanciaGeneral[[#This Row],[Mercancía general desembarcada en cabotaje]]</f>
        <v>81166</v>
      </c>
      <c r="H2880" s="2">
        <v>664955</v>
      </c>
      <c r="I2880" s="2">
        <v>396458</v>
      </c>
      <c r="J2880" s="3">
        <f>+dataMercanciaGeneral[[#This Row],[Mercancía general embarcada en exterior]]+dataMercanciaGeneral[[#This Row],[Mercancía general desembarcada en exterior]]</f>
        <v>1061413</v>
      </c>
      <c r="K2880" s="3">
        <f>+dataMercanciaGeneral[[#This Row],[Mercancía general embarcada en cabotaje]]+dataMercanciaGeneral[[#This Row],[Mercancía general embarcada en exterior]]</f>
        <v>709826</v>
      </c>
      <c r="L2880" s="3">
        <f>+dataMercanciaGeneral[[#This Row],[Mercancía general desembarcada en cabotaje]]+dataMercanciaGeneral[[#This Row],[Mercancía general desembarcada en exterior]]</f>
        <v>432753</v>
      </c>
      <c r="M2880" s="3">
        <f>+dataMercanciaGeneral[[#This Row],[TOTAL mercancía general embarcada en cabotaje y exterior]]+dataMercanciaGeneral[[#This Row],[TOTAL mercancía general desembarcada en cabotaje y exterior]]</f>
        <v>1142579</v>
      </c>
    </row>
    <row r="2881" spans="1:13" hidden="1" x14ac:dyDescent="0.25">
      <c r="A2881" s="1">
        <v>2011</v>
      </c>
      <c r="B2881" s="1" t="s">
        <v>28</v>
      </c>
      <c r="C2881" s="1" t="s">
        <v>32</v>
      </c>
      <c r="D2881" s="1" t="s">
        <v>42</v>
      </c>
      <c r="E2881" s="2">
        <v>161938</v>
      </c>
      <c r="F2881" s="2">
        <v>81028</v>
      </c>
      <c r="G2881" s="3">
        <f>+dataMercanciaGeneral[[#This Row],[Mercancía general embarcada en cabotaje]]+dataMercanciaGeneral[[#This Row],[Mercancía general desembarcada en cabotaje]]</f>
        <v>242966</v>
      </c>
      <c r="H2881" s="2">
        <v>993344</v>
      </c>
      <c r="I2881" s="2">
        <v>1077607</v>
      </c>
      <c r="J2881" s="3">
        <f>+dataMercanciaGeneral[[#This Row],[Mercancía general embarcada en exterior]]+dataMercanciaGeneral[[#This Row],[Mercancía general desembarcada en exterior]]</f>
        <v>2070951</v>
      </c>
      <c r="K2881" s="3">
        <f>+dataMercanciaGeneral[[#This Row],[Mercancía general embarcada en cabotaje]]+dataMercanciaGeneral[[#This Row],[Mercancía general embarcada en exterior]]</f>
        <v>1155282</v>
      </c>
      <c r="L2881" s="3">
        <f>+dataMercanciaGeneral[[#This Row],[Mercancía general desembarcada en cabotaje]]+dataMercanciaGeneral[[#This Row],[Mercancía general desembarcada en exterior]]</f>
        <v>1158635</v>
      </c>
      <c r="M2881" s="3">
        <f>+dataMercanciaGeneral[[#This Row],[TOTAL mercancía general embarcada en cabotaje y exterior]]+dataMercanciaGeneral[[#This Row],[TOTAL mercancía general desembarcada en cabotaje y exterior]]</f>
        <v>2313917</v>
      </c>
    </row>
    <row r="2882" spans="1:13" hidden="1" x14ac:dyDescent="0.25">
      <c r="A2882" s="1">
        <v>2011</v>
      </c>
      <c r="B2882" s="1" t="s">
        <v>29</v>
      </c>
      <c r="C2882" s="1" t="s">
        <v>32</v>
      </c>
      <c r="D2882" s="1" t="s">
        <v>33</v>
      </c>
      <c r="E2882" s="2">
        <v>0</v>
      </c>
      <c r="F2882" s="2">
        <v>0</v>
      </c>
      <c r="G2882" s="3">
        <f>+dataMercanciaGeneral[[#This Row],[Mercancía general embarcada en cabotaje]]+dataMercanciaGeneral[[#This Row],[Mercancía general desembarcada en cabotaje]]</f>
        <v>0</v>
      </c>
      <c r="H2882" s="2">
        <v>92557</v>
      </c>
      <c r="I2882" s="2">
        <v>72844</v>
      </c>
      <c r="J2882" s="3">
        <f>+dataMercanciaGeneral[[#This Row],[Mercancía general embarcada en exterior]]+dataMercanciaGeneral[[#This Row],[Mercancía general desembarcada en exterior]]</f>
        <v>165401</v>
      </c>
      <c r="K2882" s="3">
        <f>+dataMercanciaGeneral[[#This Row],[Mercancía general embarcada en cabotaje]]+dataMercanciaGeneral[[#This Row],[Mercancía general embarcada en exterior]]</f>
        <v>92557</v>
      </c>
      <c r="L2882" s="3">
        <f>+dataMercanciaGeneral[[#This Row],[Mercancía general desembarcada en cabotaje]]+dataMercanciaGeneral[[#This Row],[Mercancía general desembarcada en exterior]]</f>
        <v>72844</v>
      </c>
      <c r="M2882" s="3">
        <f>+dataMercanciaGeneral[[#This Row],[TOTAL mercancía general embarcada en cabotaje y exterior]]+dataMercanciaGeneral[[#This Row],[TOTAL mercancía general desembarcada en cabotaje y exterior]]</f>
        <v>165401</v>
      </c>
    </row>
    <row r="2883" spans="1:13" hidden="1" x14ac:dyDescent="0.25">
      <c r="A2883" s="1">
        <v>2011</v>
      </c>
      <c r="B2883" s="1" t="s">
        <v>29</v>
      </c>
      <c r="C2883" s="1" t="s">
        <v>32</v>
      </c>
      <c r="D2883" s="1" t="s">
        <v>42</v>
      </c>
      <c r="E2883" s="2">
        <v>75968</v>
      </c>
      <c r="F2883" s="2">
        <v>21767</v>
      </c>
      <c r="G2883" s="3">
        <f>+dataMercanciaGeneral[[#This Row],[Mercancía general embarcada en cabotaje]]+dataMercanciaGeneral[[#This Row],[Mercancía general desembarcada en cabotaje]]</f>
        <v>97735</v>
      </c>
      <c r="H2883" s="2">
        <v>1584</v>
      </c>
      <c r="I2883" s="2">
        <v>7016</v>
      </c>
      <c r="J2883" s="3">
        <f>+dataMercanciaGeneral[[#This Row],[Mercancía general embarcada en exterior]]+dataMercanciaGeneral[[#This Row],[Mercancía general desembarcada en exterior]]</f>
        <v>8600</v>
      </c>
      <c r="K2883" s="3">
        <f>+dataMercanciaGeneral[[#This Row],[Mercancía general embarcada en cabotaje]]+dataMercanciaGeneral[[#This Row],[Mercancía general embarcada en exterior]]</f>
        <v>77552</v>
      </c>
      <c r="L2883" s="3">
        <f>+dataMercanciaGeneral[[#This Row],[Mercancía general desembarcada en cabotaje]]+dataMercanciaGeneral[[#This Row],[Mercancía general desembarcada en exterior]]</f>
        <v>28783</v>
      </c>
      <c r="M2883" s="3">
        <f>+dataMercanciaGeneral[[#This Row],[TOTAL mercancía general embarcada en cabotaje y exterior]]+dataMercanciaGeneral[[#This Row],[TOTAL mercancía general desembarcada en cabotaje y exterior]]</f>
        <v>106335</v>
      </c>
    </row>
    <row r="2884" spans="1:13" hidden="1" x14ac:dyDescent="0.25">
      <c r="A2884" s="1">
        <v>2012</v>
      </c>
      <c r="B2884" s="1" t="s">
        <v>0</v>
      </c>
      <c r="C2884" s="1" t="s">
        <v>32</v>
      </c>
      <c r="D2884" s="1" t="s">
        <v>33</v>
      </c>
      <c r="E2884" s="2">
        <v>14519</v>
      </c>
      <c r="F2884" s="2">
        <v>19408</v>
      </c>
      <c r="G2884" s="3">
        <f>+dataMercanciaGeneral[[#This Row],[Mercancía general embarcada en cabotaje]]+dataMercanciaGeneral[[#This Row],[Mercancía general desembarcada en cabotaje]]</f>
        <v>33927</v>
      </c>
      <c r="H2884" s="2">
        <v>664877</v>
      </c>
      <c r="I2884" s="2">
        <v>684107</v>
      </c>
      <c r="J2884" s="3">
        <f>+dataMercanciaGeneral[[#This Row],[Mercancía general embarcada en exterior]]+dataMercanciaGeneral[[#This Row],[Mercancía general desembarcada en exterior]]</f>
        <v>1348984</v>
      </c>
      <c r="K2884" s="3">
        <f>+dataMercanciaGeneral[[#This Row],[Mercancía general embarcada en cabotaje]]+dataMercanciaGeneral[[#This Row],[Mercancía general embarcada en exterior]]</f>
        <v>679396</v>
      </c>
      <c r="L2884" s="3">
        <f>+dataMercanciaGeneral[[#This Row],[Mercancía general desembarcada en cabotaje]]+dataMercanciaGeneral[[#This Row],[Mercancía general desembarcada en exterior]]</f>
        <v>703515</v>
      </c>
      <c r="M2884" s="3">
        <f>+dataMercanciaGeneral[[#This Row],[TOTAL mercancía general embarcada en cabotaje y exterior]]+dataMercanciaGeneral[[#This Row],[TOTAL mercancía general desembarcada en cabotaje y exterior]]</f>
        <v>1382911</v>
      </c>
    </row>
    <row r="2885" spans="1:13" hidden="1" x14ac:dyDescent="0.25">
      <c r="A2885" s="1">
        <v>2012</v>
      </c>
      <c r="B2885" s="1" t="s">
        <v>0</v>
      </c>
      <c r="C2885" s="1" t="s">
        <v>32</v>
      </c>
      <c r="D2885" s="1" t="s">
        <v>42</v>
      </c>
      <c r="E2885" s="2">
        <v>0</v>
      </c>
      <c r="F2885" s="2">
        <v>484</v>
      </c>
      <c r="G2885" s="3">
        <f>+dataMercanciaGeneral[[#This Row],[Mercancía general embarcada en cabotaje]]+dataMercanciaGeneral[[#This Row],[Mercancía general desembarcada en cabotaje]]</f>
        <v>484</v>
      </c>
      <c r="H2885" s="2">
        <v>33951</v>
      </c>
      <c r="I2885" s="2">
        <v>18756</v>
      </c>
      <c r="J2885" s="3">
        <f>+dataMercanciaGeneral[[#This Row],[Mercancía general embarcada en exterior]]+dataMercanciaGeneral[[#This Row],[Mercancía general desembarcada en exterior]]</f>
        <v>52707</v>
      </c>
      <c r="K2885" s="3">
        <f>+dataMercanciaGeneral[[#This Row],[Mercancía general embarcada en cabotaje]]+dataMercanciaGeneral[[#This Row],[Mercancía general embarcada en exterior]]</f>
        <v>33951</v>
      </c>
      <c r="L2885" s="3">
        <f>+dataMercanciaGeneral[[#This Row],[Mercancía general desembarcada en cabotaje]]+dataMercanciaGeneral[[#This Row],[Mercancía general desembarcada en exterior]]</f>
        <v>19240</v>
      </c>
      <c r="M2885" s="3">
        <f>+dataMercanciaGeneral[[#This Row],[TOTAL mercancía general embarcada en cabotaje y exterior]]+dataMercanciaGeneral[[#This Row],[TOTAL mercancía general desembarcada en cabotaje y exterior]]</f>
        <v>53191</v>
      </c>
    </row>
    <row r="2886" spans="1:13" hidden="1" x14ac:dyDescent="0.25">
      <c r="A2886" s="1">
        <v>2012</v>
      </c>
      <c r="B2886" s="1" t="s">
        <v>1</v>
      </c>
      <c r="C2886" s="1" t="s">
        <v>32</v>
      </c>
      <c r="D2886" s="1" t="s">
        <v>33</v>
      </c>
      <c r="E2886" s="2">
        <v>8</v>
      </c>
      <c r="F2886" s="2">
        <v>6</v>
      </c>
      <c r="G2886" s="3">
        <f>+dataMercanciaGeneral[[#This Row],[Mercancía general embarcada en cabotaje]]+dataMercanciaGeneral[[#This Row],[Mercancía general desembarcada en cabotaje]]</f>
        <v>14</v>
      </c>
      <c r="H2886" s="2">
        <v>110332</v>
      </c>
      <c r="I2886" s="2">
        <v>50329</v>
      </c>
      <c r="J2886" s="3">
        <f>+dataMercanciaGeneral[[#This Row],[Mercancía general embarcada en exterior]]+dataMercanciaGeneral[[#This Row],[Mercancía general desembarcada en exterior]]</f>
        <v>160661</v>
      </c>
      <c r="K2886" s="3">
        <f>+dataMercanciaGeneral[[#This Row],[Mercancía general embarcada en cabotaje]]+dataMercanciaGeneral[[#This Row],[Mercancía general embarcada en exterior]]</f>
        <v>110340</v>
      </c>
      <c r="L2886" s="3">
        <f>+dataMercanciaGeneral[[#This Row],[Mercancía general desembarcada en cabotaje]]+dataMercanciaGeneral[[#This Row],[Mercancía general desembarcada en exterior]]</f>
        <v>50335</v>
      </c>
      <c r="M2886" s="3">
        <f>+dataMercanciaGeneral[[#This Row],[TOTAL mercancía general embarcada en cabotaje y exterior]]+dataMercanciaGeneral[[#This Row],[TOTAL mercancía general desembarcada en cabotaje y exterior]]</f>
        <v>160675</v>
      </c>
    </row>
    <row r="2887" spans="1:13" hidden="1" x14ac:dyDescent="0.25">
      <c r="A2887" s="1">
        <v>2012</v>
      </c>
      <c r="B2887" s="1" t="s">
        <v>1</v>
      </c>
      <c r="C2887" s="1" t="s">
        <v>32</v>
      </c>
      <c r="D2887" s="1" t="s">
        <v>42</v>
      </c>
      <c r="E2887" s="2">
        <v>594445</v>
      </c>
      <c r="F2887" s="2">
        <v>234054</v>
      </c>
      <c r="G2887" s="3">
        <f>+dataMercanciaGeneral[[#This Row],[Mercancía general embarcada en cabotaje]]+dataMercanciaGeneral[[#This Row],[Mercancía general desembarcada en cabotaje]]</f>
        <v>828499</v>
      </c>
      <c r="H2887" s="2">
        <v>359989</v>
      </c>
      <c r="I2887" s="2">
        <v>113575</v>
      </c>
      <c r="J2887" s="3">
        <f>+dataMercanciaGeneral[[#This Row],[Mercancía general embarcada en exterior]]+dataMercanciaGeneral[[#This Row],[Mercancía general desembarcada en exterior]]</f>
        <v>473564</v>
      </c>
      <c r="K2887" s="3">
        <f>+dataMercanciaGeneral[[#This Row],[Mercancía general embarcada en cabotaje]]+dataMercanciaGeneral[[#This Row],[Mercancía general embarcada en exterior]]</f>
        <v>954434</v>
      </c>
      <c r="L2887" s="3">
        <f>+dataMercanciaGeneral[[#This Row],[Mercancía general desembarcada en cabotaje]]+dataMercanciaGeneral[[#This Row],[Mercancía general desembarcada en exterior]]</f>
        <v>347629</v>
      </c>
      <c r="M2887" s="3">
        <f>+dataMercanciaGeneral[[#This Row],[TOTAL mercancía general embarcada en cabotaje y exterior]]+dataMercanciaGeneral[[#This Row],[TOTAL mercancía general desembarcada en cabotaje y exterior]]</f>
        <v>1302063</v>
      </c>
    </row>
    <row r="2888" spans="1:13" hidden="1" x14ac:dyDescent="0.25">
      <c r="A2888" s="1">
        <v>2012</v>
      </c>
      <c r="B2888" s="1" t="s">
        <v>2</v>
      </c>
      <c r="C2888" s="1" t="s">
        <v>32</v>
      </c>
      <c r="D2888" s="1" t="s">
        <v>33</v>
      </c>
      <c r="E2888" s="2">
        <v>154282</v>
      </c>
      <c r="F2888" s="2">
        <v>37291</v>
      </c>
      <c r="G2888" s="3">
        <f>+dataMercanciaGeneral[[#This Row],[Mercancía general embarcada en cabotaje]]+dataMercanciaGeneral[[#This Row],[Mercancía general desembarcada en cabotaje]]</f>
        <v>191573</v>
      </c>
      <c r="H2888" s="2">
        <v>236160</v>
      </c>
      <c r="I2888" s="2">
        <v>145338</v>
      </c>
      <c r="J2888" s="3">
        <f>+dataMercanciaGeneral[[#This Row],[Mercancía general embarcada en exterior]]+dataMercanciaGeneral[[#This Row],[Mercancía general desembarcada en exterior]]</f>
        <v>381498</v>
      </c>
      <c r="K2888" s="3">
        <f>+dataMercanciaGeneral[[#This Row],[Mercancía general embarcada en cabotaje]]+dataMercanciaGeneral[[#This Row],[Mercancía general embarcada en exterior]]</f>
        <v>390442</v>
      </c>
      <c r="L2888" s="3">
        <f>+dataMercanciaGeneral[[#This Row],[Mercancía general desembarcada en cabotaje]]+dataMercanciaGeneral[[#This Row],[Mercancía general desembarcada en exterior]]</f>
        <v>182629</v>
      </c>
      <c r="M2888" s="3">
        <f>+dataMercanciaGeneral[[#This Row],[TOTAL mercancía general embarcada en cabotaje y exterior]]+dataMercanciaGeneral[[#This Row],[TOTAL mercancía general desembarcada en cabotaje y exterior]]</f>
        <v>573071</v>
      </c>
    </row>
    <row r="2889" spans="1:13" hidden="1" x14ac:dyDescent="0.25">
      <c r="A2889" s="1">
        <v>2012</v>
      </c>
      <c r="B2889" s="1" t="s">
        <v>2</v>
      </c>
      <c r="C2889" s="1" t="s">
        <v>32</v>
      </c>
      <c r="D2889" s="1" t="s">
        <v>42</v>
      </c>
      <c r="E2889" s="2">
        <v>25763</v>
      </c>
      <c r="F2889" s="2">
        <v>30306</v>
      </c>
      <c r="G2889" s="3">
        <f>+dataMercanciaGeneral[[#This Row],[Mercancía general embarcada en cabotaje]]+dataMercanciaGeneral[[#This Row],[Mercancía general desembarcada en cabotaje]]</f>
        <v>56069</v>
      </c>
      <c r="H2889" s="2">
        <v>7521</v>
      </c>
      <c r="I2889" s="2">
        <v>1989</v>
      </c>
      <c r="J2889" s="3">
        <f>+dataMercanciaGeneral[[#This Row],[Mercancía general embarcada en exterior]]+dataMercanciaGeneral[[#This Row],[Mercancía general desembarcada en exterior]]</f>
        <v>9510</v>
      </c>
      <c r="K2889" s="3">
        <f>+dataMercanciaGeneral[[#This Row],[Mercancía general embarcada en cabotaje]]+dataMercanciaGeneral[[#This Row],[Mercancía general embarcada en exterior]]</f>
        <v>33284</v>
      </c>
      <c r="L2889" s="3">
        <f>+dataMercanciaGeneral[[#This Row],[Mercancía general desembarcada en cabotaje]]+dataMercanciaGeneral[[#This Row],[Mercancía general desembarcada en exterior]]</f>
        <v>32295</v>
      </c>
      <c r="M2889" s="3">
        <f>+dataMercanciaGeneral[[#This Row],[TOTAL mercancía general embarcada en cabotaje y exterior]]+dataMercanciaGeneral[[#This Row],[TOTAL mercancía general desembarcada en cabotaje y exterior]]</f>
        <v>65579</v>
      </c>
    </row>
    <row r="2890" spans="1:13" hidden="1" x14ac:dyDescent="0.25">
      <c r="A2890" s="1">
        <v>2012</v>
      </c>
      <c r="B2890" s="1" t="s">
        <v>3</v>
      </c>
      <c r="C2890" s="1" t="s">
        <v>32</v>
      </c>
      <c r="D2890" s="1" t="s">
        <v>33</v>
      </c>
      <c r="E2890" s="2">
        <v>296</v>
      </c>
      <c r="F2890" s="2">
        <v>0</v>
      </c>
      <c r="G2890" s="3">
        <f>+dataMercanciaGeneral[[#This Row],[Mercancía general embarcada en cabotaje]]+dataMercanciaGeneral[[#This Row],[Mercancía general desembarcada en cabotaje]]</f>
        <v>296</v>
      </c>
      <c r="H2890" s="2">
        <v>866509</v>
      </c>
      <c r="I2890" s="2">
        <v>213775</v>
      </c>
      <c r="J2890" s="3">
        <f>+dataMercanciaGeneral[[#This Row],[Mercancía general embarcada en exterior]]+dataMercanciaGeneral[[#This Row],[Mercancía general desembarcada en exterior]]</f>
        <v>1080284</v>
      </c>
      <c r="K2890" s="3">
        <f>+dataMercanciaGeneral[[#This Row],[Mercancía general embarcada en cabotaje]]+dataMercanciaGeneral[[#This Row],[Mercancía general embarcada en exterior]]</f>
        <v>866805</v>
      </c>
      <c r="L2890" s="3">
        <f>+dataMercanciaGeneral[[#This Row],[Mercancía general desembarcada en cabotaje]]+dataMercanciaGeneral[[#This Row],[Mercancía general desembarcada en exterior]]</f>
        <v>213775</v>
      </c>
      <c r="M2890" s="3">
        <f>+dataMercanciaGeneral[[#This Row],[TOTAL mercancía general embarcada en cabotaje y exterior]]+dataMercanciaGeneral[[#This Row],[TOTAL mercancía general desembarcada en cabotaje y exterior]]</f>
        <v>1080580</v>
      </c>
    </row>
    <row r="2891" spans="1:13" hidden="1" x14ac:dyDescent="0.25">
      <c r="A2891" s="1">
        <v>2012</v>
      </c>
      <c r="B2891" s="1" t="s">
        <v>3</v>
      </c>
      <c r="C2891" s="1" t="s">
        <v>32</v>
      </c>
      <c r="D2891" s="1" t="s">
        <v>42</v>
      </c>
      <c r="E2891" s="2">
        <v>0</v>
      </c>
      <c r="F2891" s="2">
        <v>0</v>
      </c>
      <c r="G2891" s="3">
        <f>+dataMercanciaGeneral[[#This Row],[Mercancía general embarcada en cabotaje]]+dataMercanciaGeneral[[#This Row],[Mercancía general desembarcada en cabotaje]]</f>
        <v>0</v>
      </c>
      <c r="H2891" s="2">
        <v>333</v>
      </c>
      <c r="I2891" s="2">
        <v>0</v>
      </c>
      <c r="J2891" s="3">
        <f>+dataMercanciaGeneral[[#This Row],[Mercancía general embarcada en exterior]]+dataMercanciaGeneral[[#This Row],[Mercancía general desembarcada en exterior]]</f>
        <v>333</v>
      </c>
      <c r="K2891" s="3">
        <f>+dataMercanciaGeneral[[#This Row],[Mercancía general embarcada en cabotaje]]+dataMercanciaGeneral[[#This Row],[Mercancía general embarcada en exterior]]</f>
        <v>333</v>
      </c>
      <c r="L2891" s="3">
        <f>+dataMercanciaGeneral[[#This Row],[Mercancía general desembarcada en cabotaje]]+dataMercanciaGeneral[[#This Row],[Mercancía general desembarcada en exterior]]</f>
        <v>0</v>
      </c>
      <c r="M2891" s="3">
        <f>+dataMercanciaGeneral[[#This Row],[TOTAL mercancía general embarcada en cabotaje y exterior]]+dataMercanciaGeneral[[#This Row],[TOTAL mercancía general desembarcada en cabotaje y exterior]]</f>
        <v>333</v>
      </c>
    </row>
    <row r="2892" spans="1:13" hidden="1" x14ac:dyDescent="0.25">
      <c r="A2892" s="1">
        <v>2012</v>
      </c>
      <c r="B2892" s="1" t="s">
        <v>4</v>
      </c>
      <c r="C2892" s="1" t="s">
        <v>32</v>
      </c>
      <c r="D2892" s="1" t="s">
        <v>33</v>
      </c>
      <c r="E2892" s="2">
        <v>588770</v>
      </c>
      <c r="F2892" s="2">
        <v>285932</v>
      </c>
      <c r="G2892" s="3">
        <f>+dataMercanciaGeneral[[#This Row],[Mercancía general embarcada en cabotaje]]+dataMercanciaGeneral[[#This Row],[Mercancía general desembarcada en cabotaje]]</f>
        <v>874702</v>
      </c>
      <c r="H2892" s="2">
        <v>2273681</v>
      </c>
      <c r="I2892" s="2">
        <v>2220876</v>
      </c>
      <c r="J2892" s="3">
        <f>+dataMercanciaGeneral[[#This Row],[Mercancía general embarcada en exterior]]+dataMercanciaGeneral[[#This Row],[Mercancía general desembarcada en exterior]]</f>
        <v>4494557</v>
      </c>
      <c r="K2892" s="3">
        <f>+dataMercanciaGeneral[[#This Row],[Mercancía general embarcada en cabotaje]]+dataMercanciaGeneral[[#This Row],[Mercancía general embarcada en exterior]]</f>
        <v>2862451</v>
      </c>
      <c r="L2892" s="3">
        <f>+dataMercanciaGeneral[[#This Row],[Mercancía general desembarcada en cabotaje]]+dataMercanciaGeneral[[#This Row],[Mercancía general desembarcada en exterior]]</f>
        <v>2506808</v>
      </c>
      <c r="M2892" s="3">
        <f>+dataMercanciaGeneral[[#This Row],[TOTAL mercancía general embarcada en cabotaje y exterior]]+dataMercanciaGeneral[[#This Row],[TOTAL mercancía general desembarcada en cabotaje y exterior]]</f>
        <v>5369259</v>
      </c>
    </row>
    <row r="2893" spans="1:13" hidden="1" x14ac:dyDescent="0.25">
      <c r="A2893" s="1">
        <v>2012</v>
      </c>
      <c r="B2893" s="1" t="s">
        <v>4</v>
      </c>
      <c r="C2893" s="1" t="s">
        <v>32</v>
      </c>
      <c r="D2893" s="1" t="s">
        <v>42</v>
      </c>
      <c r="E2893" s="2">
        <v>1437745</v>
      </c>
      <c r="F2893" s="2">
        <v>1668555</v>
      </c>
      <c r="G2893" s="3">
        <f>+dataMercanciaGeneral[[#This Row],[Mercancía general embarcada en cabotaje]]+dataMercanciaGeneral[[#This Row],[Mercancía general desembarcada en cabotaje]]</f>
        <v>3106300</v>
      </c>
      <c r="H2893" s="2">
        <v>25755027</v>
      </c>
      <c r="I2893" s="2">
        <v>24318432</v>
      </c>
      <c r="J2893" s="3">
        <f>+dataMercanciaGeneral[[#This Row],[Mercancía general embarcada en exterior]]+dataMercanciaGeneral[[#This Row],[Mercancía general desembarcada en exterior]]</f>
        <v>50073459</v>
      </c>
      <c r="K2893" s="3">
        <f>+dataMercanciaGeneral[[#This Row],[Mercancía general embarcada en cabotaje]]+dataMercanciaGeneral[[#This Row],[Mercancía general embarcada en exterior]]</f>
        <v>27192772</v>
      </c>
      <c r="L2893" s="3">
        <f>+dataMercanciaGeneral[[#This Row],[Mercancía general desembarcada en cabotaje]]+dataMercanciaGeneral[[#This Row],[Mercancía general desembarcada en exterior]]</f>
        <v>25986987</v>
      </c>
      <c r="M2893" s="3">
        <f>+dataMercanciaGeneral[[#This Row],[TOTAL mercancía general embarcada en cabotaje y exterior]]+dataMercanciaGeneral[[#This Row],[TOTAL mercancía general desembarcada en cabotaje y exterior]]</f>
        <v>53179759</v>
      </c>
    </row>
    <row r="2894" spans="1:13" hidden="1" x14ac:dyDescent="0.25">
      <c r="A2894" s="1">
        <v>2012</v>
      </c>
      <c r="B2894" s="1" t="s">
        <v>5</v>
      </c>
      <c r="C2894" s="1" t="s">
        <v>32</v>
      </c>
      <c r="D2894" s="1" t="s">
        <v>33</v>
      </c>
      <c r="E2894" s="2">
        <v>262612</v>
      </c>
      <c r="F2894" s="2">
        <v>294723</v>
      </c>
      <c r="G2894" s="3">
        <f>+dataMercanciaGeneral[[#This Row],[Mercancía general embarcada en cabotaje]]+dataMercanciaGeneral[[#This Row],[Mercancía general desembarcada en cabotaje]]</f>
        <v>557335</v>
      </c>
      <c r="H2894" s="2">
        <v>136011</v>
      </c>
      <c r="I2894" s="2">
        <v>189462</v>
      </c>
      <c r="J2894" s="3">
        <f>+dataMercanciaGeneral[[#This Row],[Mercancía general embarcada en exterior]]+dataMercanciaGeneral[[#This Row],[Mercancía general desembarcada en exterior]]</f>
        <v>325473</v>
      </c>
      <c r="K2894" s="3">
        <f>+dataMercanciaGeneral[[#This Row],[Mercancía general embarcada en cabotaje]]+dataMercanciaGeneral[[#This Row],[Mercancía general embarcada en exterior]]</f>
        <v>398623</v>
      </c>
      <c r="L2894" s="3">
        <f>+dataMercanciaGeneral[[#This Row],[Mercancía general desembarcada en cabotaje]]+dataMercanciaGeneral[[#This Row],[Mercancía general desembarcada en exterior]]</f>
        <v>484185</v>
      </c>
      <c r="M2894" s="3">
        <f>+dataMercanciaGeneral[[#This Row],[TOTAL mercancía general embarcada en cabotaje y exterior]]+dataMercanciaGeneral[[#This Row],[TOTAL mercancía general desembarcada en cabotaje y exterior]]</f>
        <v>882808</v>
      </c>
    </row>
    <row r="2895" spans="1:13" hidden="1" x14ac:dyDescent="0.25">
      <c r="A2895" s="1">
        <v>2012</v>
      </c>
      <c r="B2895" s="1" t="s">
        <v>5</v>
      </c>
      <c r="C2895" s="1" t="s">
        <v>32</v>
      </c>
      <c r="D2895" s="1" t="s">
        <v>42</v>
      </c>
      <c r="E2895" s="2">
        <v>154901</v>
      </c>
      <c r="F2895" s="2">
        <v>73445</v>
      </c>
      <c r="G2895" s="3">
        <f>+dataMercanciaGeneral[[#This Row],[Mercancía general embarcada en cabotaje]]+dataMercanciaGeneral[[#This Row],[Mercancía general desembarcada en cabotaje]]</f>
        <v>228346</v>
      </c>
      <c r="H2895" s="2">
        <v>537854</v>
      </c>
      <c r="I2895" s="2">
        <v>161576</v>
      </c>
      <c r="J2895" s="3">
        <f>+dataMercanciaGeneral[[#This Row],[Mercancía general embarcada en exterior]]+dataMercanciaGeneral[[#This Row],[Mercancía general desembarcada en exterior]]</f>
        <v>699430</v>
      </c>
      <c r="K2895" s="3">
        <f>+dataMercanciaGeneral[[#This Row],[Mercancía general embarcada en cabotaje]]+dataMercanciaGeneral[[#This Row],[Mercancía general embarcada en exterior]]</f>
        <v>692755</v>
      </c>
      <c r="L2895" s="3">
        <f>+dataMercanciaGeneral[[#This Row],[Mercancía general desembarcada en cabotaje]]+dataMercanciaGeneral[[#This Row],[Mercancía general desembarcada en exterior]]</f>
        <v>235021</v>
      </c>
      <c r="M2895" s="3">
        <f>+dataMercanciaGeneral[[#This Row],[TOTAL mercancía general embarcada en cabotaje y exterior]]+dataMercanciaGeneral[[#This Row],[TOTAL mercancía general desembarcada en cabotaje y exterior]]</f>
        <v>927776</v>
      </c>
    </row>
    <row r="2896" spans="1:13" hidden="1" x14ac:dyDescent="0.25">
      <c r="A2896" s="1">
        <v>2012</v>
      </c>
      <c r="B2896" s="1" t="s">
        <v>10</v>
      </c>
      <c r="C2896" s="1" t="s">
        <v>32</v>
      </c>
      <c r="D2896" s="1" t="s">
        <v>33</v>
      </c>
      <c r="E2896" s="2">
        <v>2779073</v>
      </c>
      <c r="F2896" s="2">
        <v>5293828</v>
      </c>
      <c r="G2896" s="3">
        <f>+dataMercanciaGeneral[[#This Row],[Mercancía general embarcada en cabotaje]]+dataMercanciaGeneral[[#This Row],[Mercancía general desembarcada en cabotaje]]</f>
        <v>8072901</v>
      </c>
      <c r="H2896" s="2">
        <v>50627</v>
      </c>
      <c r="I2896" s="2">
        <v>16464</v>
      </c>
      <c r="J2896" s="3">
        <f>+dataMercanciaGeneral[[#This Row],[Mercancía general embarcada en exterior]]+dataMercanciaGeneral[[#This Row],[Mercancía general desembarcada en exterior]]</f>
        <v>67091</v>
      </c>
      <c r="K2896" s="3">
        <f>+dataMercanciaGeneral[[#This Row],[Mercancía general embarcada en cabotaje]]+dataMercanciaGeneral[[#This Row],[Mercancía general embarcada en exterior]]</f>
        <v>2829700</v>
      </c>
      <c r="L2896" s="3">
        <f>+dataMercanciaGeneral[[#This Row],[Mercancía general desembarcada en cabotaje]]+dataMercanciaGeneral[[#This Row],[Mercancía general desembarcada en exterior]]</f>
        <v>5310292</v>
      </c>
      <c r="M2896" s="3">
        <f>+dataMercanciaGeneral[[#This Row],[TOTAL mercancía general embarcada en cabotaje y exterior]]+dataMercanciaGeneral[[#This Row],[TOTAL mercancía general desembarcada en cabotaje y exterior]]</f>
        <v>8139992</v>
      </c>
    </row>
    <row r="2897" spans="1:13" hidden="1" x14ac:dyDescent="0.25">
      <c r="A2897" s="1">
        <v>2012</v>
      </c>
      <c r="B2897" s="1" t="s">
        <v>10</v>
      </c>
      <c r="C2897" s="1" t="s">
        <v>32</v>
      </c>
      <c r="D2897" s="1" t="s">
        <v>42</v>
      </c>
      <c r="E2897" s="2">
        <v>84953</v>
      </c>
      <c r="F2897" s="2">
        <v>183081</v>
      </c>
      <c r="G2897" s="3">
        <f>+dataMercanciaGeneral[[#This Row],[Mercancía general embarcada en cabotaje]]+dataMercanciaGeneral[[#This Row],[Mercancía general desembarcada en cabotaje]]</f>
        <v>268034</v>
      </c>
      <c r="H2897" s="2">
        <v>189</v>
      </c>
      <c r="I2897" s="2">
        <v>73</v>
      </c>
      <c r="J2897" s="3">
        <f>+dataMercanciaGeneral[[#This Row],[Mercancía general embarcada en exterior]]+dataMercanciaGeneral[[#This Row],[Mercancía general desembarcada en exterior]]</f>
        <v>262</v>
      </c>
      <c r="K2897" s="3">
        <f>+dataMercanciaGeneral[[#This Row],[Mercancía general embarcada en cabotaje]]+dataMercanciaGeneral[[#This Row],[Mercancía general embarcada en exterior]]</f>
        <v>85142</v>
      </c>
      <c r="L2897" s="3">
        <f>+dataMercanciaGeneral[[#This Row],[Mercancía general desembarcada en cabotaje]]+dataMercanciaGeneral[[#This Row],[Mercancía general desembarcada en exterior]]</f>
        <v>183154</v>
      </c>
      <c r="M2897" s="3">
        <f>+dataMercanciaGeneral[[#This Row],[TOTAL mercancía general embarcada en cabotaje y exterior]]+dataMercanciaGeneral[[#This Row],[TOTAL mercancía general desembarcada en cabotaje y exterior]]</f>
        <v>268296</v>
      </c>
    </row>
    <row r="2898" spans="1:13" hidden="1" x14ac:dyDescent="0.25">
      <c r="A2898" s="1">
        <v>2012</v>
      </c>
      <c r="B2898" s="1" t="s">
        <v>11</v>
      </c>
      <c r="C2898" s="1" t="s">
        <v>32</v>
      </c>
      <c r="D2898" s="1" t="s">
        <v>33</v>
      </c>
      <c r="E2898" s="2">
        <v>2920663</v>
      </c>
      <c r="F2898" s="2">
        <v>1516579</v>
      </c>
      <c r="G2898" s="3">
        <f>+dataMercanciaGeneral[[#This Row],[Mercancía general embarcada en cabotaje]]+dataMercanciaGeneral[[#This Row],[Mercancía general desembarcada en cabotaje]]</f>
        <v>4437242</v>
      </c>
      <c r="H2898" s="2">
        <f>2766724+1002</f>
        <v>2767726</v>
      </c>
      <c r="I2898" s="2">
        <f>1766148-1003</f>
        <v>1765145</v>
      </c>
      <c r="J2898" s="3">
        <f>+dataMercanciaGeneral[[#This Row],[Mercancía general embarcada en exterior]]+dataMercanciaGeneral[[#This Row],[Mercancía general desembarcada en exterior]]</f>
        <v>4532871</v>
      </c>
      <c r="K2898" s="3">
        <f>+dataMercanciaGeneral[[#This Row],[Mercancía general embarcada en cabotaje]]+dataMercanciaGeneral[[#This Row],[Mercancía general embarcada en exterior]]</f>
        <v>5688389</v>
      </c>
      <c r="L2898" s="3">
        <f>+dataMercanciaGeneral[[#This Row],[Mercancía general desembarcada en cabotaje]]+dataMercanciaGeneral[[#This Row],[Mercancía general desembarcada en exterior]]</f>
        <v>3281724</v>
      </c>
      <c r="M2898" s="3">
        <f>+dataMercanciaGeneral[[#This Row],[TOTAL mercancía general embarcada en cabotaje y exterior]]+dataMercanciaGeneral[[#This Row],[TOTAL mercancía general desembarcada en cabotaje y exterior]]</f>
        <v>8970113</v>
      </c>
    </row>
    <row r="2899" spans="1:13" hidden="1" x14ac:dyDescent="0.25">
      <c r="A2899" s="1">
        <v>2012</v>
      </c>
      <c r="B2899" s="1" t="s">
        <v>11</v>
      </c>
      <c r="C2899" s="1" t="s">
        <v>32</v>
      </c>
      <c r="D2899" s="1" t="s">
        <v>42</v>
      </c>
      <c r="E2899" s="2">
        <v>736117</v>
      </c>
      <c r="F2899" s="2">
        <v>268591</v>
      </c>
      <c r="G2899" s="3">
        <f>+dataMercanciaGeneral[[#This Row],[Mercancía general embarcada en cabotaje]]+dataMercanciaGeneral[[#This Row],[Mercancía general desembarcada en cabotaje]]</f>
        <v>1004708</v>
      </c>
      <c r="H2899" s="2">
        <v>9489578</v>
      </c>
      <c r="I2899" s="2">
        <v>6905794</v>
      </c>
      <c r="J2899" s="3">
        <f>+dataMercanciaGeneral[[#This Row],[Mercancía general embarcada en exterior]]+dataMercanciaGeneral[[#This Row],[Mercancía general desembarcada en exterior]]</f>
        <v>16395372</v>
      </c>
      <c r="K2899" s="3">
        <f>+dataMercanciaGeneral[[#This Row],[Mercancía general embarcada en cabotaje]]+dataMercanciaGeneral[[#This Row],[Mercancía general embarcada en exterior]]</f>
        <v>10225695</v>
      </c>
      <c r="L2899" s="3">
        <f>+dataMercanciaGeneral[[#This Row],[Mercancía general desembarcada en cabotaje]]+dataMercanciaGeneral[[#This Row],[Mercancía general desembarcada en exterior]]</f>
        <v>7174385</v>
      </c>
      <c r="M2899" s="3">
        <f>+dataMercanciaGeneral[[#This Row],[TOTAL mercancía general embarcada en cabotaje y exterior]]+dataMercanciaGeneral[[#This Row],[TOTAL mercancía general desembarcada en cabotaje y exterior]]</f>
        <v>17400080</v>
      </c>
    </row>
    <row r="2900" spans="1:13" hidden="1" x14ac:dyDescent="0.25">
      <c r="A2900" s="1">
        <v>2012</v>
      </c>
      <c r="B2900" s="1" t="s">
        <v>12</v>
      </c>
      <c r="C2900" s="1" t="s">
        <v>32</v>
      </c>
      <c r="D2900" s="1" t="s">
        <v>33</v>
      </c>
      <c r="E2900" s="2">
        <v>580</v>
      </c>
      <c r="F2900" s="2">
        <v>1801</v>
      </c>
      <c r="G2900" s="3">
        <f>+dataMercanciaGeneral[[#This Row],[Mercancía general embarcada en cabotaje]]+dataMercanciaGeneral[[#This Row],[Mercancía general desembarcada en cabotaje]]</f>
        <v>2381</v>
      </c>
      <c r="H2900" s="2">
        <v>1501334</v>
      </c>
      <c r="I2900" s="2">
        <v>1734248</v>
      </c>
      <c r="J2900" s="3">
        <f>+dataMercanciaGeneral[[#This Row],[Mercancía general embarcada en exterior]]+dataMercanciaGeneral[[#This Row],[Mercancía general desembarcada en exterior]]</f>
        <v>3235582</v>
      </c>
      <c r="K2900" s="3">
        <f>+dataMercanciaGeneral[[#This Row],[Mercancía general embarcada en cabotaje]]+dataMercanciaGeneral[[#This Row],[Mercancía general embarcada en exterior]]</f>
        <v>1501914</v>
      </c>
      <c r="L2900" s="3">
        <f>+dataMercanciaGeneral[[#This Row],[Mercancía general desembarcada en cabotaje]]+dataMercanciaGeneral[[#This Row],[Mercancía general desembarcada en exterior]]</f>
        <v>1736049</v>
      </c>
      <c r="M2900" s="3">
        <f>+dataMercanciaGeneral[[#This Row],[TOTAL mercancía general embarcada en cabotaje y exterior]]+dataMercanciaGeneral[[#This Row],[TOTAL mercancía general desembarcada en cabotaje y exterior]]</f>
        <v>3237963</v>
      </c>
    </row>
    <row r="2901" spans="1:13" hidden="1" x14ac:dyDescent="0.25">
      <c r="A2901" s="1">
        <v>2012</v>
      </c>
      <c r="B2901" s="1" t="s">
        <v>12</v>
      </c>
      <c r="C2901" s="1" t="s">
        <v>32</v>
      </c>
      <c r="D2901" s="1" t="s">
        <v>42</v>
      </c>
      <c r="E2901" s="2">
        <v>189788</v>
      </c>
      <c r="F2901" s="2">
        <v>147560</v>
      </c>
      <c r="G2901" s="3">
        <f>+dataMercanciaGeneral[[#This Row],[Mercancía general embarcada en cabotaje]]+dataMercanciaGeneral[[#This Row],[Mercancía general desembarcada en cabotaje]]</f>
        <v>337348</v>
      </c>
      <c r="H2901" s="2">
        <v>3825128</v>
      </c>
      <c r="I2901" s="2">
        <v>2229649</v>
      </c>
      <c r="J2901" s="3">
        <f>+dataMercanciaGeneral[[#This Row],[Mercancía general embarcada en exterior]]+dataMercanciaGeneral[[#This Row],[Mercancía general desembarcada en exterior]]</f>
        <v>6054777</v>
      </c>
      <c r="K2901" s="3">
        <f>+dataMercanciaGeneral[[#This Row],[Mercancía general embarcada en cabotaje]]+dataMercanciaGeneral[[#This Row],[Mercancía general embarcada en exterior]]</f>
        <v>4014916</v>
      </c>
      <c r="L2901" s="3">
        <f>+dataMercanciaGeneral[[#This Row],[Mercancía general desembarcada en cabotaje]]+dataMercanciaGeneral[[#This Row],[Mercancía general desembarcada en exterior]]</f>
        <v>2377209</v>
      </c>
      <c r="M2901" s="3">
        <f>+dataMercanciaGeneral[[#This Row],[TOTAL mercancía general embarcada en cabotaje y exterior]]+dataMercanciaGeneral[[#This Row],[TOTAL mercancía general desembarcada en cabotaje y exterior]]</f>
        <v>6392125</v>
      </c>
    </row>
    <row r="2902" spans="1:13" hidden="1" x14ac:dyDescent="0.25">
      <c r="A2902" s="1">
        <v>2012</v>
      </c>
      <c r="B2902" s="1" t="s">
        <v>13</v>
      </c>
      <c r="C2902" s="1" t="s">
        <v>32</v>
      </c>
      <c r="D2902" s="1" t="s">
        <v>33</v>
      </c>
      <c r="E2902" s="2">
        <v>657</v>
      </c>
      <c r="F2902" s="2">
        <v>308</v>
      </c>
      <c r="G2902" s="3">
        <f>+dataMercanciaGeneral[[#This Row],[Mercancía general embarcada en cabotaje]]+dataMercanciaGeneral[[#This Row],[Mercancía general desembarcada en cabotaje]]</f>
        <v>965</v>
      </c>
      <c r="H2902" s="2">
        <v>64228</v>
      </c>
      <c r="I2902" s="2">
        <v>105899</v>
      </c>
      <c r="J2902" s="3">
        <f>+dataMercanciaGeneral[[#This Row],[Mercancía general embarcada en exterior]]+dataMercanciaGeneral[[#This Row],[Mercancía general desembarcada en exterior]]</f>
        <v>170127</v>
      </c>
      <c r="K2902" s="3">
        <f>+dataMercanciaGeneral[[#This Row],[Mercancía general embarcada en cabotaje]]+dataMercanciaGeneral[[#This Row],[Mercancía general embarcada en exterior]]</f>
        <v>64885</v>
      </c>
      <c r="L2902" s="3">
        <f>+dataMercanciaGeneral[[#This Row],[Mercancía general desembarcada en cabotaje]]+dataMercanciaGeneral[[#This Row],[Mercancía general desembarcada en exterior]]</f>
        <v>106207</v>
      </c>
      <c r="M2902" s="3">
        <f>+dataMercanciaGeneral[[#This Row],[TOTAL mercancía general embarcada en cabotaje y exterior]]+dataMercanciaGeneral[[#This Row],[TOTAL mercancía general desembarcada en cabotaje y exterior]]</f>
        <v>171092</v>
      </c>
    </row>
    <row r="2903" spans="1:13" hidden="1" x14ac:dyDescent="0.25">
      <c r="A2903" s="1">
        <v>2012</v>
      </c>
      <c r="B2903" s="1" t="s">
        <v>13</v>
      </c>
      <c r="C2903" s="1" t="s">
        <v>32</v>
      </c>
      <c r="D2903" s="1" t="s">
        <v>42</v>
      </c>
      <c r="E2903" s="2">
        <v>98516</v>
      </c>
      <c r="F2903" s="2">
        <v>23800</v>
      </c>
      <c r="G2903" s="3">
        <f>+dataMercanciaGeneral[[#This Row],[Mercancía general embarcada en cabotaje]]+dataMercanciaGeneral[[#This Row],[Mercancía general desembarcada en cabotaje]]</f>
        <v>122316</v>
      </c>
      <c r="H2903" s="2">
        <v>414138</v>
      </c>
      <c r="I2903" s="2">
        <v>285462</v>
      </c>
      <c r="J2903" s="3">
        <f>+dataMercanciaGeneral[[#This Row],[Mercancía general embarcada en exterior]]+dataMercanciaGeneral[[#This Row],[Mercancía general desembarcada en exterior]]</f>
        <v>699600</v>
      </c>
      <c r="K2903" s="3">
        <f>+dataMercanciaGeneral[[#This Row],[Mercancía general embarcada en cabotaje]]+dataMercanciaGeneral[[#This Row],[Mercancía general embarcada en exterior]]</f>
        <v>512654</v>
      </c>
      <c r="L2903" s="3">
        <f>+dataMercanciaGeneral[[#This Row],[Mercancía general desembarcada en cabotaje]]+dataMercanciaGeneral[[#This Row],[Mercancía general desembarcada en exterior]]</f>
        <v>309262</v>
      </c>
      <c r="M2903" s="3">
        <f>+dataMercanciaGeneral[[#This Row],[TOTAL mercancía general embarcada en cabotaje y exterior]]+dataMercanciaGeneral[[#This Row],[TOTAL mercancía general desembarcada en cabotaje y exterior]]</f>
        <v>821916</v>
      </c>
    </row>
    <row r="2904" spans="1:13" hidden="1" x14ac:dyDescent="0.25">
      <c r="A2904" s="1">
        <v>2012</v>
      </c>
      <c r="B2904" s="1" t="s">
        <v>14</v>
      </c>
      <c r="C2904" s="1" t="s">
        <v>32</v>
      </c>
      <c r="D2904" s="1" t="s">
        <v>33</v>
      </c>
      <c r="E2904" s="2">
        <v>65</v>
      </c>
      <c r="F2904" s="2">
        <v>15</v>
      </c>
      <c r="G2904" s="3">
        <f>+dataMercanciaGeneral[[#This Row],[Mercancía general embarcada en cabotaje]]+dataMercanciaGeneral[[#This Row],[Mercancía general desembarcada en cabotaje]]</f>
        <v>80</v>
      </c>
      <c r="H2904" s="2">
        <v>298736</v>
      </c>
      <c r="I2904" s="2">
        <v>78885</v>
      </c>
      <c r="J2904" s="3">
        <f>+dataMercanciaGeneral[[#This Row],[Mercancía general embarcada en exterior]]+dataMercanciaGeneral[[#This Row],[Mercancía general desembarcada en exterior]]</f>
        <v>377621</v>
      </c>
      <c r="K2904" s="3">
        <f>+dataMercanciaGeneral[[#This Row],[Mercancía general embarcada en cabotaje]]+dataMercanciaGeneral[[#This Row],[Mercancía general embarcada en exterior]]</f>
        <v>298801</v>
      </c>
      <c r="L2904" s="3">
        <f>+dataMercanciaGeneral[[#This Row],[Mercancía general desembarcada en cabotaje]]+dataMercanciaGeneral[[#This Row],[Mercancía general desembarcada en exterior]]</f>
        <v>78900</v>
      </c>
      <c r="M2904" s="3">
        <f>+dataMercanciaGeneral[[#This Row],[TOTAL mercancía general embarcada en cabotaje y exterior]]+dataMercanciaGeneral[[#This Row],[TOTAL mercancía general desembarcada en cabotaje y exterior]]</f>
        <v>377701</v>
      </c>
    </row>
    <row r="2905" spans="1:13" hidden="1" x14ac:dyDescent="0.25">
      <c r="A2905" s="1">
        <v>2012</v>
      </c>
      <c r="B2905" s="1" t="s">
        <v>14</v>
      </c>
      <c r="C2905" s="1" t="s">
        <v>32</v>
      </c>
      <c r="D2905" s="1" t="s">
        <v>42</v>
      </c>
      <c r="E2905" s="2">
        <v>3692</v>
      </c>
      <c r="F2905" s="2">
        <v>10085</v>
      </c>
      <c r="G2905" s="3">
        <f>+dataMercanciaGeneral[[#This Row],[Mercancía general embarcada en cabotaje]]+dataMercanciaGeneral[[#This Row],[Mercancía general desembarcada en cabotaje]]</f>
        <v>13777</v>
      </c>
      <c r="H2905" s="2">
        <v>1887083</v>
      </c>
      <c r="I2905" s="2">
        <v>202708</v>
      </c>
      <c r="J2905" s="3">
        <f>+dataMercanciaGeneral[[#This Row],[Mercancía general embarcada en exterior]]+dataMercanciaGeneral[[#This Row],[Mercancía general desembarcada en exterior]]</f>
        <v>2089791</v>
      </c>
      <c r="K2905" s="3">
        <f>+dataMercanciaGeneral[[#This Row],[Mercancía general embarcada en cabotaje]]+dataMercanciaGeneral[[#This Row],[Mercancía general embarcada en exterior]]</f>
        <v>1890775</v>
      </c>
      <c r="L2905" s="3">
        <f>+dataMercanciaGeneral[[#This Row],[Mercancía general desembarcada en cabotaje]]+dataMercanciaGeneral[[#This Row],[Mercancía general desembarcada en exterior]]</f>
        <v>212793</v>
      </c>
      <c r="M2905" s="3">
        <f>+dataMercanciaGeneral[[#This Row],[TOTAL mercancía general embarcada en cabotaje y exterior]]+dataMercanciaGeneral[[#This Row],[TOTAL mercancía general desembarcada en cabotaje y exterior]]</f>
        <v>2103568</v>
      </c>
    </row>
    <row r="2906" spans="1:13" hidden="1" x14ac:dyDescent="0.25">
      <c r="A2906" s="1">
        <v>2012</v>
      </c>
      <c r="B2906" s="1" t="s">
        <v>15</v>
      </c>
      <c r="C2906" s="1" t="s">
        <v>32</v>
      </c>
      <c r="D2906" s="1" t="s">
        <v>33</v>
      </c>
      <c r="E2906" s="2">
        <v>290805</v>
      </c>
      <c r="F2906" s="2">
        <v>570561</v>
      </c>
      <c r="G2906" s="3">
        <f>+dataMercanciaGeneral[[#This Row],[Mercancía general embarcada en cabotaje]]+dataMercanciaGeneral[[#This Row],[Mercancía general desembarcada en cabotaje]]</f>
        <v>861366</v>
      </c>
      <c r="H2906" s="2">
        <v>0</v>
      </c>
      <c r="I2906" s="2">
        <v>235</v>
      </c>
      <c r="J2906" s="3">
        <f>+dataMercanciaGeneral[[#This Row],[Mercancía general embarcada en exterior]]+dataMercanciaGeneral[[#This Row],[Mercancía general desembarcada en exterior]]</f>
        <v>235</v>
      </c>
      <c r="K2906" s="3">
        <f>+dataMercanciaGeneral[[#This Row],[Mercancía general embarcada en cabotaje]]+dataMercanciaGeneral[[#This Row],[Mercancía general embarcada en exterior]]</f>
        <v>290805</v>
      </c>
      <c r="L2906" s="3">
        <f>+dataMercanciaGeneral[[#This Row],[Mercancía general desembarcada en cabotaje]]+dataMercanciaGeneral[[#This Row],[Mercancía general desembarcada en exterior]]</f>
        <v>570796</v>
      </c>
      <c r="M2906" s="3">
        <f>+dataMercanciaGeneral[[#This Row],[TOTAL mercancía general embarcada en cabotaje y exterior]]+dataMercanciaGeneral[[#This Row],[TOTAL mercancía general desembarcada en cabotaje y exterior]]</f>
        <v>861601</v>
      </c>
    </row>
    <row r="2907" spans="1:13" hidden="1" x14ac:dyDescent="0.25">
      <c r="A2907" s="1">
        <v>2012</v>
      </c>
      <c r="B2907" s="1" t="s">
        <v>15</v>
      </c>
      <c r="C2907" s="1" t="s">
        <v>32</v>
      </c>
      <c r="D2907" s="1" t="s">
        <v>42</v>
      </c>
      <c r="E2907" s="2">
        <v>23245</v>
      </c>
      <c r="F2907" s="2">
        <v>46794</v>
      </c>
      <c r="G2907" s="3">
        <f>+dataMercanciaGeneral[[#This Row],[Mercancía general embarcada en cabotaje]]+dataMercanciaGeneral[[#This Row],[Mercancía general desembarcada en cabotaje]]</f>
        <v>70039</v>
      </c>
      <c r="H2907" s="2">
        <v>186</v>
      </c>
      <c r="I2907" s="2">
        <v>1233</v>
      </c>
      <c r="J2907" s="3">
        <f>+dataMercanciaGeneral[[#This Row],[Mercancía general embarcada en exterior]]+dataMercanciaGeneral[[#This Row],[Mercancía general desembarcada en exterior]]</f>
        <v>1419</v>
      </c>
      <c r="K2907" s="3">
        <f>+dataMercanciaGeneral[[#This Row],[Mercancía general embarcada en cabotaje]]+dataMercanciaGeneral[[#This Row],[Mercancía general embarcada en exterior]]</f>
        <v>23431</v>
      </c>
      <c r="L2907" s="3">
        <f>+dataMercanciaGeneral[[#This Row],[Mercancía general desembarcada en cabotaje]]+dataMercanciaGeneral[[#This Row],[Mercancía general desembarcada en exterior]]</f>
        <v>48027</v>
      </c>
      <c r="M2907" s="3">
        <f>+dataMercanciaGeneral[[#This Row],[TOTAL mercancía general embarcada en cabotaje y exterior]]+dataMercanciaGeneral[[#This Row],[TOTAL mercancía general desembarcada en cabotaje y exterior]]</f>
        <v>71458</v>
      </c>
    </row>
    <row r="2908" spans="1:13" hidden="1" x14ac:dyDescent="0.25">
      <c r="A2908" s="1">
        <v>2012</v>
      </c>
      <c r="B2908" s="1" t="s">
        <v>16</v>
      </c>
      <c r="C2908" s="1" t="s">
        <v>32</v>
      </c>
      <c r="D2908" s="1" t="s">
        <v>33</v>
      </c>
      <c r="E2908" s="2">
        <v>41686</v>
      </c>
      <c r="F2908" s="2">
        <v>3739</v>
      </c>
      <c r="G2908" s="3">
        <f>+dataMercanciaGeneral[[#This Row],[Mercancía general embarcada en cabotaje]]+dataMercanciaGeneral[[#This Row],[Mercancía general desembarcada en cabotaje]]</f>
        <v>45425</v>
      </c>
      <c r="H2908" s="2">
        <v>752242</v>
      </c>
      <c r="I2908" s="2">
        <v>90154</v>
      </c>
      <c r="J2908" s="3">
        <f>+dataMercanciaGeneral[[#This Row],[Mercancía general embarcada en exterior]]+dataMercanciaGeneral[[#This Row],[Mercancía general desembarcada en exterior]]</f>
        <v>842396</v>
      </c>
      <c r="K2908" s="3">
        <f>+dataMercanciaGeneral[[#This Row],[Mercancía general embarcada en cabotaje]]+dataMercanciaGeneral[[#This Row],[Mercancía general embarcada en exterior]]</f>
        <v>793928</v>
      </c>
      <c r="L2908" s="3">
        <f>+dataMercanciaGeneral[[#This Row],[Mercancía general desembarcada en cabotaje]]+dataMercanciaGeneral[[#This Row],[Mercancía general desembarcada en exterior]]</f>
        <v>93893</v>
      </c>
      <c r="M2908" s="3">
        <f>+dataMercanciaGeneral[[#This Row],[TOTAL mercancía general embarcada en cabotaje y exterior]]+dataMercanciaGeneral[[#This Row],[TOTAL mercancía general desembarcada en cabotaje y exterior]]</f>
        <v>887821</v>
      </c>
    </row>
    <row r="2909" spans="1:13" hidden="1" x14ac:dyDescent="0.25">
      <c r="A2909" s="1">
        <v>2012</v>
      </c>
      <c r="B2909" s="1" t="s">
        <v>16</v>
      </c>
      <c r="C2909" s="1" t="s">
        <v>32</v>
      </c>
      <c r="D2909" s="1" t="s">
        <v>42</v>
      </c>
      <c r="E2909" s="2">
        <v>0</v>
      </c>
      <c r="F2909" s="2">
        <v>0</v>
      </c>
      <c r="G2909" s="3">
        <f>+dataMercanciaGeneral[[#This Row],[Mercancía general embarcada en cabotaje]]+dataMercanciaGeneral[[#This Row],[Mercancía general desembarcada en cabotaje]]</f>
        <v>0</v>
      </c>
      <c r="H2909" s="2">
        <v>2863</v>
      </c>
      <c r="I2909" s="2">
        <v>5133</v>
      </c>
      <c r="J2909" s="3">
        <f>+dataMercanciaGeneral[[#This Row],[Mercancía general embarcada en exterior]]+dataMercanciaGeneral[[#This Row],[Mercancía general desembarcada en exterior]]</f>
        <v>7996</v>
      </c>
      <c r="K2909" s="3">
        <f>+dataMercanciaGeneral[[#This Row],[Mercancía general embarcada en cabotaje]]+dataMercanciaGeneral[[#This Row],[Mercancía general embarcada en exterior]]</f>
        <v>2863</v>
      </c>
      <c r="L2909" s="3">
        <f>+dataMercanciaGeneral[[#This Row],[Mercancía general desembarcada en cabotaje]]+dataMercanciaGeneral[[#This Row],[Mercancía general desembarcada en exterior]]</f>
        <v>5133</v>
      </c>
      <c r="M2909" s="3">
        <f>+dataMercanciaGeneral[[#This Row],[TOTAL mercancía general embarcada en cabotaje y exterior]]+dataMercanciaGeneral[[#This Row],[TOTAL mercancía general desembarcada en cabotaje y exterior]]</f>
        <v>7996</v>
      </c>
    </row>
    <row r="2910" spans="1:13" hidden="1" x14ac:dyDescent="0.25">
      <c r="A2910" s="1">
        <v>2012</v>
      </c>
      <c r="B2910" s="1" t="s">
        <v>17</v>
      </c>
      <c r="C2910" s="1" t="s">
        <v>32</v>
      </c>
      <c r="D2910" s="1" t="s">
        <v>33</v>
      </c>
      <c r="E2910" s="2">
        <v>0</v>
      </c>
      <c r="F2910" s="2">
        <v>640</v>
      </c>
      <c r="G2910" s="3">
        <f>+dataMercanciaGeneral[[#This Row],[Mercancía general embarcada en cabotaje]]+dataMercanciaGeneral[[#This Row],[Mercancía general desembarcada en cabotaje]]</f>
        <v>640</v>
      </c>
      <c r="H2910" s="2">
        <v>810478</v>
      </c>
      <c r="I2910" s="2">
        <v>293183</v>
      </c>
      <c r="J2910" s="3">
        <f>+dataMercanciaGeneral[[#This Row],[Mercancía general embarcada en exterior]]+dataMercanciaGeneral[[#This Row],[Mercancía general desembarcada en exterior]]</f>
        <v>1103661</v>
      </c>
      <c r="K2910" s="3">
        <f>+dataMercanciaGeneral[[#This Row],[Mercancía general embarcada en cabotaje]]+dataMercanciaGeneral[[#This Row],[Mercancía general embarcada en exterior]]</f>
        <v>810478</v>
      </c>
      <c r="L2910" s="3">
        <f>+dataMercanciaGeneral[[#This Row],[Mercancía general desembarcada en cabotaje]]+dataMercanciaGeneral[[#This Row],[Mercancía general desembarcada en exterior]]</f>
        <v>293823</v>
      </c>
      <c r="M2910" s="3">
        <f>+dataMercanciaGeneral[[#This Row],[TOTAL mercancía general embarcada en cabotaje y exterior]]+dataMercanciaGeneral[[#This Row],[TOTAL mercancía general desembarcada en cabotaje y exterior]]</f>
        <v>1104301</v>
      </c>
    </row>
    <row r="2911" spans="1:13" hidden="1" x14ac:dyDescent="0.25">
      <c r="A2911" s="1">
        <v>2012</v>
      </c>
      <c r="B2911" s="1" t="s">
        <v>17</v>
      </c>
      <c r="C2911" s="1" t="s">
        <v>32</v>
      </c>
      <c r="D2911" s="1" t="s">
        <v>42</v>
      </c>
      <c r="E2911" s="2">
        <v>30922</v>
      </c>
      <c r="F2911" s="2">
        <v>10616</v>
      </c>
      <c r="G2911" s="3">
        <f>+dataMercanciaGeneral[[#This Row],[Mercancía general embarcada en cabotaje]]+dataMercanciaGeneral[[#This Row],[Mercancía general desembarcada en cabotaje]]</f>
        <v>41538</v>
      </c>
      <c r="H2911" s="2">
        <v>310752</v>
      </c>
      <c r="I2911" s="2">
        <v>238605</v>
      </c>
      <c r="J2911" s="3">
        <f>+dataMercanciaGeneral[[#This Row],[Mercancía general embarcada en exterior]]+dataMercanciaGeneral[[#This Row],[Mercancía general desembarcada en exterior]]</f>
        <v>549357</v>
      </c>
      <c r="K2911" s="3">
        <f>+dataMercanciaGeneral[[#This Row],[Mercancía general embarcada en cabotaje]]+dataMercanciaGeneral[[#This Row],[Mercancía general embarcada en exterior]]</f>
        <v>341674</v>
      </c>
      <c r="L2911" s="3">
        <f>+dataMercanciaGeneral[[#This Row],[Mercancía general desembarcada en cabotaje]]+dataMercanciaGeneral[[#This Row],[Mercancía general desembarcada en exterior]]</f>
        <v>249221</v>
      </c>
      <c r="M2911" s="3">
        <f>+dataMercanciaGeneral[[#This Row],[TOTAL mercancía general embarcada en cabotaje y exterior]]+dataMercanciaGeneral[[#This Row],[TOTAL mercancía general desembarcada en cabotaje y exterior]]</f>
        <v>590895</v>
      </c>
    </row>
    <row r="2912" spans="1:13" hidden="1" x14ac:dyDescent="0.25">
      <c r="A2912" s="1">
        <v>2012</v>
      </c>
      <c r="B2912" s="1" t="s">
        <v>18</v>
      </c>
      <c r="C2912" s="1" t="s">
        <v>32</v>
      </c>
      <c r="D2912" s="1" t="s">
        <v>33</v>
      </c>
      <c r="E2912" s="2">
        <v>351089.57</v>
      </c>
      <c r="F2912" s="2">
        <v>192202.38</v>
      </c>
      <c r="G2912" s="3">
        <f>+dataMercanciaGeneral[[#This Row],[Mercancía general embarcada en cabotaje]]+dataMercanciaGeneral[[#This Row],[Mercancía general desembarcada en cabotaje]]</f>
        <v>543291.94999999995</v>
      </c>
      <c r="H2912" s="2">
        <v>194406.26</v>
      </c>
      <c r="I2912" s="2">
        <v>7657.63</v>
      </c>
      <c r="J2912" s="3">
        <f>+dataMercanciaGeneral[[#This Row],[Mercancía general embarcada en exterior]]+dataMercanciaGeneral[[#This Row],[Mercancía general desembarcada en exterior]]</f>
        <v>202063.89</v>
      </c>
      <c r="K2912" s="3">
        <f>+dataMercanciaGeneral[[#This Row],[Mercancía general embarcada en cabotaje]]+dataMercanciaGeneral[[#This Row],[Mercancía general embarcada en exterior]]</f>
        <v>545495.83000000007</v>
      </c>
      <c r="L2912" s="3">
        <f>+dataMercanciaGeneral[[#This Row],[Mercancía general desembarcada en cabotaje]]+dataMercanciaGeneral[[#This Row],[Mercancía general desembarcada en exterior]]</f>
        <v>199860.01</v>
      </c>
      <c r="M2912" s="3">
        <f>+dataMercanciaGeneral[[#This Row],[TOTAL mercancía general embarcada en cabotaje y exterior]]+dataMercanciaGeneral[[#This Row],[TOTAL mercancía general desembarcada en cabotaje y exterior]]</f>
        <v>745355.84000000008</v>
      </c>
    </row>
    <row r="2913" spans="1:13" hidden="1" x14ac:dyDescent="0.25">
      <c r="A2913" s="1">
        <v>2012</v>
      </c>
      <c r="B2913" s="1" t="s">
        <v>18</v>
      </c>
      <c r="C2913" s="1" t="s">
        <v>32</v>
      </c>
      <c r="D2913" s="1" t="s">
        <v>42</v>
      </c>
      <c r="E2913" s="2">
        <v>1629</v>
      </c>
      <c r="F2913" s="2">
        <v>1557</v>
      </c>
      <c r="G2913" s="3">
        <f>+dataMercanciaGeneral[[#This Row],[Mercancía general embarcada en cabotaje]]+dataMercanciaGeneral[[#This Row],[Mercancía general desembarcada en cabotaje]]</f>
        <v>3186</v>
      </c>
      <c r="H2913" s="2">
        <v>5539</v>
      </c>
      <c r="I2913" s="2">
        <v>0</v>
      </c>
      <c r="J2913" s="3">
        <f>+dataMercanciaGeneral[[#This Row],[Mercancía general embarcada en exterior]]+dataMercanciaGeneral[[#This Row],[Mercancía general desembarcada en exterior]]</f>
        <v>5539</v>
      </c>
      <c r="K2913" s="3">
        <f>+dataMercanciaGeneral[[#This Row],[Mercancía general embarcada en cabotaje]]+dataMercanciaGeneral[[#This Row],[Mercancía general embarcada en exterior]]</f>
        <v>7168</v>
      </c>
      <c r="L2913" s="3">
        <f>+dataMercanciaGeneral[[#This Row],[Mercancía general desembarcada en cabotaje]]+dataMercanciaGeneral[[#This Row],[Mercancía general desembarcada en exterior]]</f>
        <v>1557</v>
      </c>
      <c r="M2913" s="3">
        <f>+dataMercanciaGeneral[[#This Row],[TOTAL mercancía general embarcada en cabotaje y exterior]]+dataMercanciaGeneral[[#This Row],[TOTAL mercancía general desembarcada en cabotaje y exterior]]</f>
        <v>8725</v>
      </c>
    </row>
    <row r="2914" spans="1:13" hidden="1" x14ac:dyDescent="0.25">
      <c r="A2914" s="1">
        <v>2012</v>
      </c>
      <c r="B2914" s="1" t="s">
        <v>19</v>
      </c>
      <c r="C2914" s="1" t="s">
        <v>32</v>
      </c>
      <c r="D2914" s="1" t="s">
        <v>33</v>
      </c>
      <c r="E2914" s="2">
        <f>1919129-456895</f>
        <v>1462234</v>
      </c>
      <c r="F2914" s="2">
        <f>2965475-1242789</f>
        <v>1722686</v>
      </c>
      <c r="G2914" s="3">
        <f>+dataMercanciaGeneral[[#This Row],[Mercancía general embarcada en cabotaje]]+dataMercanciaGeneral[[#This Row],[Mercancía general desembarcada en cabotaje]]</f>
        <v>3184920</v>
      </c>
      <c r="H2914" s="2">
        <f>-456895+456895</f>
        <v>0</v>
      </c>
      <c r="I2914" s="2">
        <f>-1242789+1242789</f>
        <v>0</v>
      </c>
      <c r="J2914" s="3">
        <f>+dataMercanciaGeneral[[#This Row],[Mercancía general embarcada en exterior]]+dataMercanciaGeneral[[#This Row],[Mercancía general desembarcada en exterior]]</f>
        <v>0</v>
      </c>
      <c r="K2914" s="3">
        <f>+dataMercanciaGeneral[[#This Row],[Mercancía general embarcada en cabotaje]]+dataMercanciaGeneral[[#This Row],[Mercancía general embarcada en exterior]]</f>
        <v>1462234</v>
      </c>
      <c r="L2914" s="3">
        <f>+dataMercanciaGeneral[[#This Row],[Mercancía general desembarcada en cabotaje]]+dataMercanciaGeneral[[#This Row],[Mercancía general desembarcada en exterior]]</f>
        <v>1722686</v>
      </c>
      <c r="M2914" s="3">
        <f>+dataMercanciaGeneral[[#This Row],[TOTAL mercancía general embarcada en cabotaje y exterior]]+dataMercanciaGeneral[[#This Row],[TOTAL mercancía general desembarcada en cabotaje y exterior]]</f>
        <v>3184920</v>
      </c>
    </row>
    <row r="2915" spans="1:13" hidden="1" x14ac:dyDescent="0.25">
      <c r="A2915" s="1">
        <v>2012</v>
      </c>
      <c r="B2915" s="1" t="s">
        <v>19</v>
      </c>
      <c r="C2915" s="1" t="s">
        <v>32</v>
      </c>
      <c r="D2915" s="1" t="s">
        <v>42</v>
      </c>
      <c r="E2915" s="2">
        <v>208355</v>
      </c>
      <c r="F2915" s="2">
        <v>440335</v>
      </c>
      <c r="G2915" s="3">
        <f>+dataMercanciaGeneral[[#This Row],[Mercancía general embarcada en cabotaje]]+dataMercanciaGeneral[[#This Row],[Mercancía general desembarcada en cabotaje]]</f>
        <v>648690</v>
      </c>
      <c r="H2915" s="2">
        <v>6286444</v>
      </c>
      <c r="I2915" s="2">
        <v>7328287</v>
      </c>
      <c r="J2915" s="3">
        <f>+dataMercanciaGeneral[[#This Row],[Mercancía general embarcada en exterior]]+dataMercanciaGeneral[[#This Row],[Mercancía general desembarcada en exterior]]</f>
        <v>13614731</v>
      </c>
      <c r="K2915" s="3">
        <f>+dataMercanciaGeneral[[#This Row],[Mercancía general embarcada en cabotaje]]+dataMercanciaGeneral[[#This Row],[Mercancía general embarcada en exterior]]</f>
        <v>6494799</v>
      </c>
      <c r="L2915" s="3">
        <f>+dataMercanciaGeneral[[#This Row],[Mercancía general desembarcada en cabotaje]]+dataMercanciaGeneral[[#This Row],[Mercancía general desembarcada en exterior]]</f>
        <v>7768622</v>
      </c>
      <c r="M2915" s="3">
        <f>+dataMercanciaGeneral[[#This Row],[TOTAL mercancía general embarcada en cabotaje y exterior]]+dataMercanciaGeneral[[#This Row],[TOTAL mercancía general desembarcada en cabotaje y exterior]]</f>
        <v>14263421</v>
      </c>
    </row>
    <row r="2916" spans="1:13" hidden="1" x14ac:dyDescent="0.25">
      <c r="A2916" s="1">
        <v>2012</v>
      </c>
      <c r="B2916" s="1" t="s">
        <v>20</v>
      </c>
      <c r="C2916" s="1" t="s">
        <v>32</v>
      </c>
      <c r="D2916" s="1" t="s">
        <v>33</v>
      </c>
      <c r="E2916" s="2">
        <v>294933</v>
      </c>
      <c r="F2916" s="2">
        <v>103003</v>
      </c>
      <c r="G2916" s="3">
        <f>+dataMercanciaGeneral[[#This Row],[Mercancía general embarcada en cabotaje]]+dataMercanciaGeneral[[#This Row],[Mercancía general desembarcada en cabotaje]]</f>
        <v>397936</v>
      </c>
      <c r="H2916" s="2">
        <v>895</v>
      </c>
      <c r="I2916" s="2">
        <v>5033</v>
      </c>
      <c r="J2916" s="3">
        <f>+dataMercanciaGeneral[[#This Row],[Mercancía general embarcada en exterior]]+dataMercanciaGeneral[[#This Row],[Mercancía general desembarcada en exterior]]</f>
        <v>5928</v>
      </c>
      <c r="K2916" s="3">
        <f>+dataMercanciaGeneral[[#This Row],[Mercancía general embarcada en cabotaje]]+dataMercanciaGeneral[[#This Row],[Mercancía general embarcada en exterior]]</f>
        <v>295828</v>
      </c>
      <c r="L2916" s="3">
        <f>+dataMercanciaGeneral[[#This Row],[Mercancía general desembarcada en cabotaje]]+dataMercanciaGeneral[[#This Row],[Mercancía general desembarcada en exterior]]</f>
        <v>108036</v>
      </c>
      <c r="M2916" s="3">
        <f>+dataMercanciaGeneral[[#This Row],[TOTAL mercancía general embarcada en cabotaje y exterior]]+dataMercanciaGeneral[[#This Row],[TOTAL mercancía general desembarcada en cabotaje y exterior]]</f>
        <v>403864</v>
      </c>
    </row>
    <row r="2917" spans="1:13" hidden="1" x14ac:dyDescent="0.25">
      <c r="A2917" s="1">
        <v>2012</v>
      </c>
      <c r="B2917" s="1" t="s">
        <v>20</v>
      </c>
      <c r="C2917" s="1" t="s">
        <v>32</v>
      </c>
      <c r="D2917" s="1" t="s">
        <v>42</v>
      </c>
      <c r="E2917" s="2">
        <v>229260</v>
      </c>
      <c r="F2917" s="2">
        <v>311327</v>
      </c>
      <c r="G2917" s="3">
        <f>+dataMercanciaGeneral[[#This Row],[Mercancía general embarcada en cabotaje]]+dataMercanciaGeneral[[#This Row],[Mercancía general desembarcada en cabotaje]]</f>
        <v>540587</v>
      </c>
      <c r="H2917" s="2">
        <v>1761640</v>
      </c>
      <c r="I2917" s="2">
        <v>1453949</v>
      </c>
      <c r="J2917" s="3">
        <f>+dataMercanciaGeneral[[#This Row],[Mercancía general embarcada en exterior]]+dataMercanciaGeneral[[#This Row],[Mercancía general desembarcada en exterior]]</f>
        <v>3215589</v>
      </c>
      <c r="K2917" s="3">
        <f>+dataMercanciaGeneral[[#This Row],[Mercancía general embarcada en cabotaje]]+dataMercanciaGeneral[[#This Row],[Mercancía general embarcada en exterior]]</f>
        <v>1990900</v>
      </c>
      <c r="L2917" s="3">
        <f>+dataMercanciaGeneral[[#This Row],[Mercancía general desembarcada en cabotaje]]+dataMercanciaGeneral[[#This Row],[Mercancía general desembarcada en exterior]]</f>
        <v>1765276</v>
      </c>
      <c r="M2917" s="3">
        <f>+dataMercanciaGeneral[[#This Row],[TOTAL mercancía general embarcada en cabotaje y exterior]]+dataMercanciaGeneral[[#This Row],[TOTAL mercancía general desembarcada en cabotaje y exterior]]</f>
        <v>3756176</v>
      </c>
    </row>
    <row r="2918" spans="1:13" hidden="1" x14ac:dyDescent="0.25">
      <c r="A2918" s="1">
        <v>2012</v>
      </c>
      <c r="B2918" s="1" t="s">
        <v>21</v>
      </c>
      <c r="C2918" s="1" t="s">
        <v>32</v>
      </c>
      <c r="D2918" s="1" t="s">
        <v>33</v>
      </c>
      <c r="E2918" s="2">
        <v>63</v>
      </c>
      <c r="F2918" s="2">
        <v>1413</v>
      </c>
      <c r="G2918" s="3">
        <f>+dataMercanciaGeneral[[#This Row],[Mercancía general embarcada en cabotaje]]+dataMercanciaGeneral[[#This Row],[Mercancía general desembarcada en cabotaje]]</f>
        <v>1476</v>
      </c>
      <c r="H2918" s="2">
        <v>441087</v>
      </c>
      <c r="I2918" s="2">
        <v>251152</v>
      </c>
      <c r="J2918" s="3">
        <f>+dataMercanciaGeneral[[#This Row],[Mercancía general embarcada en exterior]]+dataMercanciaGeneral[[#This Row],[Mercancía general desembarcada en exterior]]</f>
        <v>692239</v>
      </c>
      <c r="K2918" s="3">
        <f>+dataMercanciaGeneral[[#This Row],[Mercancía general embarcada en cabotaje]]+dataMercanciaGeneral[[#This Row],[Mercancía general embarcada en exterior]]</f>
        <v>441150</v>
      </c>
      <c r="L2918" s="3">
        <f>+dataMercanciaGeneral[[#This Row],[Mercancía general desembarcada en cabotaje]]+dataMercanciaGeneral[[#This Row],[Mercancía general desembarcada en exterior]]</f>
        <v>252565</v>
      </c>
      <c r="M2918" s="3">
        <f>+dataMercanciaGeneral[[#This Row],[TOTAL mercancía general embarcada en cabotaje y exterior]]+dataMercanciaGeneral[[#This Row],[TOTAL mercancía general desembarcada en cabotaje y exterior]]</f>
        <v>693715</v>
      </c>
    </row>
    <row r="2919" spans="1:13" hidden="1" x14ac:dyDescent="0.25">
      <c r="A2919" s="1">
        <v>2012</v>
      </c>
      <c r="B2919" s="1" t="s">
        <v>21</v>
      </c>
      <c r="C2919" s="1" t="s">
        <v>32</v>
      </c>
      <c r="D2919" s="1" t="s">
        <v>42</v>
      </c>
      <c r="E2919" s="2">
        <v>40063</v>
      </c>
      <c r="F2919" s="2">
        <v>20847</v>
      </c>
      <c r="G2919" s="3">
        <f>+dataMercanciaGeneral[[#This Row],[Mercancía general embarcada en cabotaje]]+dataMercanciaGeneral[[#This Row],[Mercancía general desembarcada en cabotaje]]</f>
        <v>60910</v>
      </c>
      <c r="H2919" s="2">
        <v>99336</v>
      </c>
      <c r="I2919" s="2">
        <v>198710</v>
      </c>
      <c r="J2919" s="3">
        <f>+dataMercanciaGeneral[[#This Row],[Mercancía general embarcada en exterior]]+dataMercanciaGeneral[[#This Row],[Mercancía general desembarcada en exterior]]</f>
        <v>298046</v>
      </c>
      <c r="K2919" s="3">
        <f>+dataMercanciaGeneral[[#This Row],[Mercancía general embarcada en cabotaje]]+dataMercanciaGeneral[[#This Row],[Mercancía general embarcada en exterior]]</f>
        <v>139399</v>
      </c>
      <c r="L2919" s="3">
        <f>+dataMercanciaGeneral[[#This Row],[Mercancía general desembarcada en cabotaje]]+dataMercanciaGeneral[[#This Row],[Mercancía general desembarcada en exterior]]</f>
        <v>219557</v>
      </c>
      <c r="M2919" s="3">
        <f>+dataMercanciaGeneral[[#This Row],[TOTAL mercancía general embarcada en cabotaje y exterior]]+dataMercanciaGeneral[[#This Row],[TOTAL mercancía general desembarcada en cabotaje y exterior]]</f>
        <v>358956</v>
      </c>
    </row>
    <row r="2920" spans="1:13" hidden="1" x14ac:dyDescent="0.25">
      <c r="A2920" s="1">
        <v>2012</v>
      </c>
      <c r="B2920" s="1" t="s">
        <v>22</v>
      </c>
      <c r="C2920" s="1" t="s">
        <v>32</v>
      </c>
      <c r="D2920" s="1" t="s">
        <v>33</v>
      </c>
      <c r="E2920" s="2">
        <v>142791</v>
      </c>
      <c r="F2920" s="2">
        <v>466405</v>
      </c>
      <c r="G2920" s="3">
        <f>+dataMercanciaGeneral[[#This Row],[Mercancía general embarcada en cabotaje]]+dataMercanciaGeneral[[#This Row],[Mercancía general desembarcada en cabotaje]]</f>
        <v>609196</v>
      </c>
      <c r="H2920" s="2">
        <v>42</v>
      </c>
      <c r="I2920" s="2">
        <v>0</v>
      </c>
      <c r="J2920" s="3">
        <f>+dataMercanciaGeneral[[#This Row],[Mercancía general embarcada en exterior]]+dataMercanciaGeneral[[#This Row],[Mercancía general desembarcada en exterior]]</f>
        <v>42</v>
      </c>
      <c r="K2920" s="3">
        <f>+dataMercanciaGeneral[[#This Row],[Mercancía general embarcada en cabotaje]]+dataMercanciaGeneral[[#This Row],[Mercancía general embarcada en exterior]]</f>
        <v>142833</v>
      </c>
      <c r="L2920" s="3">
        <f>+dataMercanciaGeneral[[#This Row],[Mercancía general desembarcada en cabotaje]]+dataMercanciaGeneral[[#This Row],[Mercancía general desembarcada en exterior]]</f>
        <v>466405</v>
      </c>
      <c r="M2920" s="3">
        <f>+dataMercanciaGeneral[[#This Row],[TOTAL mercancía general embarcada en cabotaje y exterior]]+dataMercanciaGeneral[[#This Row],[TOTAL mercancía general desembarcada en cabotaje y exterior]]</f>
        <v>609238</v>
      </c>
    </row>
    <row r="2921" spans="1:13" hidden="1" x14ac:dyDescent="0.25">
      <c r="A2921" s="1">
        <v>2012</v>
      </c>
      <c r="B2921" s="1" t="s">
        <v>22</v>
      </c>
      <c r="C2921" s="1" t="s">
        <v>32</v>
      </c>
      <c r="D2921" s="1" t="s">
        <v>42</v>
      </c>
      <c r="E2921" s="2">
        <v>28819</v>
      </c>
      <c r="F2921" s="2">
        <v>46630</v>
      </c>
      <c r="G2921" s="3">
        <f>+dataMercanciaGeneral[[#This Row],[Mercancía general embarcada en cabotaje]]+dataMercanciaGeneral[[#This Row],[Mercancía general desembarcada en cabotaje]]</f>
        <v>75449</v>
      </c>
      <c r="H2921" s="2">
        <v>6610</v>
      </c>
      <c r="I2921" s="2">
        <v>170985</v>
      </c>
      <c r="J2921" s="3">
        <f>+dataMercanciaGeneral[[#This Row],[Mercancía general embarcada en exterior]]+dataMercanciaGeneral[[#This Row],[Mercancía general desembarcada en exterior]]</f>
        <v>177595</v>
      </c>
      <c r="K2921" s="3">
        <f>+dataMercanciaGeneral[[#This Row],[Mercancía general embarcada en cabotaje]]+dataMercanciaGeneral[[#This Row],[Mercancía general embarcada en exterior]]</f>
        <v>35429</v>
      </c>
      <c r="L2921" s="3">
        <f>+dataMercanciaGeneral[[#This Row],[Mercancía general desembarcada en cabotaje]]+dataMercanciaGeneral[[#This Row],[Mercancía general desembarcada en exterior]]</f>
        <v>217615</v>
      </c>
      <c r="M2921" s="3">
        <f>+dataMercanciaGeneral[[#This Row],[TOTAL mercancía general embarcada en cabotaje y exterior]]+dataMercanciaGeneral[[#This Row],[TOTAL mercancía general desembarcada en cabotaje y exterior]]</f>
        <v>253044</v>
      </c>
    </row>
    <row r="2922" spans="1:13" hidden="1" x14ac:dyDescent="0.25">
      <c r="A2922" s="1">
        <v>2012</v>
      </c>
      <c r="B2922" s="1" t="s">
        <v>6</v>
      </c>
      <c r="C2922" s="1" t="s">
        <v>32</v>
      </c>
      <c r="D2922" s="1" t="s">
        <v>33</v>
      </c>
      <c r="E2922" s="2">
        <v>67046</v>
      </c>
      <c r="F2922" s="2">
        <v>23382</v>
      </c>
      <c r="G2922" s="3">
        <f>+dataMercanciaGeneral[[#This Row],[Mercancía general embarcada en cabotaje]]+dataMercanciaGeneral[[#This Row],[Mercancía general desembarcada en cabotaje]]</f>
        <v>90428</v>
      </c>
      <c r="H2922" s="2">
        <v>18403</v>
      </c>
      <c r="I2922" s="2">
        <v>112610</v>
      </c>
      <c r="J2922" s="3">
        <f>+dataMercanciaGeneral[[#This Row],[Mercancía general embarcada en exterior]]+dataMercanciaGeneral[[#This Row],[Mercancía general desembarcada en exterior]]</f>
        <v>131013</v>
      </c>
      <c r="K2922" s="3">
        <f>+dataMercanciaGeneral[[#This Row],[Mercancía general embarcada en cabotaje]]+dataMercanciaGeneral[[#This Row],[Mercancía general embarcada en exterior]]</f>
        <v>85449</v>
      </c>
      <c r="L2922" s="3">
        <f>+dataMercanciaGeneral[[#This Row],[Mercancía general desembarcada en cabotaje]]+dataMercanciaGeneral[[#This Row],[Mercancía general desembarcada en exterior]]</f>
        <v>135992</v>
      </c>
      <c r="M2922" s="3">
        <f>+dataMercanciaGeneral[[#This Row],[TOTAL mercancía general embarcada en cabotaje y exterior]]+dataMercanciaGeneral[[#This Row],[TOTAL mercancía general desembarcada en cabotaje y exterior]]</f>
        <v>221441</v>
      </c>
    </row>
    <row r="2923" spans="1:13" hidden="1" x14ac:dyDescent="0.25">
      <c r="A2923" s="1">
        <v>2012</v>
      </c>
      <c r="B2923" s="1" t="s">
        <v>6</v>
      </c>
      <c r="C2923" s="1" t="s">
        <v>32</v>
      </c>
      <c r="D2923" s="1" t="s">
        <v>42</v>
      </c>
      <c r="E2923" s="2">
        <v>68</v>
      </c>
      <c r="F2923" s="2">
        <v>4670</v>
      </c>
      <c r="G2923" s="3">
        <f>+dataMercanciaGeneral[[#This Row],[Mercancía general embarcada en cabotaje]]+dataMercanciaGeneral[[#This Row],[Mercancía general desembarcada en cabotaje]]</f>
        <v>4738</v>
      </c>
      <c r="H2923" s="2">
        <v>43678</v>
      </c>
      <c r="I2923" s="2">
        <v>7220</v>
      </c>
      <c r="J2923" s="3">
        <f>+dataMercanciaGeneral[[#This Row],[Mercancía general embarcada en exterior]]+dataMercanciaGeneral[[#This Row],[Mercancía general desembarcada en exterior]]</f>
        <v>50898</v>
      </c>
      <c r="K2923" s="3">
        <f>+dataMercanciaGeneral[[#This Row],[Mercancía general embarcada en cabotaje]]+dataMercanciaGeneral[[#This Row],[Mercancía general embarcada en exterior]]</f>
        <v>43746</v>
      </c>
      <c r="L2923" s="3">
        <f>+dataMercanciaGeneral[[#This Row],[Mercancía general desembarcada en cabotaje]]+dataMercanciaGeneral[[#This Row],[Mercancía general desembarcada en exterior]]</f>
        <v>11890</v>
      </c>
      <c r="M2923" s="3">
        <f>+dataMercanciaGeneral[[#This Row],[TOTAL mercancía general embarcada en cabotaje y exterior]]+dataMercanciaGeneral[[#This Row],[TOTAL mercancía general desembarcada en cabotaje y exterior]]</f>
        <v>55636</v>
      </c>
    </row>
    <row r="2924" spans="1:13" hidden="1" x14ac:dyDescent="0.25">
      <c r="A2924" s="1">
        <v>2012</v>
      </c>
      <c r="B2924" s="1" t="s">
        <v>23</v>
      </c>
      <c r="C2924" s="1" t="s">
        <v>32</v>
      </c>
      <c r="D2924" s="1" t="s">
        <v>33</v>
      </c>
      <c r="E2924" s="2">
        <v>43655</v>
      </c>
      <c r="F2924" s="2">
        <v>7472</v>
      </c>
      <c r="G2924" s="3">
        <f>+dataMercanciaGeneral[[#This Row],[Mercancía general embarcada en cabotaje]]+dataMercanciaGeneral[[#This Row],[Mercancía general desembarcada en cabotaje]]</f>
        <v>51127</v>
      </c>
      <c r="H2924" s="2">
        <v>1014544</v>
      </c>
      <c r="I2924" s="2">
        <v>564015</v>
      </c>
      <c r="J2924" s="3">
        <f>+dataMercanciaGeneral[[#This Row],[Mercancía general embarcada en exterior]]+dataMercanciaGeneral[[#This Row],[Mercancía general desembarcada en exterior]]</f>
        <v>1578559</v>
      </c>
      <c r="K2924" s="3">
        <f>+dataMercanciaGeneral[[#This Row],[Mercancía general embarcada en cabotaje]]+dataMercanciaGeneral[[#This Row],[Mercancía general embarcada en exterior]]</f>
        <v>1058199</v>
      </c>
      <c r="L2924" s="3">
        <f>+dataMercanciaGeneral[[#This Row],[Mercancía general desembarcada en cabotaje]]+dataMercanciaGeneral[[#This Row],[Mercancía general desembarcada en exterior]]</f>
        <v>571487</v>
      </c>
      <c r="M2924" s="3">
        <f>+dataMercanciaGeneral[[#This Row],[TOTAL mercancía general embarcada en cabotaje y exterior]]+dataMercanciaGeneral[[#This Row],[TOTAL mercancía general desembarcada en cabotaje y exterior]]</f>
        <v>1629686</v>
      </c>
    </row>
    <row r="2925" spans="1:13" hidden="1" x14ac:dyDescent="0.25">
      <c r="A2925" s="1">
        <v>2012</v>
      </c>
      <c r="B2925" s="1" t="s">
        <v>23</v>
      </c>
      <c r="C2925" s="1" t="s">
        <v>32</v>
      </c>
      <c r="D2925" s="1" t="s">
        <v>42</v>
      </c>
      <c r="E2925" s="2">
        <v>0</v>
      </c>
      <c r="F2925" s="2">
        <v>0</v>
      </c>
      <c r="G2925" s="3">
        <f>+dataMercanciaGeneral[[#This Row],[Mercancía general embarcada en cabotaje]]+dataMercanciaGeneral[[#This Row],[Mercancía general desembarcada en cabotaje]]</f>
        <v>0</v>
      </c>
      <c r="H2925" s="2">
        <v>0</v>
      </c>
      <c r="I2925" s="2">
        <v>0</v>
      </c>
      <c r="J2925" s="3">
        <f>+dataMercanciaGeneral[[#This Row],[Mercancía general embarcada en exterior]]+dataMercanciaGeneral[[#This Row],[Mercancía general desembarcada en exterior]]</f>
        <v>0</v>
      </c>
      <c r="K2925" s="3">
        <f>+dataMercanciaGeneral[[#This Row],[Mercancía general embarcada en cabotaje]]+dataMercanciaGeneral[[#This Row],[Mercancía general embarcada en exterior]]</f>
        <v>0</v>
      </c>
      <c r="L2925" s="3">
        <f>+dataMercanciaGeneral[[#This Row],[Mercancía general desembarcada en cabotaje]]+dataMercanciaGeneral[[#This Row],[Mercancía general desembarcada en exterior]]</f>
        <v>0</v>
      </c>
      <c r="M2925" s="3">
        <f>+dataMercanciaGeneral[[#This Row],[TOTAL mercancía general embarcada en cabotaje y exterior]]+dataMercanciaGeneral[[#This Row],[TOTAL mercancía general desembarcada en cabotaje y exterior]]</f>
        <v>0</v>
      </c>
    </row>
    <row r="2926" spans="1:13" hidden="1" x14ac:dyDescent="0.25">
      <c r="A2926" s="1">
        <v>2012</v>
      </c>
      <c r="B2926" s="1" t="s">
        <v>7</v>
      </c>
      <c r="C2926" s="1" t="s">
        <v>32</v>
      </c>
      <c r="D2926" s="1" t="s">
        <v>33</v>
      </c>
      <c r="E2926" s="2">
        <v>1553334</v>
      </c>
      <c r="F2926" s="2">
        <v>1480889</v>
      </c>
      <c r="G2926" s="3">
        <f>+dataMercanciaGeneral[[#This Row],[Mercancía general embarcada en cabotaje]]+dataMercanciaGeneral[[#This Row],[Mercancía general desembarcada en cabotaje]]</f>
        <v>3034223</v>
      </c>
      <c r="H2926" s="2">
        <v>11911</v>
      </c>
      <c r="I2926" s="2">
        <v>46602</v>
      </c>
      <c r="J2926" s="3">
        <f>+dataMercanciaGeneral[[#This Row],[Mercancía general embarcada en exterior]]+dataMercanciaGeneral[[#This Row],[Mercancía general desembarcada en exterior]]</f>
        <v>58513</v>
      </c>
      <c r="K2926" s="3">
        <f>+dataMercanciaGeneral[[#This Row],[Mercancía general embarcada en cabotaje]]+dataMercanciaGeneral[[#This Row],[Mercancía general embarcada en exterior]]</f>
        <v>1565245</v>
      </c>
      <c r="L2926" s="3">
        <f>+dataMercanciaGeneral[[#This Row],[Mercancía general desembarcada en cabotaje]]+dataMercanciaGeneral[[#This Row],[Mercancía general desembarcada en exterior]]</f>
        <v>1527491</v>
      </c>
      <c r="M2926" s="3">
        <f>+dataMercanciaGeneral[[#This Row],[TOTAL mercancía general embarcada en cabotaje y exterior]]+dataMercanciaGeneral[[#This Row],[TOTAL mercancía general desembarcada en cabotaje y exterior]]</f>
        <v>3092736</v>
      </c>
    </row>
    <row r="2927" spans="1:13" hidden="1" x14ac:dyDescent="0.25">
      <c r="A2927" s="1">
        <v>2012</v>
      </c>
      <c r="B2927" s="1" t="s">
        <v>7</v>
      </c>
      <c r="C2927" s="1" t="s">
        <v>32</v>
      </c>
      <c r="D2927" s="1" t="s">
        <v>42</v>
      </c>
      <c r="E2927" s="2">
        <v>673720</v>
      </c>
      <c r="F2927" s="2">
        <v>1439040</v>
      </c>
      <c r="G2927" s="3">
        <f>+dataMercanciaGeneral[[#This Row],[Mercancía general embarcada en cabotaje]]+dataMercanciaGeneral[[#This Row],[Mercancía general desembarcada en cabotaje]]</f>
        <v>2112760</v>
      </c>
      <c r="H2927" s="2">
        <v>65978</v>
      </c>
      <c r="I2927" s="2">
        <v>336604</v>
      </c>
      <c r="J2927" s="3">
        <f>+dataMercanciaGeneral[[#This Row],[Mercancía general embarcada en exterior]]+dataMercanciaGeneral[[#This Row],[Mercancía general desembarcada en exterior]]</f>
        <v>402582</v>
      </c>
      <c r="K2927" s="3">
        <f>+dataMercanciaGeneral[[#This Row],[Mercancía general embarcada en cabotaje]]+dataMercanciaGeneral[[#This Row],[Mercancía general embarcada en exterior]]</f>
        <v>739698</v>
      </c>
      <c r="L2927" s="3">
        <f>+dataMercanciaGeneral[[#This Row],[Mercancía general desembarcada en cabotaje]]+dataMercanciaGeneral[[#This Row],[Mercancía general desembarcada en exterior]]</f>
        <v>1775644</v>
      </c>
      <c r="M2927" s="3">
        <f>+dataMercanciaGeneral[[#This Row],[TOTAL mercancía general embarcada en cabotaje y exterior]]+dataMercanciaGeneral[[#This Row],[TOTAL mercancía general desembarcada en cabotaje y exterior]]</f>
        <v>2515342</v>
      </c>
    </row>
    <row r="2928" spans="1:13" hidden="1" x14ac:dyDescent="0.25">
      <c r="A2928" s="1">
        <v>2012</v>
      </c>
      <c r="B2928" s="1" t="s">
        <v>24</v>
      </c>
      <c r="C2928" s="1" t="s">
        <v>32</v>
      </c>
      <c r="D2928" s="1" t="s">
        <v>33</v>
      </c>
      <c r="E2928" s="2">
        <v>252</v>
      </c>
      <c r="F2928" s="2">
        <v>17</v>
      </c>
      <c r="G2928" s="3">
        <f>+dataMercanciaGeneral[[#This Row],[Mercancía general embarcada en cabotaje]]+dataMercanciaGeneral[[#This Row],[Mercancía general desembarcada en cabotaje]]</f>
        <v>269</v>
      </c>
      <c r="H2928" s="2">
        <v>1003835</v>
      </c>
      <c r="I2928" s="2">
        <v>610920</v>
      </c>
      <c r="J2928" s="3">
        <f>+dataMercanciaGeneral[[#This Row],[Mercancía general embarcada en exterior]]+dataMercanciaGeneral[[#This Row],[Mercancía general desembarcada en exterior]]</f>
        <v>1614755</v>
      </c>
      <c r="K2928" s="3">
        <f>+dataMercanciaGeneral[[#This Row],[Mercancía general embarcada en cabotaje]]+dataMercanciaGeneral[[#This Row],[Mercancía general embarcada en exterior]]</f>
        <v>1004087</v>
      </c>
      <c r="L2928" s="3">
        <f>+dataMercanciaGeneral[[#This Row],[Mercancía general desembarcada en cabotaje]]+dataMercanciaGeneral[[#This Row],[Mercancía general desembarcada en exterior]]</f>
        <v>610937</v>
      </c>
      <c r="M2928" s="3">
        <f>+dataMercanciaGeneral[[#This Row],[TOTAL mercancía general embarcada en cabotaje y exterior]]+dataMercanciaGeneral[[#This Row],[TOTAL mercancía general desembarcada en cabotaje y exterior]]</f>
        <v>1615024</v>
      </c>
    </row>
    <row r="2929" spans="1:13" hidden="1" x14ac:dyDescent="0.25">
      <c r="A2929" s="1">
        <v>2012</v>
      </c>
      <c r="B2929" s="1" t="s">
        <v>24</v>
      </c>
      <c r="C2929" s="1" t="s">
        <v>32</v>
      </c>
      <c r="D2929" s="1" t="s">
        <v>42</v>
      </c>
      <c r="E2929" s="2">
        <v>0</v>
      </c>
      <c r="F2929" s="2">
        <v>0</v>
      </c>
      <c r="G2929" s="3">
        <f>+dataMercanciaGeneral[[#This Row],[Mercancía general embarcada en cabotaje]]+dataMercanciaGeneral[[#This Row],[Mercancía general desembarcada en cabotaje]]</f>
        <v>0</v>
      </c>
      <c r="H2929" s="2">
        <v>9351</v>
      </c>
      <c r="I2929" s="2">
        <v>4738</v>
      </c>
      <c r="J2929" s="3">
        <f>+dataMercanciaGeneral[[#This Row],[Mercancía general embarcada en exterior]]+dataMercanciaGeneral[[#This Row],[Mercancía general desembarcada en exterior]]</f>
        <v>14089</v>
      </c>
      <c r="K2929" s="3">
        <f>+dataMercanciaGeneral[[#This Row],[Mercancía general embarcada en cabotaje]]+dataMercanciaGeneral[[#This Row],[Mercancía general embarcada en exterior]]</f>
        <v>9351</v>
      </c>
      <c r="L2929" s="3">
        <f>+dataMercanciaGeneral[[#This Row],[Mercancía general desembarcada en cabotaje]]+dataMercanciaGeneral[[#This Row],[Mercancía general desembarcada en exterior]]</f>
        <v>4738</v>
      </c>
      <c r="M2929" s="3">
        <f>+dataMercanciaGeneral[[#This Row],[TOTAL mercancía general embarcada en cabotaje y exterior]]+dataMercanciaGeneral[[#This Row],[TOTAL mercancía general desembarcada en cabotaje y exterior]]</f>
        <v>14089</v>
      </c>
    </row>
    <row r="2930" spans="1:13" hidden="1" x14ac:dyDescent="0.25">
      <c r="A2930" s="1">
        <v>2012</v>
      </c>
      <c r="B2930" s="1" t="s">
        <v>25</v>
      </c>
      <c r="C2930" s="1" t="s">
        <v>32</v>
      </c>
      <c r="D2930" s="1" t="s">
        <v>33</v>
      </c>
      <c r="E2930" s="2">
        <v>137647</v>
      </c>
      <c r="F2930" s="2">
        <v>91558</v>
      </c>
      <c r="G2930" s="3">
        <f>+dataMercanciaGeneral[[#This Row],[Mercancía general embarcada en cabotaje]]+dataMercanciaGeneral[[#This Row],[Mercancía general desembarcada en cabotaje]]</f>
        <v>229205</v>
      </c>
      <c r="H2930" s="2">
        <v>813081</v>
      </c>
      <c r="I2930" s="2">
        <v>127501</v>
      </c>
      <c r="J2930" s="3">
        <f>+dataMercanciaGeneral[[#This Row],[Mercancía general embarcada en exterior]]+dataMercanciaGeneral[[#This Row],[Mercancía general desembarcada en exterior]]</f>
        <v>940582</v>
      </c>
      <c r="K2930" s="3">
        <f>+dataMercanciaGeneral[[#This Row],[Mercancía general embarcada en cabotaje]]+dataMercanciaGeneral[[#This Row],[Mercancía general embarcada en exterior]]</f>
        <v>950728</v>
      </c>
      <c r="L2930" s="3">
        <f>+dataMercanciaGeneral[[#This Row],[Mercancía general desembarcada en cabotaje]]+dataMercanciaGeneral[[#This Row],[Mercancía general desembarcada en exterior]]</f>
        <v>219059</v>
      </c>
      <c r="M2930" s="3">
        <f>+dataMercanciaGeneral[[#This Row],[TOTAL mercancía general embarcada en cabotaje y exterior]]+dataMercanciaGeneral[[#This Row],[TOTAL mercancía general desembarcada en cabotaje y exterior]]</f>
        <v>1169787</v>
      </c>
    </row>
    <row r="2931" spans="1:13" hidden="1" x14ac:dyDescent="0.25">
      <c r="A2931" s="1">
        <v>2012</v>
      </c>
      <c r="B2931" s="1" t="s">
        <v>25</v>
      </c>
      <c r="C2931" s="1" t="s">
        <v>32</v>
      </c>
      <c r="D2931" s="1" t="s">
        <v>42</v>
      </c>
      <c r="E2931" s="2">
        <v>719503</v>
      </c>
      <c r="F2931" s="2">
        <v>237730</v>
      </c>
      <c r="G2931" s="3">
        <f>+dataMercanciaGeneral[[#This Row],[Mercancía general embarcada en cabotaje]]+dataMercanciaGeneral[[#This Row],[Mercancía general desembarcada en cabotaje]]</f>
        <v>957233</v>
      </c>
      <c r="H2931" s="2">
        <v>154393</v>
      </c>
      <c r="I2931" s="2">
        <v>119093</v>
      </c>
      <c r="J2931" s="3">
        <f>+dataMercanciaGeneral[[#This Row],[Mercancía general embarcada en exterior]]+dataMercanciaGeneral[[#This Row],[Mercancía general desembarcada en exterior]]</f>
        <v>273486</v>
      </c>
      <c r="K2931" s="3">
        <f>+dataMercanciaGeneral[[#This Row],[Mercancía general embarcada en cabotaje]]+dataMercanciaGeneral[[#This Row],[Mercancía general embarcada en exterior]]</f>
        <v>873896</v>
      </c>
      <c r="L2931" s="3">
        <f>+dataMercanciaGeneral[[#This Row],[Mercancía general desembarcada en cabotaje]]+dataMercanciaGeneral[[#This Row],[Mercancía general desembarcada en exterior]]</f>
        <v>356823</v>
      </c>
      <c r="M2931" s="3">
        <f>+dataMercanciaGeneral[[#This Row],[TOTAL mercancía general embarcada en cabotaje y exterior]]+dataMercanciaGeneral[[#This Row],[TOTAL mercancía general desembarcada en cabotaje y exterior]]</f>
        <v>1230719</v>
      </c>
    </row>
    <row r="2932" spans="1:13" hidden="1" x14ac:dyDescent="0.25">
      <c r="A2932" s="1">
        <v>2012</v>
      </c>
      <c r="B2932" s="1" t="s">
        <v>26</v>
      </c>
      <c r="C2932" s="1" t="s">
        <v>32</v>
      </c>
      <c r="D2932" s="1" t="s">
        <v>33</v>
      </c>
      <c r="E2932" s="2">
        <v>23159</v>
      </c>
      <c r="F2932" s="2">
        <v>47887</v>
      </c>
      <c r="G2932" s="3">
        <f>+dataMercanciaGeneral[[#This Row],[Mercancía general embarcada en cabotaje]]+dataMercanciaGeneral[[#This Row],[Mercancía general desembarcada en cabotaje]]</f>
        <v>71046</v>
      </c>
      <c r="H2932" s="2">
        <v>410547</v>
      </c>
      <c r="I2932" s="2">
        <v>625361</v>
      </c>
      <c r="J2932" s="3">
        <f>+dataMercanciaGeneral[[#This Row],[Mercancía general embarcada en exterior]]+dataMercanciaGeneral[[#This Row],[Mercancía general desembarcada en exterior]]</f>
        <v>1035908</v>
      </c>
      <c r="K2932" s="3">
        <f>+dataMercanciaGeneral[[#This Row],[Mercancía general embarcada en cabotaje]]+dataMercanciaGeneral[[#This Row],[Mercancía general embarcada en exterior]]</f>
        <v>433706</v>
      </c>
      <c r="L2932" s="3">
        <f>+dataMercanciaGeneral[[#This Row],[Mercancía general desembarcada en cabotaje]]+dataMercanciaGeneral[[#This Row],[Mercancía general desembarcada en exterior]]</f>
        <v>673248</v>
      </c>
      <c r="M2932" s="3">
        <f>+dataMercanciaGeneral[[#This Row],[TOTAL mercancía general embarcada en cabotaje y exterior]]+dataMercanciaGeneral[[#This Row],[TOTAL mercancía general desembarcada en cabotaje y exterior]]</f>
        <v>1106954</v>
      </c>
    </row>
    <row r="2933" spans="1:13" hidden="1" x14ac:dyDescent="0.25">
      <c r="A2933" s="1">
        <v>2012</v>
      </c>
      <c r="B2933" s="1" t="s">
        <v>26</v>
      </c>
      <c r="C2933" s="1" t="s">
        <v>32</v>
      </c>
      <c r="D2933" s="1" t="s">
        <v>42</v>
      </c>
      <c r="E2933" s="2">
        <v>217697</v>
      </c>
      <c r="F2933" s="2">
        <v>138114</v>
      </c>
      <c r="G2933" s="3">
        <f>+dataMercanciaGeneral[[#This Row],[Mercancía general embarcada en cabotaje]]+dataMercanciaGeneral[[#This Row],[Mercancía general desembarcada en cabotaje]]</f>
        <v>355811</v>
      </c>
      <c r="H2933" s="2">
        <v>897158</v>
      </c>
      <c r="I2933" s="2">
        <v>773810</v>
      </c>
      <c r="J2933" s="3">
        <f>+dataMercanciaGeneral[[#This Row],[Mercancía general embarcada en exterior]]+dataMercanciaGeneral[[#This Row],[Mercancía general desembarcada en exterior]]</f>
        <v>1670968</v>
      </c>
      <c r="K2933" s="3">
        <f>+dataMercanciaGeneral[[#This Row],[Mercancía general embarcada en cabotaje]]+dataMercanciaGeneral[[#This Row],[Mercancía general embarcada en exterior]]</f>
        <v>1114855</v>
      </c>
      <c r="L2933" s="3">
        <f>+dataMercanciaGeneral[[#This Row],[Mercancía general desembarcada en cabotaje]]+dataMercanciaGeneral[[#This Row],[Mercancía general desembarcada en exterior]]</f>
        <v>911924</v>
      </c>
      <c r="M2933" s="3">
        <f>+dataMercanciaGeneral[[#This Row],[TOTAL mercancía general embarcada en cabotaje y exterior]]+dataMercanciaGeneral[[#This Row],[TOTAL mercancía general desembarcada en cabotaje y exterior]]</f>
        <v>2026779</v>
      </c>
    </row>
    <row r="2934" spans="1:13" hidden="1" x14ac:dyDescent="0.25">
      <c r="A2934" s="1">
        <v>2012</v>
      </c>
      <c r="B2934" s="1" t="s">
        <v>27</v>
      </c>
      <c r="C2934" s="1" t="s">
        <v>32</v>
      </c>
      <c r="D2934" s="1" t="s">
        <v>33</v>
      </c>
      <c r="E2934" s="2">
        <v>1917755</v>
      </c>
      <c r="F2934" s="2">
        <v>812378</v>
      </c>
      <c r="G2934" s="3">
        <f>+dataMercanciaGeneral[[#This Row],[Mercancía general embarcada en cabotaje]]+dataMercanciaGeneral[[#This Row],[Mercancía general desembarcada en cabotaje]]</f>
        <v>2730133</v>
      </c>
      <c r="H2934" s="2">
        <v>1948524</v>
      </c>
      <c r="I2934" s="2">
        <v>1295250</v>
      </c>
      <c r="J2934" s="3">
        <f>+dataMercanciaGeneral[[#This Row],[Mercancía general embarcada en exterior]]+dataMercanciaGeneral[[#This Row],[Mercancía general desembarcada en exterior]]</f>
        <v>3243774</v>
      </c>
      <c r="K2934" s="3">
        <f>+dataMercanciaGeneral[[#This Row],[Mercancía general embarcada en cabotaje]]+dataMercanciaGeneral[[#This Row],[Mercancía general embarcada en exterior]]</f>
        <v>3866279</v>
      </c>
      <c r="L2934" s="3">
        <f>+dataMercanciaGeneral[[#This Row],[Mercancía general desembarcada en cabotaje]]+dataMercanciaGeneral[[#This Row],[Mercancía general desembarcada en exterior]]</f>
        <v>2107628</v>
      </c>
      <c r="M2934" s="3">
        <f>+dataMercanciaGeneral[[#This Row],[TOTAL mercancía general embarcada en cabotaje y exterior]]+dataMercanciaGeneral[[#This Row],[TOTAL mercancía general desembarcada en cabotaje y exterior]]</f>
        <v>5973907</v>
      </c>
    </row>
    <row r="2935" spans="1:13" hidden="1" x14ac:dyDescent="0.25">
      <c r="A2935" s="1">
        <v>2012</v>
      </c>
      <c r="B2935" s="1" t="s">
        <v>27</v>
      </c>
      <c r="C2935" s="1" t="s">
        <v>32</v>
      </c>
      <c r="D2935" s="1" t="s">
        <v>42</v>
      </c>
      <c r="E2935" s="2">
        <v>1617711</v>
      </c>
      <c r="F2935" s="2">
        <v>1629903</v>
      </c>
      <c r="G2935" s="3">
        <f>+dataMercanciaGeneral[[#This Row],[Mercancía general embarcada en cabotaje]]+dataMercanciaGeneral[[#This Row],[Mercancía general desembarcada en cabotaje]]</f>
        <v>3247614</v>
      </c>
      <c r="H2935" s="2">
        <v>27635246</v>
      </c>
      <c r="I2935" s="2">
        <v>22965384</v>
      </c>
      <c r="J2935" s="3">
        <f>+dataMercanciaGeneral[[#This Row],[Mercancía general embarcada en exterior]]+dataMercanciaGeneral[[#This Row],[Mercancía general desembarcada en exterior]]</f>
        <v>50600630</v>
      </c>
      <c r="K2935" s="3">
        <f>+dataMercanciaGeneral[[#This Row],[Mercancía general embarcada en cabotaje]]+dataMercanciaGeneral[[#This Row],[Mercancía general embarcada en exterior]]</f>
        <v>29252957</v>
      </c>
      <c r="L2935" s="3">
        <f>+dataMercanciaGeneral[[#This Row],[Mercancía general desembarcada en cabotaje]]+dataMercanciaGeneral[[#This Row],[Mercancía general desembarcada en exterior]]</f>
        <v>24595287</v>
      </c>
      <c r="M2935" s="3">
        <f>+dataMercanciaGeneral[[#This Row],[TOTAL mercancía general embarcada en cabotaje y exterior]]+dataMercanciaGeneral[[#This Row],[TOTAL mercancía general desembarcada en cabotaje y exterior]]</f>
        <v>53848244</v>
      </c>
    </row>
    <row r="2936" spans="1:13" hidden="1" x14ac:dyDescent="0.25">
      <c r="A2936" s="1">
        <v>2012</v>
      </c>
      <c r="B2936" s="1" t="s">
        <v>28</v>
      </c>
      <c r="C2936" s="1" t="s">
        <v>32</v>
      </c>
      <c r="D2936" s="1" t="s">
        <v>33</v>
      </c>
      <c r="E2936" s="2">
        <v>53890</v>
      </c>
      <c r="F2936" s="2">
        <v>32148</v>
      </c>
      <c r="G2936" s="3">
        <f>+dataMercanciaGeneral[[#This Row],[Mercancía general embarcada en cabotaje]]+dataMercanciaGeneral[[#This Row],[Mercancía general desembarcada en cabotaje]]</f>
        <v>86038</v>
      </c>
      <c r="H2936" s="2">
        <v>639367</v>
      </c>
      <c r="I2936" s="2">
        <v>405814</v>
      </c>
      <c r="J2936" s="3">
        <f>+dataMercanciaGeneral[[#This Row],[Mercancía general embarcada en exterior]]+dataMercanciaGeneral[[#This Row],[Mercancía general desembarcada en exterior]]</f>
        <v>1045181</v>
      </c>
      <c r="K2936" s="3">
        <f>+dataMercanciaGeneral[[#This Row],[Mercancía general embarcada en cabotaje]]+dataMercanciaGeneral[[#This Row],[Mercancía general embarcada en exterior]]</f>
        <v>693257</v>
      </c>
      <c r="L2936" s="3">
        <f>+dataMercanciaGeneral[[#This Row],[Mercancía general desembarcada en cabotaje]]+dataMercanciaGeneral[[#This Row],[Mercancía general desembarcada en exterior]]</f>
        <v>437962</v>
      </c>
      <c r="M2936" s="3">
        <f>+dataMercanciaGeneral[[#This Row],[TOTAL mercancía general embarcada en cabotaje y exterior]]+dataMercanciaGeneral[[#This Row],[TOTAL mercancía general desembarcada en cabotaje y exterior]]</f>
        <v>1131219</v>
      </c>
    </row>
    <row r="2937" spans="1:13" hidden="1" x14ac:dyDescent="0.25">
      <c r="A2937" s="1">
        <v>2012</v>
      </c>
      <c r="B2937" s="1" t="s">
        <v>28</v>
      </c>
      <c r="C2937" s="1" t="s">
        <v>32</v>
      </c>
      <c r="D2937" s="1" t="s">
        <v>42</v>
      </c>
      <c r="E2937" s="2">
        <v>83794</v>
      </c>
      <c r="F2937" s="2">
        <v>44618</v>
      </c>
      <c r="G2937" s="3">
        <f>+dataMercanciaGeneral[[#This Row],[Mercancía general embarcada en cabotaje]]+dataMercanciaGeneral[[#This Row],[Mercancía general desembarcada en cabotaje]]</f>
        <v>128412</v>
      </c>
      <c r="H2937" s="2">
        <v>1088342</v>
      </c>
      <c r="I2937" s="2">
        <v>1011652</v>
      </c>
      <c r="J2937" s="3">
        <f>+dataMercanciaGeneral[[#This Row],[Mercancía general embarcada en exterior]]+dataMercanciaGeneral[[#This Row],[Mercancía general desembarcada en exterior]]</f>
        <v>2099994</v>
      </c>
      <c r="K2937" s="3">
        <f>+dataMercanciaGeneral[[#This Row],[Mercancía general embarcada en cabotaje]]+dataMercanciaGeneral[[#This Row],[Mercancía general embarcada en exterior]]</f>
        <v>1172136</v>
      </c>
      <c r="L2937" s="3">
        <f>+dataMercanciaGeneral[[#This Row],[Mercancía general desembarcada en cabotaje]]+dataMercanciaGeneral[[#This Row],[Mercancía general desembarcada en exterior]]</f>
        <v>1056270</v>
      </c>
      <c r="M2937" s="3">
        <f>+dataMercanciaGeneral[[#This Row],[TOTAL mercancía general embarcada en cabotaje y exterior]]+dataMercanciaGeneral[[#This Row],[TOTAL mercancía general desembarcada en cabotaje y exterior]]</f>
        <v>2228406</v>
      </c>
    </row>
    <row r="2938" spans="1:13" hidden="1" x14ac:dyDescent="0.25">
      <c r="A2938" s="1">
        <v>2012</v>
      </c>
      <c r="B2938" s="1" t="s">
        <v>29</v>
      </c>
      <c r="C2938" s="1" t="s">
        <v>32</v>
      </c>
      <c r="D2938" s="1" t="s">
        <v>33</v>
      </c>
      <c r="E2938" s="2">
        <v>0</v>
      </c>
      <c r="F2938" s="2">
        <v>0</v>
      </c>
      <c r="G2938" s="3">
        <f>+dataMercanciaGeneral[[#This Row],[Mercancía general embarcada en cabotaje]]+dataMercanciaGeneral[[#This Row],[Mercancía general desembarcada en cabotaje]]</f>
        <v>0</v>
      </c>
      <c r="H2938" s="2">
        <v>131839</v>
      </c>
      <c r="I2938" s="2">
        <v>91521</v>
      </c>
      <c r="J2938" s="3">
        <f>+dataMercanciaGeneral[[#This Row],[Mercancía general embarcada en exterior]]+dataMercanciaGeneral[[#This Row],[Mercancía general desembarcada en exterior]]</f>
        <v>223360</v>
      </c>
      <c r="K2938" s="3">
        <f>+dataMercanciaGeneral[[#This Row],[Mercancía general embarcada en cabotaje]]+dataMercanciaGeneral[[#This Row],[Mercancía general embarcada en exterior]]</f>
        <v>131839</v>
      </c>
      <c r="L2938" s="3">
        <f>+dataMercanciaGeneral[[#This Row],[Mercancía general desembarcada en cabotaje]]+dataMercanciaGeneral[[#This Row],[Mercancía general desembarcada en exterior]]</f>
        <v>91521</v>
      </c>
      <c r="M2938" s="3">
        <f>+dataMercanciaGeneral[[#This Row],[TOTAL mercancía general embarcada en cabotaje y exterior]]+dataMercanciaGeneral[[#This Row],[TOTAL mercancía general desembarcada en cabotaje y exterior]]</f>
        <v>223360</v>
      </c>
    </row>
    <row r="2939" spans="1:13" hidden="1" x14ac:dyDescent="0.25">
      <c r="A2939" s="1">
        <v>2012</v>
      </c>
      <c r="B2939" s="1" t="s">
        <v>29</v>
      </c>
      <c r="C2939" s="1" t="s">
        <v>32</v>
      </c>
      <c r="D2939" s="1" t="s">
        <v>42</v>
      </c>
      <c r="E2939" s="2">
        <v>176755</v>
      </c>
      <c r="F2939" s="2">
        <v>45720</v>
      </c>
      <c r="G2939" s="3">
        <f>+dataMercanciaGeneral[[#This Row],[Mercancía general embarcada en cabotaje]]+dataMercanciaGeneral[[#This Row],[Mercancía general desembarcada en cabotaje]]</f>
        <v>222475</v>
      </c>
      <c r="H2939" s="2">
        <v>3619</v>
      </c>
      <c r="I2939" s="2">
        <v>6062</v>
      </c>
      <c r="J2939" s="3">
        <f>+dataMercanciaGeneral[[#This Row],[Mercancía general embarcada en exterior]]+dataMercanciaGeneral[[#This Row],[Mercancía general desembarcada en exterior]]</f>
        <v>9681</v>
      </c>
      <c r="K2939" s="3">
        <f>+dataMercanciaGeneral[[#This Row],[Mercancía general embarcada en cabotaje]]+dataMercanciaGeneral[[#This Row],[Mercancía general embarcada en exterior]]</f>
        <v>180374</v>
      </c>
      <c r="L2939" s="3">
        <f>+dataMercanciaGeneral[[#This Row],[Mercancía general desembarcada en cabotaje]]+dataMercanciaGeneral[[#This Row],[Mercancía general desembarcada en exterior]]</f>
        <v>51782</v>
      </c>
      <c r="M2939" s="3">
        <f>+dataMercanciaGeneral[[#This Row],[TOTAL mercancía general embarcada en cabotaje y exterior]]+dataMercanciaGeneral[[#This Row],[TOTAL mercancía general desembarcada en cabotaje y exterior]]</f>
        <v>232156</v>
      </c>
    </row>
    <row r="2940" spans="1:13" hidden="1" x14ac:dyDescent="0.25">
      <c r="A2940" s="1">
        <v>2013</v>
      </c>
      <c r="B2940" s="1" t="s">
        <v>0</v>
      </c>
      <c r="C2940" s="1" t="s">
        <v>32</v>
      </c>
      <c r="D2940" s="1" t="s">
        <v>33</v>
      </c>
      <c r="E2940" s="2">
        <v>7554</v>
      </c>
      <c r="F2940" s="2">
        <v>28426</v>
      </c>
      <c r="G2940" s="3">
        <f>+dataMercanciaGeneral[[#This Row],[Mercancía general embarcada en cabotaje]]+dataMercanciaGeneral[[#This Row],[Mercancía general desembarcada en cabotaje]]</f>
        <v>35980</v>
      </c>
      <c r="H2940" s="2">
        <v>608545</v>
      </c>
      <c r="I2940" s="2">
        <v>462944</v>
      </c>
      <c r="J2940" s="3">
        <f>+dataMercanciaGeneral[[#This Row],[Mercancía general embarcada en exterior]]+dataMercanciaGeneral[[#This Row],[Mercancía general desembarcada en exterior]]</f>
        <v>1071489</v>
      </c>
      <c r="K2940" s="3">
        <f>+dataMercanciaGeneral[[#This Row],[Mercancía general embarcada en cabotaje]]+dataMercanciaGeneral[[#This Row],[Mercancía general embarcada en exterior]]</f>
        <v>616099</v>
      </c>
      <c r="L2940" s="3">
        <f>+dataMercanciaGeneral[[#This Row],[Mercancía general desembarcada en cabotaje]]+dataMercanciaGeneral[[#This Row],[Mercancía general desembarcada en exterior]]</f>
        <v>491370</v>
      </c>
      <c r="M2940" s="3">
        <f>+dataMercanciaGeneral[[#This Row],[TOTAL mercancía general embarcada en cabotaje y exterior]]+dataMercanciaGeneral[[#This Row],[TOTAL mercancía general desembarcada en cabotaje y exterior]]</f>
        <v>1107469</v>
      </c>
    </row>
    <row r="2941" spans="1:13" hidden="1" x14ac:dyDescent="0.25">
      <c r="A2941" s="1">
        <v>2013</v>
      </c>
      <c r="B2941" s="1" t="s">
        <v>0</v>
      </c>
      <c r="C2941" s="1" t="s">
        <v>32</v>
      </c>
      <c r="D2941" s="1" t="s">
        <v>42</v>
      </c>
      <c r="E2941" s="2">
        <v>116</v>
      </c>
      <c r="F2941" s="2">
        <v>2335</v>
      </c>
      <c r="G2941" s="3">
        <f>+dataMercanciaGeneral[[#This Row],[Mercancía general embarcada en cabotaje]]+dataMercanciaGeneral[[#This Row],[Mercancía general desembarcada en cabotaje]]</f>
        <v>2451</v>
      </c>
      <c r="H2941" s="2">
        <v>34747</v>
      </c>
      <c r="I2941" s="2">
        <v>14112</v>
      </c>
      <c r="J2941" s="3">
        <f>+dataMercanciaGeneral[[#This Row],[Mercancía general embarcada en exterior]]+dataMercanciaGeneral[[#This Row],[Mercancía general desembarcada en exterior]]</f>
        <v>48859</v>
      </c>
      <c r="K2941" s="3">
        <f>+dataMercanciaGeneral[[#This Row],[Mercancía general embarcada en cabotaje]]+dataMercanciaGeneral[[#This Row],[Mercancía general embarcada en exterior]]</f>
        <v>34863</v>
      </c>
      <c r="L2941" s="3">
        <f>+dataMercanciaGeneral[[#This Row],[Mercancía general desembarcada en cabotaje]]+dataMercanciaGeneral[[#This Row],[Mercancía general desembarcada en exterior]]</f>
        <v>16447</v>
      </c>
      <c r="M2941" s="3">
        <f>+dataMercanciaGeneral[[#This Row],[TOTAL mercancía general embarcada en cabotaje y exterior]]+dataMercanciaGeneral[[#This Row],[TOTAL mercancía general desembarcada en cabotaje y exterior]]</f>
        <v>51310</v>
      </c>
    </row>
    <row r="2942" spans="1:13" hidden="1" x14ac:dyDescent="0.25">
      <c r="A2942" s="1">
        <v>2013</v>
      </c>
      <c r="B2942" s="1" t="s">
        <v>1</v>
      </c>
      <c r="C2942" s="1" t="s">
        <v>32</v>
      </c>
      <c r="D2942" s="1" t="s">
        <v>33</v>
      </c>
      <c r="E2942" s="2">
        <v>321</v>
      </c>
      <c r="F2942" s="2">
        <v>2165</v>
      </c>
      <c r="G2942" s="3">
        <f>+dataMercanciaGeneral[[#This Row],[Mercancía general embarcada en cabotaje]]+dataMercanciaGeneral[[#This Row],[Mercancía general desembarcada en cabotaje]]</f>
        <v>2486</v>
      </c>
      <c r="H2942" s="2">
        <v>112387</v>
      </c>
      <c r="I2942" s="2">
        <v>60316</v>
      </c>
      <c r="J2942" s="3">
        <f>+dataMercanciaGeneral[[#This Row],[Mercancía general embarcada en exterior]]+dataMercanciaGeneral[[#This Row],[Mercancía general desembarcada en exterior]]</f>
        <v>172703</v>
      </c>
      <c r="K2942" s="3">
        <f>+dataMercanciaGeneral[[#This Row],[Mercancía general embarcada en cabotaje]]+dataMercanciaGeneral[[#This Row],[Mercancía general embarcada en exterior]]</f>
        <v>112708</v>
      </c>
      <c r="L2942" s="3">
        <f>+dataMercanciaGeneral[[#This Row],[Mercancía general desembarcada en cabotaje]]+dataMercanciaGeneral[[#This Row],[Mercancía general desembarcada en exterior]]</f>
        <v>62481</v>
      </c>
      <c r="M2942" s="3">
        <f>+dataMercanciaGeneral[[#This Row],[TOTAL mercancía general embarcada en cabotaje y exterior]]+dataMercanciaGeneral[[#This Row],[TOTAL mercancía general desembarcada en cabotaje y exterior]]</f>
        <v>175189</v>
      </c>
    </row>
    <row r="2943" spans="1:13" hidden="1" x14ac:dyDescent="0.25">
      <c r="A2943" s="1">
        <v>2013</v>
      </c>
      <c r="B2943" s="1" t="s">
        <v>1</v>
      </c>
      <c r="C2943" s="1" t="s">
        <v>32</v>
      </c>
      <c r="D2943" s="1" t="s">
        <v>42</v>
      </c>
      <c r="E2943" s="2">
        <v>589187</v>
      </c>
      <c r="F2943" s="2">
        <v>238489</v>
      </c>
      <c r="G2943" s="3">
        <f>+dataMercanciaGeneral[[#This Row],[Mercancía general embarcada en cabotaje]]+dataMercanciaGeneral[[#This Row],[Mercancía general desembarcada en cabotaje]]</f>
        <v>827676</v>
      </c>
      <c r="H2943" s="2">
        <v>261310</v>
      </c>
      <c r="I2943" s="2">
        <v>72570</v>
      </c>
      <c r="J2943" s="3">
        <f>+dataMercanciaGeneral[[#This Row],[Mercancía general embarcada en exterior]]+dataMercanciaGeneral[[#This Row],[Mercancía general desembarcada en exterior]]</f>
        <v>333880</v>
      </c>
      <c r="K2943" s="3">
        <f>+dataMercanciaGeneral[[#This Row],[Mercancía general embarcada en cabotaje]]+dataMercanciaGeneral[[#This Row],[Mercancía general embarcada en exterior]]</f>
        <v>850497</v>
      </c>
      <c r="L2943" s="3">
        <f>+dataMercanciaGeneral[[#This Row],[Mercancía general desembarcada en cabotaje]]+dataMercanciaGeneral[[#This Row],[Mercancía general desembarcada en exterior]]</f>
        <v>311059</v>
      </c>
      <c r="M2943" s="3">
        <f>+dataMercanciaGeneral[[#This Row],[TOTAL mercancía general embarcada en cabotaje y exterior]]+dataMercanciaGeneral[[#This Row],[TOTAL mercancía general desembarcada en cabotaje y exterior]]</f>
        <v>1161556</v>
      </c>
    </row>
    <row r="2944" spans="1:13" hidden="1" x14ac:dyDescent="0.25">
      <c r="A2944" s="1">
        <v>2013</v>
      </c>
      <c r="B2944" s="1" t="s">
        <v>2</v>
      </c>
      <c r="C2944" s="1" t="s">
        <v>32</v>
      </c>
      <c r="D2944" s="1" t="s">
        <v>33</v>
      </c>
      <c r="E2944" s="2">
        <v>131790</v>
      </c>
      <c r="F2944" s="2">
        <v>31835</v>
      </c>
      <c r="G2944" s="3">
        <f>+dataMercanciaGeneral[[#This Row],[Mercancía general embarcada en cabotaje]]+dataMercanciaGeneral[[#This Row],[Mercancía general desembarcada en cabotaje]]</f>
        <v>163625</v>
      </c>
      <c r="H2944" s="2">
        <v>261756</v>
      </c>
      <c r="I2944" s="2">
        <v>136207</v>
      </c>
      <c r="J2944" s="3">
        <f>+dataMercanciaGeneral[[#This Row],[Mercancía general embarcada en exterior]]+dataMercanciaGeneral[[#This Row],[Mercancía general desembarcada en exterior]]</f>
        <v>397963</v>
      </c>
      <c r="K2944" s="3">
        <f>+dataMercanciaGeneral[[#This Row],[Mercancía general embarcada en cabotaje]]+dataMercanciaGeneral[[#This Row],[Mercancía general embarcada en exterior]]</f>
        <v>393546</v>
      </c>
      <c r="L2944" s="3">
        <f>+dataMercanciaGeneral[[#This Row],[Mercancía general desembarcada en cabotaje]]+dataMercanciaGeneral[[#This Row],[Mercancía general desembarcada en exterior]]</f>
        <v>168042</v>
      </c>
      <c r="M2944" s="3">
        <f>+dataMercanciaGeneral[[#This Row],[TOTAL mercancía general embarcada en cabotaje y exterior]]+dataMercanciaGeneral[[#This Row],[TOTAL mercancía general desembarcada en cabotaje y exterior]]</f>
        <v>561588</v>
      </c>
    </row>
    <row r="2945" spans="1:13" hidden="1" x14ac:dyDescent="0.25">
      <c r="A2945" s="1">
        <v>2013</v>
      </c>
      <c r="B2945" s="1" t="s">
        <v>2</v>
      </c>
      <c r="C2945" s="1" t="s">
        <v>32</v>
      </c>
      <c r="D2945" s="1" t="s">
        <v>42</v>
      </c>
      <c r="E2945" s="2">
        <v>22097</v>
      </c>
      <c r="F2945" s="2">
        <v>22243</v>
      </c>
      <c r="G2945" s="3">
        <f>+dataMercanciaGeneral[[#This Row],[Mercancía general embarcada en cabotaje]]+dataMercanciaGeneral[[#This Row],[Mercancía general desembarcada en cabotaje]]</f>
        <v>44340</v>
      </c>
      <c r="H2945" s="2">
        <v>25108</v>
      </c>
      <c r="I2945" s="2">
        <v>14189</v>
      </c>
      <c r="J2945" s="3">
        <f>+dataMercanciaGeneral[[#This Row],[Mercancía general embarcada en exterior]]+dataMercanciaGeneral[[#This Row],[Mercancía general desembarcada en exterior]]</f>
        <v>39297</v>
      </c>
      <c r="K2945" s="3">
        <f>+dataMercanciaGeneral[[#This Row],[Mercancía general embarcada en cabotaje]]+dataMercanciaGeneral[[#This Row],[Mercancía general embarcada en exterior]]</f>
        <v>47205</v>
      </c>
      <c r="L2945" s="3">
        <f>+dataMercanciaGeneral[[#This Row],[Mercancía general desembarcada en cabotaje]]+dataMercanciaGeneral[[#This Row],[Mercancía general desembarcada en exterior]]</f>
        <v>36432</v>
      </c>
      <c r="M2945" s="3">
        <f>+dataMercanciaGeneral[[#This Row],[TOTAL mercancía general embarcada en cabotaje y exterior]]+dataMercanciaGeneral[[#This Row],[TOTAL mercancía general desembarcada en cabotaje y exterior]]</f>
        <v>83637</v>
      </c>
    </row>
    <row r="2946" spans="1:13" hidden="1" x14ac:dyDescent="0.25">
      <c r="A2946" s="1">
        <v>2013</v>
      </c>
      <c r="B2946" s="1" t="s">
        <v>3</v>
      </c>
      <c r="C2946" s="1" t="s">
        <v>32</v>
      </c>
      <c r="D2946" s="1" t="s">
        <v>33</v>
      </c>
      <c r="E2946" s="2">
        <v>530</v>
      </c>
      <c r="F2946" s="2">
        <v>400</v>
      </c>
      <c r="G2946" s="3">
        <f>+dataMercanciaGeneral[[#This Row],[Mercancía general embarcada en cabotaje]]+dataMercanciaGeneral[[#This Row],[Mercancía general desembarcada en cabotaje]]</f>
        <v>930</v>
      </c>
      <c r="H2946" s="2">
        <v>1042513</v>
      </c>
      <c r="I2946" s="2">
        <v>148230</v>
      </c>
      <c r="J2946" s="3">
        <f>+dataMercanciaGeneral[[#This Row],[Mercancía general embarcada en exterior]]+dataMercanciaGeneral[[#This Row],[Mercancía general desembarcada en exterior]]</f>
        <v>1190743</v>
      </c>
      <c r="K2946" s="3">
        <f>+dataMercanciaGeneral[[#This Row],[Mercancía general embarcada en cabotaje]]+dataMercanciaGeneral[[#This Row],[Mercancía general embarcada en exterior]]</f>
        <v>1043043</v>
      </c>
      <c r="L2946" s="3">
        <f>+dataMercanciaGeneral[[#This Row],[Mercancía general desembarcada en cabotaje]]+dataMercanciaGeneral[[#This Row],[Mercancía general desembarcada en exterior]]</f>
        <v>148630</v>
      </c>
      <c r="M2946" s="3">
        <f>+dataMercanciaGeneral[[#This Row],[TOTAL mercancía general embarcada en cabotaje y exterior]]+dataMercanciaGeneral[[#This Row],[TOTAL mercancía general desembarcada en cabotaje y exterior]]</f>
        <v>1191673</v>
      </c>
    </row>
    <row r="2947" spans="1:13" hidden="1" x14ac:dyDescent="0.25">
      <c r="A2947" s="1">
        <v>2013</v>
      </c>
      <c r="B2947" s="1" t="s">
        <v>3</v>
      </c>
      <c r="C2947" s="1" t="s">
        <v>32</v>
      </c>
      <c r="D2947" s="1" t="s">
        <v>42</v>
      </c>
      <c r="E2947" s="2">
        <v>0</v>
      </c>
      <c r="F2947" s="2">
        <v>0</v>
      </c>
      <c r="G2947" s="3">
        <f>+dataMercanciaGeneral[[#This Row],[Mercancía general embarcada en cabotaje]]+dataMercanciaGeneral[[#This Row],[Mercancía general desembarcada en cabotaje]]</f>
        <v>0</v>
      </c>
      <c r="H2947" s="2">
        <v>12</v>
      </c>
      <c r="I2947" s="2">
        <v>0</v>
      </c>
      <c r="J2947" s="3">
        <f>+dataMercanciaGeneral[[#This Row],[Mercancía general embarcada en exterior]]+dataMercanciaGeneral[[#This Row],[Mercancía general desembarcada en exterior]]</f>
        <v>12</v>
      </c>
      <c r="K2947" s="3">
        <f>+dataMercanciaGeneral[[#This Row],[Mercancía general embarcada en cabotaje]]+dataMercanciaGeneral[[#This Row],[Mercancía general embarcada en exterior]]</f>
        <v>12</v>
      </c>
      <c r="L2947" s="3">
        <f>+dataMercanciaGeneral[[#This Row],[Mercancía general desembarcada en cabotaje]]+dataMercanciaGeneral[[#This Row],[Mercancía general desembarcada en exterior]]</f>
        <v>0</v>
      </c>
      <c r="M2947" s="3">
        <f>+dataMercanciaGeneral[[#This Row],[TOTAL mercancía general embarcada en cabotaje y exterior]]+dataMercanciaGeneral[[#This Row],[TOTAL mercancía general desembarcada en cabotaje y exterior]]</f>
        <v>12</v>
      </c>
    </row>
    <row r="2948" spans="1:13" hidden="1" x14ac:dyDescent="0.25">
      <c r="A2948" s="1">
        <v>2013</v>
      </c>
      <c r="B2948" s="1" t="s">
        <v>4</v>
      </c>
      <c r="C2948" s="1" t="s">
        <v>32</v>
      </c>
      <c r="D2948" s="1" t="s">
        <v>33</v>
      </c>
      <c r="E2948" s="2">
        <v>584819</v>
      </c>
      <c r="F2948" s="2">
        <v>228170</v>
      </c>
      <c r="G2948" s="3">
        <f>+dataMercanciaGeneral[[#This Row],[Mercancía general embarcada en cabotaje]]+dataMercanciaGeneral[[#This Row],[Mercancía general desembarcada en cabotaje]]</f>
        <v>812989</v>
      </c>
      <c r="H2948" s="2">
        <f>2513966+124471</f>
        <v>2638437</v>
      </c>
      <c r="I2948" s="2">
        <f>2719241-124471</f>
        <v>2594770</v>
      </c>
      <c r="J2948" s="3">
        <f>+dataMercanciaGeneral[[#This Row],[Mercancía general embarcada en exterior]]+dataMercanciaGeneral[[#This Row],[Mercancía general desembarcada en exterior]]</f>
        <v>5233207</v>
      </c>
      <c r="K2948" s="3">
        <f>+dataMercanciaGeneral[[#This Row],[Mercancía general embarcada en cabotaje]]+dataMercanciaGeneral[[#This Row],[Mercancía general embarcada en exterior]]</f>
        <v>3223256</v>
      </c>
      <c r="L2948" s="3">
        <f>+dataMercanciaGeneral[[#This Row],[Mercancía general desembarcada en cabotaje]]+dataMercanciaGeneral[[#This Row],[Mercancía general desembarcada en exterior]]</f>
        <v>2822940</v>
      </c>
      <c r="M2948" s="3">
        <f>+dataMercanciaGeneral[[#This Row],[TOTAL mercancía general embarcada en cabotaje y exterior]]+dataMercanciaGeneral[[#This Row],[TOTAL mercancía general desembarcada en cabotaje y exterior]]</f>
        <v>6046196</v>
      </c>
    </row>
    <row r="2949" spans="1:13" hidden="1" x14ac:dyDescent="0.25">
      <c r="A2949" s="1">
        <v>2013</v>
      </c>
      <c r="B2949" s="1" t="s">
        <v>4</v>
      </c>
      <c r="C2949" s="1" t="s">
        <v>32</v>
      </c>
      <c r="D2949" s="1" t="s">
        <v>42</v>
      </c>
      <c r="E2949" s="2">
        <v>1611760</v>
      </c>
      <c r="F2949" s="2">
        <v>2107908</v>
      </c>
      <c r="G2949" s="3">
        <f>+dataMercanciaGeneral[[#This Row],[Mercancía general embarcada en cabotaje]]+dataMercanciaGeneral[[#This Row],[Mercancía general desembarcada en cabotaje]]</f>
        <v>3719668</v>
      </c>
      <c r="H2949" s="2">
        <v>25913569</v>
      </c>
      <c r="I2949" s="2">
        <v>24696155</v>
      </c>
      <c r="J2949" s="3">
        <f>+dataMercanciaGeneral[[#This Row],[Mercancía general embarcada en exterior]]+dataMercanciaGeneral[[#This Row],[Mercancía general desembarcada en exterior]]</f>
        <v>50609724</v>
      </c>
      <c r="K2949" s="3">
        <f>+dataMercanciaGeneral[[#This Row],[Mercancía general embarcada en cabotaje]]+dataMercanciaGeneral[[#This Row],[Mercancía general embarcada en exterior]]</f>
        <v>27525329</v>
      </c>
      <c r="L2949" s="3">
        <f>+dataMercanciaGeneral[[#This Row],[Mercancía general desembarcada en cabotaje]]+dataMercanciaGeneral[[#This Row],[Mercancía general desembarcada en exterior]]</f>
        <v>26804063</v>
      </c>
      <c r="M2949" s="3">
        <f>+dataMercanciaGeneral[[#This Row],[TOTAL mercancía general embarcada en cabotaje y exterior]]+dataMercanciaGeneral[[#This Row],[TOTAL mercancía general desembarcada en cabotaje y exterior]]</f>
        <v>54329392</v>
      </c>
    </row>
    <row r="2950" spans="1:13" hidden="1" x14ac:dyDescent="0.25">
      <c r="A2950" s="1">
        <v>2013</v>
      </c>
      <c r="B2950" s="1" t="s">
        <v>5</v>
      </c>
      <c r="C2950" s="1" t="s">
        <v>32</v>
      </c>
      <c r="D2950" s="1" t="s">
        <v>33</v>
      </c>
      <c r="E2950" s="2">
        <v>262663</v>
      </c>
      <c r="F2950" s="2">
        <v>239382</v>
      </c>
      <c r="G2950" s="3">
        <f>+dataMercanciaGeneral[[#This Row],[Mercancía general embarcada en cabotaje]]+dataMercanciaGeneral[[#This Row],[Mercancía general desembarcada en cabotaje]]</f>
        <v>502045</v>
      </c>
      <c r="H2950" s="2">
        <v>114515</v>
      </c>
      <c r="I2950" s="2">
        <v>127310</v>
      </c>
      <c r="J2950" s="3">
        <f>+dataMercanciaGeneral[[#This Row],[Mercancía general embarcada en exterior]]+dataMercanciaGeneral[[#This Row],[Mercancía general desembarcada en exterior]]</f>
        <v>241825</v>
      </c>
      <c r="K2950" s="3">
        <f>+dataMercanciaGeneral[[#This Row],[Mercancía general embarcada en cabotaje]]+dataMercanciaGeneral[[#This Row],[Mercancía general embarcada en exterior]]</f>
        <v>377178</v>
      </c>
      <c r="L2950" s="3">
        <f>+dataMercanciaGeneral[[#This Row],[Mercancía general desembarcada en cabotaje]]+dataMercanciaGeneral[[#This Row],[Mercancía general desembarcada en exterior]]</f>
        <v>366692</v>
      </c>
      <c r="M2950" s="3">
        <f>+dataMercanciaGeneral[[#This Row],[TOTAL mercancía general embarcada en cabotaje y exterior]]+dataMercanciaGeneral[[#This Row],[TOTAL mercancía general desembarcada en cabotaje y exterior]]</f>
        <v>743870</v>
      </c>
    </row>
    <row r="2951" spans="1:13" hidden="1" x14ac:dyDescent="0.25">
      <c r="A2951" s="1">
        <v>2013</v>
      </c>
      <c r="B2951" s="1" t="s">
        <v>5</v>
      </c>
      <c r="C2951" s="1" t="s">
        <v>32</v>
      </c>
      <c r="D2951" s="1" t="s">
        <v>42</v>
      </c>
      <c r="E2951" s="2">
        <v>139723</v>
      </c>
      <c r="F2951" s="2">
        <v>60358</v>
      </c>
      <c r="G2951" s="3">
        <f>+dataMercanciaGeneral[[#This Row],[Mercancía general embarcada en cabotaje]]+dataMercanciaGeneral[[#This Row],[Mercancía general desembarcada en cabotaje]]</f>
        <v>200081</v>
      </c>
      <c r="H2951" s="2">
        <v>517673</v>
      </c>
      <c r="I2951" s="2">
        <v>146480</v>
      </c>
      <c r="J2951" s="3">
        <f>+dataMercanciaGeneral[[#This Row],[Mercancía general embarcada en exterior]]+dataMercanciaGeneral[[#This Row],[Mercancía general desembarcada en exterior]]</f>
        <v>664153</v>
      </c>
      <c r="K2951" s="3">
        <f>+dataMercanciaGeneral[[#This Row],[Mercancía general embarcada en cabotaje]]+dataMercanciaGeneral[[#This Row],[Mercancía general embarcada en exterior]]</f>
        <v>657396</v>
      </c>
      <c r="L2951" s="3">
        <f>+dataMercanciaGeneral[[#This Row],[Mercancía general desembarcada en cabotaje]]+dataMercanciaGeneral[[#This Row],[Mercancía general desembarcada en exterior]]</f>
        <v>206838</v>
      </c>
      <c r="M2951" s="3">
        <f>+dataMercanciaGeneral[[#This Row],[TOTAL mercancía general embarcada en cabotaje y exterior]]+dataMercanciaGeneral[[#This Row],[TOTAL mercancía general desembarcada en cabotaje y exterior]]</f>
        <v>864234</v>
      </c>
    </row>
    <row r="2952" spans="1:13" hidden="1" x14ac:dyDescent="0.25">
      <c r="A2952" s="1">
        <v>2013</v>
      </c>
      <c r="B2952" s="1" t="s">
        <v>10</v>
      </c>
      <c r="C2952" s="1" t="s">
        <v>32</v>
      </c>
      <c r="D2952" s="1" t="s">
        <v>33</v>
      </c>
      <c r="E2952" s="2">
        <v>2876542</v>
      </c>
      <c r="F2952" s="2">
        <v>5509031</v>
      </c>
      <c r="G2952" s="3">
        <f>+dataMercanciaGeneral[[#This Row],[Mercancía general embarcada en cabotaje]]+dataMercanciaGeneral[[#This Row],[Mercancía general desembarcada en cabotaje]]</f>
        <v>8385573</v>
      </c>
      <c r="H2952" s="2">
        <v>99449</v>
      </c>
      <c r="I2952" s="2">
        <v>12141</v>
      </c>
      <c r="J2952" s="3">
        <f>+dataMercanciaGeneral[[#This Row],[Mercancía general embarcada en exterior]]+dataMercanciaGeneral[[#This Row],[Mercancía general desembarcada en exterior]]</f>
        <v>111590</v>
      </c>
      <c r="K2952" s="3">
        <f>+dataMercanciaGeneral[[#This Row],[Mercancía general embarcada en cabotaje]]+dataMercanciaGeneral[[#This Row],[Mercancía general embarcada en exterior]]</f>
        <v>2975991</v>
      </c>
      <c r="L2952" s="3">
        <f>+dataMercanciaGeneral[[#This Row],[Mercancía general desembarcada en cabotaje]]+dataMercanciaGeneral[[#This Row],[Mercancía general desembarcada en exterior]]</f>
        <v>5521172</v>
      </c>
      <c r="M2952" s="3">
        <f>+dataMercanciaGeneral[[#This Row],[TOTAL mercancía general embarcada en cabotaje y exterior]]+dataMercanciaGeneral[[#This Row],[TOTAL mercancía general desembarcada en cabotaje y exterior]]</f>
        <v>8497163</v>
      </c>
    </row>
    <row r="2953" spans="1:13" hidden="1" x14ac:dyDescent="0.25">
      <c r="A2953" s="1">
        <v>2013</v>
      </c>
      <c r="B2953" s="1" t="s">
        <v>10</v>
      </c>
      <c r="C2953" s="1" t="s">
        <v>32</v>
      </c>
      <c r="D2953" s="1" t="s">
        <v>42</v>
      </c>
      <c r="E2953" s="2">
        <v>90324</v>
      </c>
      <c r="F2953" s="2">
        <v>149167</v>
      </c>
      <c r="G2953" s="3">
        <f>+dataMercanciaGeneral[[#This Row],[Mercancía general embarcada en cabotaje]]+dataMercanciaGeneral[[#This Row],[Mercancía general desembarcada en cabotaje]]</f>
        <v>239491</v>
      </c>
      <c r="H2953" s="2">
        <v>35</v>
      </c>
      <c r="I2953" s="2">
        <v>275</v>
      </c>
      <c r="J2953" s="3">
        <f>+dataMercanciaGeneral[[#This Row],[Mercancía general embarcada en exterior]]+dataMercanciaGeneral[[#This Row],[Mercancía general desembarcada en exterior]]</f>
        <v>310</v>
      </c>
      <c r="K2953" s="3">
        <f>+dataMercanciaGeneral[[#This Row],[Mercancía general embarcada en cabotaje]]+dataMercanciaGeneral[[#This Row],[Mercancía general embarcada en exterior]]</f>
        <v>90359</v>
      </c>
      <c r="L2953" s="3">
        <f>+dataMercanciaGeneral[[#This Row],[Mercancía general desembarcada en cabotaje]]+dataMercanciaGeneral[[#This Row],[Mercancía general desembarcada en exterior]]</f>
        <v>149442</v>
      </c>
      <c r="M2953" s="3">
        <f>+dataMercanciaGeneral[[#This Row],[TOTAL mercancía general embarcada en cabotaje y exterior]]+dataMercanciaGeneral[[#This Row],[TOTAL mercancía general desembarcada en cabotaje y exterior]]</f>
        <v>239801</v>
      </c>
    </row>
    <row r="2954" spans="1:13" hidden="1" x14ac:dyDescent="0.25">
      <c r="A2954" s="1">
        <v>2013</v>
      </c>
      <c r="B2954" s="1" t="s">
        <v>11</v>
      </c>
      <c r="C2954" s="1" t="s">
        <v>32</v>
      </c>
      <c r="D2954" s="1" t="s">
        <v>33</v>
      </c>
      <c r="E2954" s="2">
        <v>2941163</v>
      </c>
      <c r="F2954" s="2">
        <v>1530482</v>
      </c>
      <c r="G2954" s="3">
        <f>+dataMercanciaGeneral[[#This Row],[Mercancía general embarcada en cabotaje]]+dataMercanciaGeneral[[#This Row],[Mercancía general desembarcada en cabotaje]]</f>
        <v>4471645</v>
      </c>
      <c r="H2954" s="2">
        <f>2987982+1359</f>
        <v>2989341</v>
      </c>
      <c r="I2954" s="2">
        <f>1965911-1359</f>
        <v>1964552</v>
      </c>
      <c r="J2954" s="3">
        <f>+dataMercanciaGeneral[[#This Row],[Mercancía general embarcada en exterior]]+dataMercanciaGeneral[[#This Row],[Mercancía general desembarcada en exterior]]</f>
        <v>4953893</v>
      </c>
      <c r="K2954" s="3">
        <f>+dataMercanciaGeneral[[#This Row],[Mercancía general embarcada en cabotaje]]+dataMercanciaGeneral[[#This Row],[Mercancía general embarcada en exterior]]</f>
        <v>5930504</v>
      </c>
      <c r="L2954" s="3">
        <f>+dataMercanciaGeneral[[#This Row],[Mercancía general desembarcada en cabotaje]]+dataMercanciaGeneral[[#This Row],[Mercancía general desembarcada en exterior]]</f>
        <v>3495034</v>
      </c>
      <c r="M2954" s="3">
        <f>+dataMercanciaGeneral[[#This Row],[TOTAL mercancía general embarcada en cabotaje y exterior]]+dataMercanciaGeneral[[#This Row],[TOTAL mercancía general desembarcada en cabotaje y exterior]]</f>
        <v>9425538</v>
      </c>
    </row>
    <row r="2955" spans="1:13" hidden="1" x14ac:dyDescent="0.25">
      <c r="A2955" s="1">
        <v>2013</v>
      </c>
      <c r="B2955" s="1" t="s">
        <v>11</v>
      </c>
      <c r="C2955" s="1" t="s">
        <v>32</v>
      </c>
      <c r="D2955" s="1" t="s">
        <v>42</v>
      </c>
      <c r="E2955" s="2">
        <v>746253</v>
      </c>
      <c r="F2955" s="2">
        <v>283572</v>
      </c>
      <c r="G2955" s="3">
        <f>+dataMercanciaGeneral[[#This Row],[Mercancía general embarcada en cabotaje]]+dataMercanciaGeneral[[#This Row],[Mercancía general desembarcada en cabotaje]]</f>
        <v>1029825</v>
      </c>
      <c r="H2955" s="2">
        <v>9315156</v>
      </c>
      <c r="I2955" s="2">
        <v>6637011</v>
      </c>
      <c r="J2955" s="3">
        <f>+dataMercanciaGeneral[[#This Row],[Mercancía general embarcada en exterior]]+dataMercanciaGeneral[[#This Row],[Mercancía general desembarcada en exterior]]</f>
        <v>15952167</v>
      </c>
      <c r="K2955" s="3">
        <f>+dataMercanciaGeneral[[#This Row],[Mercancía general embarcada en cabotaje]]+dataMercanciaGeneral[[#This Row],[Mercancía general embarcada en exterior]]</f>
        <v>10061409</v>
      </c>
      <c r="L2955" s="3">
        <f>+dataMercanciaGeneral[[#This Row],[Mercancía general desembarcada en cabotaje]]+dataMercanciaGeneral[[#This Row],[Mercancía general desembarcada en exterior]]</f>
        <v>6920583</v>
      </c>
      <c r="M2955" s="3">
        <f>+dataMercanciaGeneral[[#This Row],[TOTAL mercancía general embarcada en cabotaje y exterior]]+dataMercanciaGeneral[[#This Row],[TOTAL mercancía general desembarcada en cabotaje y exterior]]</f>
        <v>16981992</v>
      </c>
    </row>
    <row r="2956" spans="1:13" hidden="1" x14ac:dyDescent="0.25">
      <c r="A2956" s="1">
        <v>2013</v>
      </c>
      <c r="B2956" s="1" t="s">
        <v>12</v>
      </c>
      <c r="C2956" s="1" t="s">
        <v>32</v>
      </c>
      <c r="D2956" s="1" t="s">
        <v>33</v>
      </c>
      <c r="E2956" s="2">
        <v>29393</v>
      </c>
      <c r="F2956" s="2">
        <v>3467</v>
      </c>
      <c r="G2956" s="3">
        <f>+dataMercanciaGeneral[[#This Row],[Mercancía general embarcada en cabotaje]]+dataMercanciaGeneral[[#This Row],[Mercancía general desembarcada en cabotaje]]</f>
        <v>32860</v>
      </c>
      <c r="H2956" s="2">
        <v>1224126</v>
      </c>
      <c r="I2956" s="2">
        <v>1827564</v>
      </c>
      <c r="J2956" s="3">
        <f>+dataMercanciaGeneral[[#This Row],[Mercancía general embarcada en exterior]]+dataMercanciaGeneral[[#This Row],[Mercancía general desembarcada en exterior]]</f>
        <v>3051690</v>
      </c>
      <c r="K2956" s="3">
        <f>+dataMercanciaGeneral[[#This Row],[Mercancía general embarcada en cabotaje]]+dataMercanciaGeneral[[#This Row],[Mercancía general embarcada en exterior]]</f>
        <v>1253519</v>
      </c>
      <c r="L2956" s="3">
        <f>+dataMercanciaGeneral[[#This Row],[Mercancía general desembarcada en cabotaje]]+dataMercanciaGeneral[[#This Row],[Mercancía general desembarcada en exterior]]</f>
        <v>1831031</v>
      </c>
      <c r="M2956" s="3">
        <f>+dataMercanciaGeneral[[#This Row],[TOTAL mercancía general embarcada en cabotaje y exterior]]+dataMercanciaGeneral[[#This Row],[TOTAL mercancía general desembarcada en cabotaje y exterior]]</f>
        <v>3084550</v>
      </c>
    </row>
    <row r="2957" spans="1:13" hidden="1" x14ac:dyDescent="0.25">
      <c r="A2957" s="1">
        <v>2013</v>
      </c>
      <c r="B2957" s="1" t="s">
        <v>12</v>
      </c>
      <c r="C2957" s="1" t="s">
        <v>32</v>
      </c>
      <c r="D2957" s="1" t="s">
        <v>42</v>
      </c>
      <c r="E2957" s="2">
        <v>190025</v>
      </c>
      <c r="F2957" s="2">
        <v>147064</v>
      </c>
      <c r="G2957" s="3">
        <f>+dataMercanciaGeneral[[#This Row],[Mercancía general embarcada en cabotaje]]+dataMercanciaGeneral[[#This Row],[Mercancía general desembarcada en cabotaje]]</f>
        <v>337089</v>
      </c>
      <c r="H2957" s="2">
        <v>3740288</v>
      </c>
      <c r="I2957" s="2">
        <v>2255806</v>
      </c>
      <c r="J2957" s="3">
        <f>+dataMercanciaGeneral[[#This Row],[Mercancía general embarcada en exterior]]+dataMercanciaGeneral[[#This Row],[Mercancía general desembarcada en exterior]]</f>
        <v>5996094</v>
      </c>
      <c r="K2957" s="3">
        <f>+dataMercanciaGeneral[[#This Row],[Mercancía general embarcada en cabotaje]]+dataMercanciaGeneral[[#This Row],[Mercancía general embarcada en exterior]]</f>
        <v>3930313</v>
      </c>
      <c r="L2957" s="3">
        <f>+dataMercanciaGeneral[[#This Row],[Mercancía general desembarcada en cabotaje]]+dataMercanciaGeneral[[#This Row],[Mercancía general desembarcada en exterior]]</f>
        <v>2402870</v>
      </c>
      <c r="M2957" s="3">
        <f>+dataMercanciaGeneral[[#This Row],[TOTAL mercancía general embarcada en cabotaje y exterior]]+dataMercanciaGeneral[[#This Row],[TOTAL mercancía general desembarcada en cabotaje y exterior]]</f>
        <v>6333183</v>
      </c>
    </row>
    <row r="2958" spans="1:13" hidden="1" x14ac:dyDescent="0.25">
      <c r="A2958" s="1">
        <v>2013</v>
      </c>
      <c r="B2958" s="1" t="s">
        <v>13</v>
      </c>
      <c r="C2958" s="1" t="s">
        <v>32</v>
      </c>
      <c r="D2958" s="1" t="s">
        <v>33</v>
      </c>
      <c r="E2958" s="2">
        <v>28</v>
      </c>
      <c r="F2958" s="2">
        <v>1145</v>
      </c>
      <c r="G2958" s="3">
        <f>+dataMercanciaGeneral[[#This Row],[Mercancía general embarcada en cabotaje]]+dataMercanciaGeneral[[#This Row],[Mercancía general desembarcada en cabotaje]]</f>
        <v>1173</v>
      </c>
      <c r="H2958" s="2">
        <v>58387</v>
      </c>
      <c r="I2958" s="2">
        <v>111508</v>
      </c>
      <c r="J2958" s="3">
        <f>+dataMercanciaGeneral[[#This Row],[Mercancía general embarcada en exterior]]+dataMercanciaGeneral[[#This Row],[Mercancía general desembarcada en exterior]]</f>
        <v>169895</v>
      </c>
      <c r="K2958" s="3">
        <f>+dataMercanciaGeneral[[#This Row],[Mercancía general embarcada en cabotaje]]+dataMercanciaGeneral[[#This Row],[Mercancía general embarcada en exterior]]</f>
        <v>58415</v>
      </c>
      <c r="L2958" s="3">
        <f>+dataMercanciaGeneral[[#This Row],[Mercancía general desembarcada en cabotaje]]+dataMercanciaGeneral[[#This Row],[Mercancía general desembarcada en exterior]]</f>
        <v>112653</v>
      </c>
      <c r="M2958" s="3">
        <f>+dataMercanciaGeneral[[#This Row],[TOTAL mercancía general embarcada en cabotaje y exterior]]+dataMercanciaGeneral[[#This Row],[TOTAL mercancía general desembarcada en cabotaje y exterior]]</f>
        <v>171068</v>
      </c>
    </row>
    <row r="2959" spans="1:13" hidden="1" x14ac:dyDescent="0.25">
      <c r="A2959" s="1">
        <v>2013</v>
      </c>
      <c r="B2959" s="1" t="s">
        <v>13</v>
      </c>
      <c r="C2959" s="1" t="s">
        <v>32</v>
      </c>
      <c r="D2959" s="1" t="s">
        <v>42</v>
      </c>
      <c r="E2959" s="2">
        <v>155655</v>
      </c>
      <c r="F2959" s="2">
        <v>20917</v>
      </c>
      <c r="G2959" s="3">
        <f>+dataMercanciaGeneral[[#This Row],[Mercancía general embarcada en cabotaje]]+dataMercanciaGeneral[[#This Row],[Mercancía general desembarcada en cabotaje]]</f>
        <v>176572</v>
      </c>
      <c r="H2959" s="2">
        <v>472309</v>
      </c>
      <c r="I2959" s="2">
        <v>315370</v>
      </c>
      <c r="J2959" s="3">
        <f>+dataMercanciaGeneral[[#This Row],[Mercancía general embarcada en exterior]]+dataMercanciaGeneral[[#This Row],[Mercancía general desembarcada en exterior]]</f>
        <v>787679</v>
      </c>
      <c r="K2959" s="3">
        <f>+dataMercanciaGeneral[[#This Row],[Mercancía general embarcada en cabotaje]]+dataMercanciaGeneral[[#This Row],[Mercancía general embarcada en exterior]]</f>
        <v>627964</v>
      </c>
      <c r="L2959" s="3">
        <f>+dataMercanciaGeneral[[#This Row],[Mercancía general desembarcada en cabotaje]]+dataMercanciaGeneral[[#This Row],[Mercancía general desembarcada en exterior]]</f>
        <v>336287</v>
      </c>
      <c r="M2959" s="3">
        <f>+dataMercanciaGeneral[[#This Row],[TOTAL mercancía general embarcada en cabotaje y exterior]]+dataMercanciaGeneral[[#This Row],[TOTAL mercancía general desembarcada en cabotaje y exterior]]</f>
        <v>964251</v>
      </c>
    </row>
    <row r="2960" spans="1:13" hidden="1" x14ac:dyDescent="0.25">
      <c r="A2960" s="1">
        <v>2013</v>
      </c>
      <c r="B2960" s="1" t="s">
        <v>14</v>
      </c>
      <c r="C2960" s="1" t="s">
        <v>32</v>
      </c>
      <c r="D2960" s="1" t="s">
        <v>33</v>
      </c>
      <c r="E2960" s="2">
        <v>84</v>
      </c>
      <c r="F2960" s="2">
        <v>17</v>
      </c>
      <c r="G2960" s="3">
        <f>+dataMercanciaGeneral[[#This Row],[Mercancía general embarcada en cabotaje]]+dataMercanciaGeneral[[#This Row],[Mercancía general desembarcada en cabotaje]]</f>
        <v>101</v>
      </c>
      <c r="H2960" s="2">
        <v>271413</v>
      </c>
      <c r="I2960" s="2">
        <v>73699</v>
      </c>
      <c r="J2960" s="3">
        <f>+dataMercanciaGeneral[[#This Row],[Mercancía general embarcada en exterior]]+dataMercanciaGeneral[[#This Row],[Mercancía general desembarcada en exterior]]</f>
        <v>345112</v>
      </c>
      <c r="K2960" s="3">
        <f>+dataMercanciaGeneral[[#This Row],[Mercancía general embarcada en cabotaje]]+dataMercanciaGeneral[[#This Row],[Mercancía general embarcada en exterior]]</f>
        <v>271497</v>
      </c>
      <c r="L2960" s="3">
        <f>+dataMercanciaGeneral[[#This Row],[Mercancía general desembarcada en cabotaje]]+dataMercanciaGeneral[[#This Row],[Mercancía general desembarcada en exterior]]</f>
        <v>73716</v>
      </c>
      <c r="M2960" s="3">
        <f>+dataMercanciaGeneral[[#This Row],[TOTAL mercancía general embarcada en cabotaje y exterior]]+dataMercanciaGeneral[[#This Row],[TOTAL mercancía general desembarcada en cabotaje y exterior]]</f>
        <v>345213</v>
      </c>
    </row>
    <row r="2961" spans="1:13" hidden="1" x14ac:dyDescent="0.25">
      <c r="A2961" s="1">
        <v>2013</v>
      </c>
      <c r="B2961" s="1" t="s">
        <v>14</v>
      </c>
      <c r="C2961" s="1" t="s">
        <v>32</v>
      </c>
      <c r="D2961" s="1" t="s">
        <v>42</v>
      </c>
      <c r="E2961" s="2">
        <v>1887</v>
      </c>
      <c r="F2961" s="2">
        <v>7572</v>
      </c>
      <c r="G2961" s="3">
        <f>+dataMercanciaGeneral[[#This Row],[Mercancía general embarcada en cabotaje]]+dataMercanciaGeneral[[#This Row],[Mercancía general desembarcada en cabotaje]]</f>
        <v>9459</v>
      </c>
      <c r="H2961" s="2">
        <v>2306109</v>
      </c>
      <c r="I2961" s="2">
        <v>268003</v>
      </c>
      <c r="J2961" s="3">
        <f>+dataMercanciaGeneral[[#This Row],[Mercancía general embarcada en exterior]]+dataMercanciaGeneral[[#This Row],[Mercancía general desembarcada en exterior]]</f>
        <v>2574112</v>
      </c>
      <c r="K2961" s="3">
        <f>+dataMercanciaGeneral[[#This Row],[Mercancía general embarcada en cabotaje]]+dataMercanciaGeneral[[#This Row],[Mercancía general embarcada en exterior]]</f>
        <v>2307996</v>
      </c>
      <c r="L2961" s="3">
        <f>+dataMercanciaGeneral[[#This Row],[Mercancía general desembarcada en cabotaje]]+dataMercanciaGeneral[[#This Row],[Mercancía general desembarcada en exterior]]</f>
        <v>275575</v>
      </c>
      <c r="M2961" s="3">
        <f>+dataMercanciaGeneral[[#This Row],[TOTAL mercancía general embarcada en cabotaje y exterior]]+dataMercanciaGeneral[[#This Row],[TOTAL mercancía general desembarcada en cabotaje y exterior]]</f>
        <v>2583571</v>
      </c>
    </row>
    <row r="2962" spans="1:13" hidden="1" x14ac:dyDescent="0.25">
      <c r="A2962" s="1">
        <v>2013</v>
      </c>
      <c r="B2962" s="1" t="s">
        <v>15</v>
      </c>
      <c r="C2962" s="1" t="s">
        <v>32</v>
      </c>
      <c r="D2962" s="1" t="s">
        <v>33</v>
      </c>
      <c r="E2962" s="2">
        <v>300310</v>
      </c>
      <c r="F2962" s="2">
        <v>574485</v>
      </c>
      <c r="G2962" s="3">
        <f>+dataMercanciaGeneral[[#This Row],[Mercancía general embarcada en cabotaje]]+dataMercanciaGeneral[[#This Row],[Mercancía general desembarcada en cabotaje]]</f>
        <v>874795</v>
      </c>
      <c r="H2962" s="2">
        <v>0</v>
      </c>
      <c r="I2962" s="2">
        <v>523</v>
      </c>
      <c r="J2962" s="3">
        <f>+dataMercanciaGeneral[[#This Row],[Mercancía general embarcada en exterior]]+dataMercanciaGeneral[[#This Row],[Mercancía general desembarcada en exterior]]</f>
        <v>523</v>
      </c>
      <c r="K2962" s="3">
        <f>+dataMercanciaGeneral[[#This Row],[Mercancía general embarcada en cabotaje]]+dataMercanciaGeneral[[#This Row],[Mercancía general embarcada en exterior]]</f>
        <v>300310</v>
      </c>
      <c r="L2962" s="3">
        <f>+dataMercanciaGeneral[[#This Row],[Mercancía general desembarcada en cabotaje]]+dataMercanciaGeneral[[#This Row],[Mercancía general desembarcada en exterior]]</f>
        <v>575008</v>
      </c>
      <c r="M2962" s="3">
        <f>+dataMercanciaGeneral[[#This Row],[TOTAL mercancía general embarcada en cabotaje y exterior]]+dataMercanciaGeneral[[#This Row],[TOTAL mercancía general desembarcada en cabotaje y exterior]]</f>
        <v>875318</v>
      </c>
    </row>
    <row r="2963" spans="1:13" hidden="1" x14ac:dyDescent="0.25">
      <c r="A2963" s="1">
        <v>2013</v>
      </c>
      <c r="B2963" s="1" t="s">
        <v>15</v>
      </c>
      <c r="C2963" s="1" t="s">
        <v>32</v>
      </c>
      <c r="D2963" s="1" t="s">
        <v>42</v>
      </c>
      <c r="E2963" s="2">
        <v>36385</v>
      </c>
      <c r="F2963" s="2">
        <v>60329</v>
      </c>
      <c r="G2963" s="3">
        <f>+dataMercanciaGeneral[[#This Row],[Mercancía general embarcada en cabotaje]]+dataMercanciaGeneral[[#This Row],[Mercancía general desembarcada en cabotaje]]</f>
        <v>96714</v>
      </c>
      <c r="H2963" s="2">
        <v>0</v>
      </c>
      <c r="I2963" s="2">
        <v>155</v>
      </c>
      <c r="J2963" s="3">
        <f>+dataMercanciaGeneral[[#This Row],[Mercancía general embarcada en exterior]]+dataMercanciaGeneral[[#This Row],[Mercancía general desembarcada en exterior]]</f>
        <v>155</v>
      </c>
      <c r="K2963" s="3">
        <f>+dataMercanciaGeneral[[#This Row],[Mercancía general embarcada en cabotaje]]+dataMercanciaGeneral[[#This Row],[Mercancía general embarcada en exterior]]</f>
        <v>36385</v>
      </c>
      <c r="L2963" s="3">
        <f>+dataMercanciaGeneral[[#This Row],[Mercancía general desembarcada en cabotaje]]+dataMercanciaGeneral[[#This Row],[Mercancía general desembarcada en exterior]]</f>
        <v>60484</v>
      </c>
      <c r="M2963" s="3">
        <f>+dataMercanciaGeneral[[#This Row],[TOTAL mercancía general embarcada en cabotaje y exterior]]+dataMercanciaGeneral[[#This Row],[TOTAL mercancía general desembarcada en cabotaje y exterior]]</f>
        <v>96869</v>
      </c>
    </row>
    <row r="2964" spans="1:13" hidden="1" x14ac:dyDescent="0.25">
      <c r="A2964" s="1">
        <v>2013</v>
      </c>
      <c r="B2964" s="1" t="s">
        <v>16</v>
      </c>
      <c r="C2964" s="1" t="s">
        <v>32</v>
      </c>
      <c r="D2964" s="1" t="s">
        <v>33</v>
      </c>
      <c r="E2964" s="2">
        <v>27834</v>
      </c>
      <c r="F2964" s="2">
        <v>0</v>
      </c>
      <c r="G2964" s="3">
        <f>+dataMercanciaGeneral[[#This Row],[Mercancía general embarcada en cabotaje]]+dataMercanciaGeneral[[#This Row],[Mercancía general desembarcada en cabotaje]]</f>
        <v>27834</v>
      </c>
      <c r="H2964" s="2">
        <v>859318</v>
      </c>
      <c r="I2964" s="2">
        <v>87314</v>
      </c>
      <c r="J2964" s="3">
        <f>+dataMercanciaGeneral[[#This Row],[Mercancía general embarcada en exterior]]+dataMercanciaGeneral[[#This Row],[Mercancía general desembarcada en exterior]]</f>
        <v>946632</v>
      </c>
      <c r="K2964" s="3">
        <f>+dataMercanciaGeneral[[#This Row],[Mercancía general embarcada en cabotaje]]+dataMercanciaGeneral[[#This Row],[Mercancía general embarcada en exterior]]</f>
        <v>887152</v>
      </c>
      <c r="L2964" s="3">
        <f>+dataMercanciaGeneral[[#This Row],[Mercancía general desembarcada en cabotaje]]+dataMercanciaGeneral[[#This Row],[Mercancía general desembarcada en exterior]]</f>
        <v>87314</v>
      </c>
      <c r="M2964" s="3">
        <f>+dataMercanciaGeneral[[#This Row],[TOTAL mercancía general embarcada en cabotaje y exterior]]+dataMercanciaGeneral[[#This Row],[TOTAL mercancía general desembarcada en cabotaje y exterior]]</f>
        <v>974466</v>
      </c>
    </row>
    <row r="2965" spans="1:13" hidden="1" x14ac:dyDescent="0.25">
      <c r="A2965" s="1">
        <v>2013</v>
      </c>
      <c r="B2965" s="1" t="s">
        <v>16</v>
      </c>
      <c r="C2965" s="1" t="s">
        <v>32</v>
      </c>
      <c r="D2965" s="1" t="s">
        <v>42</v>
      </c>
      <c r="E2965" s="2">
        <v>0</v>
      </c>
      <c r="F2965" s="2">
        <v>80</v>
      </c>
      <c r="G2965" s="3">
        <f>+dataMercanciaGeneral[[#This Row],[Mercancía general embarcada en cabotaje]]+dataMercanciaGeneral[[#This Row],[Mercancía general desembarcada en cabotaje]]</f>
        <v>80</v>
      </c>
      <c r="H2965" s="2">
        <v>3705</v>
      </c>
      <c r="I2965" s="2">
        <v>3445</v>
      </c>
      <c r="J2965" s="3">
        <f>+dataMercanciaGeneral[[#This Row],[Mercancía general embarcada en exterior]]+dataMercanciaGeneral[[#This Row],[Mercancía general desembarcada en exterior]]</f>
        <v>7150</v>
      </c>
      <c r="K2965" s="3">
        <f>+dataMercanciaGeneral[[#This Row],[Mercancía general embarcada en cabotaje]]+dataMercanciaGeneral[[#This Row],[Mercancía general embarcada en exterior]]</f>
        <v>3705</v>
      </c>
      <c r="L2965" s="3">
        <f>+dataMercanciaGeneral[[#This Row],[Mercancía general desembarcada en cabotaje]]+dataMercanciaGeneral[[#This Row],[Mercancía general desembarcada en exterior]]</f>
        <v>3525</v>
      </c>
      <c r="M2965" s="3">
        <f>+dataMercanciaGeneral[[#This Row],[TOTAL mercancía general embarcada en cabotaje y exterior]]+dataMercanciaGeneral[[#This Row],[TOTAL mercancía general desembarcada en cabotaje y exterior]]</f>
        <v>7230</v>
      </c>
    </row>
    <row r="2966" spans="1:13" hidden="1" x14ac:dyDescent="0.25">
      <c r="A2966" s="1">
        <v>2013</v>
      </c>
      <c r="B2966" s="1" t="s">
        <v>17</v>
      </c>
      <c r="C2966" s="1" t="s">
        <v>32</v>
      </c>
      <c r="D2966" s="1" t="s">
        <v>33</v>
      </c>
      <c r="E2966" s="2">
        <v>0</v>
      </c>
      <c r="F2966" s="2">
        <v>205</v>
      </c>
      <c r="G2966" s="3">
        <f>+dataMercanciaGeneral[[#This Row],[Mercancía general embarcada en cabotaje]]+dataMercanciaGeneral[[#This Row],[Mercancía general desembarcada en cabotaje]]</f>
        <v>205</v>
      </c>
      <c r="H2966" s="2">
        <v>954661</v>
      </c>
      <c r="I2966" s="2">
        <v>303810</v>
      </c>
      <c r="J2966" s="3">
        <f>+dataMercanciaGeneral[[#This Row],[Mercancía general embarcada en exterior]]+dataMercanciaGeneral[[#This Row],[Mercancía general desembarcada en exterior]]</f>
        <v>1258471</v>
      </c>
      <c r="K2966" s="3">
        <f>+dataMercanciaGeneral[[#This Row],[Mercancía general embarcada en cabotaje]]+dataMercanciaGeneral[[#This Row],[Mercancía general embarcada en exterior]]</f>
        <v>954661</v>
      </c>
      <c r="L2966" s="3">
        <f>+dataMercanciaGeneral[[#This Row],[Mercancía general desembarcada en cabotaje]]+dataMercanciaGeneral[[#This Row],[Mercancía general desembarcada en exterior]]</f>
        <v>304015</v>
      </c>
      <c r="M2966" s="3">
        <f>+dataMercanciaGeneral[[#This Row],[TOTAL mercancía general embarcada en cabotaje y exterior]]+dataMercanciaGeneral[[#This Row],[TOTAL mercancía general desembarcada en cabotaje y exterior]]</f>
        <v>1258676</v>
      </c>
    </row>
    <row r="2967" spans="1:13" hidden="1" x14ac:dyDescent="0.25">
      <c r="A2967" s="1">
        <v>2013</v>
      </c>
      <c r="B2967" s="1" t="s">
        <v>17</v>
      </c>
      <c r="C2967" s="1" t="s">
        <v>32</v>
      </c>
      <c r="D2967" s="1" t="s">
        <v>42</v>
      </c>
      <c r="E2967" s="2">
        <v>28845</v>
      </c>
      <c r="F2967" s="2">
        <v>19066</v>
      </c>
      <c r="G2967" s="3">
        <f>+dataMercanciaGeneral[[#This Row],[Mercancía general embarcada en cabotaje]]+dataMercanciaGeneral[[#This Row],[Mercancía general desembarcada en cabotaje]]</f>
        <v>47911</v>
      </c>
      <c r="H2967" s="2">
        <v>465947</v>
      </c>
      <c r="I2967" s="2">
        <v>255949</v>
      </c>
      <c r="J2967" s="3">
        <f>+dataMercanciaGeneral[[#This Row],[Mercancía general embarcada en exterior]]+dataMercanciaGeneral[[#This Row],[Mercancía general desembarcada en exterior]]</f>
        <v>721896</v>
      </c>
      <c r="K2967" s="3">
        <f>+dataMercanciaGeneral[[#This Row],[Mercancía general embarcada en cabotaje]]+dataMercanciaGeneral[[#This Row],[Mercancía general embarcada en exterior]]</f>
        <v>494792</v>
      </c>
      <c r="L2967" s="3">
        <f>+dataMercanciaGeneral[[#This Row],[Mercancía general desembarcada en cabotaje]]+dataMercanciaGeneral[[#This Row],[Mercancía general desembarcada en exterior]]</f>
        <v>275015</v>
      </c>
      <c r="M2967" s="3">
        <f>+dataMercanciaGeneral[[#This Row],[TOTAL mercancía general embarcada en cabotaje y exterior]]+dataMercanciaGeneral[[#This Row],[TOTAL mercancía general desembarcada en cabotaje y exterior]]</f>
        <v>769807</v>
      </c>
    </row>
    <row r="2968" spans="1:13" hidden="1" x14ac:dyDescent="0.25">
      <c r="A2968" s="1">
        <v>2013</v>
      </c>
      <c r="B2968" s="1" t="s">
        <v>18</v>
      </c>
      <c r="C2968" s="1" t="s">
        <v>32</v>
      </c>
      <c r="D2968" s="1" t="s">
        <v>33</v>
      </c>
      <c r="E2968" s="2">
        <v>395711.24</v>
      </c>
      <c r="F2968" s="2">
        <v>134806.53999999998</v>
      </c>
      <c r="G2968" s="3">
        <f>+dataMercanciaGeneral[[#This Row],[Mercancía general embarcada en cabotaje]]+dataMercanciaGeneral[[#This Row],[Mercancía general desembarcada en cabotaje]]</f>
        <v>530517.78</v>
      </c>
      <c r="H2968" s="2">
        <v>167077.12</v>
      </c>
      <c r="I2968" s="2">
        <v>1229.0600000000004</v>
      </c>
      <c r="J2968" s="3">
        <f>+dataMercanciaGeneral[[#This Row],[Mercancía general embarcada en exterior]]+dataMercanciaGeneral[[#This Row],[Mercancía general desembarcada en exterior]]</f>
        <v>168306.18</v>
      </c>
      <c r="K2968" s="3">
        <f>+dataMercanciaGeneral[[#This Row],[Mercancía general embarcada en cabotaje]]+dataMercanciaGeneral[[#This Row],[Mercancía general embarcada en exterior]]</f>
        <v>562788.36</v>
      </c>
      <c r="L2968" s="3">
        <f>+dataMercanciaGeneral[[#This Row],[Mercancía general desembarcada en cabotaje]]+dataMercanciaGeneral[[#This Row],[Mercancía general desembarcada en exterior]]</f>
        <v>136035.59999999998</v>
      </c>
      <c r="M2968" s="3">
        <f>+dataMercanciaGeneral[[#This Row],[TOTAL mercancía general embarcada en cabotaje y exterior]]+dataMercanciaGeneral[[#This Row],[TOTAL mercancía general desembarcada en cabotaje y exterior]]</f>
        <v>698823.96</v>
      </c>
    </row>
    <row r="2969" spans="1:13" hidden="1" x14ac:dyDescent="0.25">
      <c r="A2969" s="1">
        <v>2013</v>
      </c>
      <c r="B2969" s="1" t="s">
        <v>18</v>
      </c>
      <c r="C2969" s="1" t="s">
        <v>32</v>
      </c>
      <c r="D2969" s="1" t="s">
        <v>42</v>
      </c>
      <c r="E2969" s="2">
        <v>2127</v>
      </c>
      <c r="F2969" s="2">
        <v>1328</v>
      </c>
      <c r="G2969" s="3">
        <f>+dataMercanciaGeneral[[#This Row],[Mercancía general embarcada en cabotaje]]+dataMercanciaGeneral[[#This Row],[Mercancía general desembarcada en cabotaje]]</f>
        <v>3455</v>
      </c>
      <c r="H2969" s="2">
        <v>29278</v>
      </c>
      <c r="I2969" s="2">
        <v>3319</v>
      </c>
      <c r="J2969" s="3">
        <f>+dataMercanciaGeneral[[#This Row],[Mercancía general embarcada en exterior]]+dataMercanciaGeneral[[#This Row],[Mercancía general desembarcada en exterior]]</f>
        <v>32597</v>
      </c>
      <c r="K2969" s="3">
        <f>+dataMercanciaGeneral[[#This Row],[Mercancía general embarcada en cabotaje]]+dataMercanciaGeneral[[#This Row],[Mercancía general embarcada en exterior]]</f>
        <v>31405</v>
      </c>
      <c r="L2969" s="3">
        <f>+dataMercanciaGeneral[[#This Row],[Mercancía general desembarcada en cabotaje]]+dataMercanciaGeneral[[#This Row],[Mercancía general desembarcada en exterior]]</f>
        <v>4647</v>
      </c>
      <c r="M2969" s="3">
        <f>+dataMercanciaGeneral[[#This Row],[TOTAL mercancía general embarcada en cabotaje y exterior]]+dataMercanciaGeneral[[#This Row],[TOTAL mercancía general desembarcada en cabotaje y exterior]]</f>
        <v>36052</v>
      </c>
    </row>
    <row r="2970" spans="1:13" hidden="1" x14ac:dyDescent="0.25">
      <c r="A2970" s="1">
        <v>2013</v>
      </c>
      <c r="B2970" s="1" t="s">
        <v>19</v>
      </c>
      <c r="C2970" s="1" t="s">
        <v>32</v>
      </c>
      <c r="D2970" s="1" t="s">
        <v>33</v>
      </c>
      <c r="E2970" s="2">
        <v>1325220</v>
      </c>
      <c r="F2970" s="2">
        <v>1474080</v>
      </c>
      <c r="G2970" s="3">
        <f>+dataMercanciaGeneral[[#This Row],[Mercancía general embarcada en cabotaje]]+dataMercanciaGeneral[[#This Row],[Mercancía general desembarcada en cabotaje]]</f>
        <v>2799300</v>
      </c>
      <c r="H2970" s="2">
        <v>151413</v>
      </c>
      <c r="I2970" s="2">
        <v>131905</v>
      </c>
      <c r="J2970" s="3">
        <f>+dataMercanciaGeneral[[#This Row],[Mercancía general embarcada en exterior]]+dataMercanciaGeneral[[#This Row],[Mercancía general desembarcada en exterior]]</f>
        <v>283318</v>
      </c>
      <c r="K2970" s="3">
        <f>+dataMercanciaGeneral[[#This Row],[Mercancía general embarcada en cabotaje]]+dataMercanciaGeneral[[#This Row],[Mercancía general embarcada en exterior]]</f>
        <v>1476633</v>
      </c>
      <c r="L2970" s="3">
        <f>+dataMercanciaGeneral[[#This Row],[Mercancía general desembarcada en cabotaje]]+dataMercanciaGeneral[[#This Row],[Mercancía general desembarcada en exterior]]</f>
        <v>1605985</v>
      </c>
      <c r="M2970" s="3">
        <f>+dataMercanciaGeneral[[#This Row],[TOTAL mercancía general embarcada en cabotaje y exterior]]+dataMercanciaGeneral[[#This Row],[TOTAL mercancía general desembarcada en cabotaje y exterior]]</f>
        <v>3082618</v>
      </c>
    </row>
    <row r="2971" spans="1:13" hidden="1" x14ac:dyDescent="0.25">
      <c r="A2971" s="1">
        <v>2013</v>
      </c>
      <c r="B2971" s="1" t="s">
        <v>19</v>
      </c>
      <c r="C2971" s="1" t="s">
        <v>32</v>
      </c>
      <c r="D2971" s="1" t="s">
        <v>42</v>
      </c>
      <c r="E2971" s="2">
        <v>796858</v>
      </c>
      <c r="F2971" s="2">
        <v>1926072</v>
      </c>
      <c r="G2971" s="3">
        <f>+dataMercanciaGeneral[[#This Row],[Mercancía general embarcada en cabotaje]]+dataMercanciaGeneral[[#This Row],[Mercancía general desembarcada en cabotaje]]</f>
        <v>2722930</v>
      </c>
      <c r="H2971" s="2">
        <v>4175209</v>
      </c>
      <c r="I2971" s="2">
        <v>4387505</v>
      </c>
      <c r="J2971" s="3">
        <f>+dataMercanciaGeneral[[#This Row],[Mercancía general embarcada en exterior]]+dataMercanciaGeneral[[#This Row],[Mercancía general desembarcada en exterior]]</f>
        <v>8562714</v>
      </c>
      <c r="K2971" s="3">
        <f>+dataMercanciaGeneral[[#This Row],[Mercancía general embarcada en cabotaje]]+dataMercanciaGeneral[[#This Row],[Mercancía general embarcada en exterior]]</f>
        <v>4972067</v>
      </c>
      <c r="L2971" s="3">
        <f>+dataMercanciaGeneral[[#This Row],[Mercancía general desembarcada en cabotaje]]+dataMercanciaGeneral[[#This Row],[Mercancía general desembarcada en exterior]]</f>
        <v>6313577</v>
      </c>
      <c r="M2971" s="3">
        <f>+dataMercanciaGeneral[[#This Row],[TOTAL mercancía general embarcada en cabotaje y exterior]]+dataMercanciaGeneral[[#This Row],[TOTAL mercancía general desembarcada en cabotaje y exterior]]</f>
        <v>11285644</v>
      </c>
    </row>
    <row r="2972" spans="1:13" hidden="1" x14ac:dyDescent="0.25">
      <c r="A2972" s="1">
        <v>2013</v>
      </c>
      <c r="B2972" s="1" t="s">
        <v>20</v>
      </c>
      <c r="C2972" s="1" t="s">
        <v>32</v>
      </c>
      <c r="D2972" s="1" t="s">
        <v>33</v>
      </c>
      <c r="E2972" s="2">
        <v>297462</v>
      </c>
      <c r="F2972" s="2">
        <v>106556</v>
      </c>
      <c r="G2972" s="3">
        <f>+dataMercanciaGeneral[[#This Row],[Mercancía general embarcada en cabotaje]]+dataMercanciaGeneral[[#This Row],[Mercancía general desembarcada en cabotaje]]</f>
        <v>404018</v>
      </c>
      <c r="H2972" s="2">
        <v>78294</v>
      </c>
      <c r="I2972" s="2">
        <v>23264</v>
      </c>
      <c r="J2972" s="3">
        <f>+dataMercanciaGeneral[[#This Row],[Mercancía general embarcada en exterior]]+dataMercanciaGeneral[[#This Row],[Mercancía general desembarcada en exterior]]</f>
        <v>101558</v>
      </c>
      <c r="K2972" s="3">
        <f>+dataMercanciaGeneral[[#This Row],[Mercancía general embarcada en cabotaje]]+dataMercanciaGeneral[[#This Row],[Mercancía general embarcada en exterior]]</f>
        <v>375756</v>
      </c>
      <c r="L2972" s="3">
        <f>+dataMercanciaGeneral[[#This Row],[Mercancía general desembarcada en cabotaje]]+dataMercanciaGeneral[[#This Row],[Mercancía general desembarcada en exterior]]</f>
        <v>129820</v>
      </c>
      <c r="M2972" s="3">
        <f>+dataMercanciaGeneral[[#This Row],[TOTAL mercancía general embarcada en cabotaje y exterior]]+dataMercanciaGeneral[[#This Row],[TOTAL mercancía general desembarcada en cabotaje y exterior]]</f>
        <v>505576</v>
      </c>
    </row>
    <row r="2973" spans="1:13" hidden="1" x14ac:dyDescent="0.25">
      <c r="A2973" s="1">
        <v>2013</v>
      </c>
      <c r="B2973" s="1" t="s">
        <v>20</v>
      </c>
      <c r="C2973" s="1" t="s">
        <v>32</v>
      </c>
      <c r="D2973" s="1" t="s">
        <v>42</v>
      </c>
      <c r="E2973" s="2">
        <v>62769</v>
      </c>
      <c r="F2973" s="2">
        <v>20760</v>
      </c>
      <c r="G2973" s="3">
        <f>+dataMercanciaGeneral[[#This Row],[Mercancía general embarcada en cabotaje]]+dataMercanciaGeneral[[#This Row],[Mercancía general desembarcada en cabotaje]]</f>
        <v>83529</v>
      </c>
      <c r="H2973" s="2">
        <v>651144</v>
      </c>
      <c r="I2973" s="2">
        <v>613325</v>
      </c>
      <c r="J2973" s="3">
        <f>+dataMercanciaGeneral[[#This Row],[Mercancía general embarcada en exterior]]+dataMercanciaGeneral[[#This Row],[Mercancía general desembarcada en exterior]]</f>
        <v>1264469</v>
      </c>
      <c r="K2973" s="3">
        <f>+dataMercanciaGeneral[[#This Row],[Mercancía general embarcada en cabotaje]]+dataMercanciaGeneral[[#This Row],[Mercancía general embarcada en exterior]]</f>
        <v>713913</v>
      </c>
      <c r="L2973" s="3">
        <f>+dataMercanciaGeneral[[#This Row],[Mercancía general desembarcada en cabotaje]]+dataMercanciaGeneral[[#This Row],[Mercancía general desembarcada en exterior]]</f>
        <v>634085</v>
      </c>
      <c r="M2973" s="3">
        <f>+dataMercanciaGeneral[[#This Row],[TOTAL mercancía general embarcada en cabotaje y exterior]]+dataMercanciaGeneral[[#This Row],[TOTAL mercancía general desembarcada en cabotaje y exterior]]</f>
        <v>1347998</v>
      </c>
    </row>
    <row r="2974" spans="1:13" hidden="1" x14ac:dyDescent="0.25">
      <c r="A2974" s="1">
        <v>2013</v>
      </c>
      <c r="B2974" s="1" t="s">
        <v>21</v>
      </c>
      <c r="C2974" s="1" t="s">
        <v>32</v>
      </c>
      <c r="D2974" s="1" t="s">
        <v>33</v>
      </c>
      <c r="E2974" s="2">
        <v>5</v>
      </c>
      <c r="F2974" s="2">
        <v>205</v>
      </c>
      <c r="G2974" s="3">
        <f>+dataMercanciaGeneral[[#This Row],[Mercancía general embarcada en cabotaje]]+dataMercanciaGeneral[[#This Row],[Mercancía general desembarcada en cabotaje]]</f>
        <v>210</v>
      </c>
      <c r="H2974" s="2">
        <v>476621</v>
      </c>
      <c r="I2974" s="2">
        <v>270877</v>
      </c>
      <c r="J2974" s="3">
        <f>+dataMercanciaGeneral[[#This Row],[Mercancía general embarcada en exterior]]+dataMercanciaGeneral[[#This Row],[Mercancía general desembarcada en exterior]]</f>
        <v>747498</v>
      </c>
      <c r="K2974" s="3">
        <f>+dataMercanciaGeneral[[#This Row],[Mercancía general embarcada en cabotaje]]+dataMercanciaGeneral[[#This Row],[Mercancía general embarcada en exterior]]</f>
        <v>476626</v>
      </c>
      <c r="L2974" s="3">
        <f>+dataMercanciaGeneral[[#This Row],[Mercancía general desembarcada en cabotaje]]+dataMercanciaGeneral[[#This Row],[Mercancía general desembarcada en exterior]]</f>
        <v>271082</v>
      </c>
      <c r="M2974" s="3">
        <f>+dataMercanciaGeneral[[#This Row],[TOTAL mercancía general embarcada en cabotaje y exterior]]+dataMercanciaGeneral[[#This Row],[TOTAL mercancía general desembarcada en cabotaje y exterior]]</f>
        <v>747708</v>
      </c>
    </row>
    <row r="2975" spans="1:13" hidden="1" x14ac:dyDescent="0.25">
      <c r="A2975" s="1">
        <v>2013</v>
      </c>
      <c r="B2975" s="1" t="s">
        <v>21</v>
      </c>
      <c r="C2975" s="1" t="s">
        <v>32</v>
      </c>
      <c r="D2975" s="1" t="s">
        <v>42</v>
      </c>
      <c r="E2975" s="2">
        <v>57398</v>
      </c>
      <c r="F2975" s="2">
        <v>26564</v>
      </c>
      <c r="G2975" s="3">
        <f>+dataMercanciaGeneral[[#This Row],[Mercancía general embarcada en cabotaje]]+dataMercanciaGeneral[[#This Row],[Mercancía general desembarcada en cabotaje]]</f>
        <v>83962</v>
      </c>
      <c r="H2975" s="2">
        <v>61145</v>
      </c>
      <c r="I2975" s="2">
        <v>123580</v>
      </c>
      <c r="J2975" s="3">
        <f>+dataMercanciaGeneral[[#This Row],[Mercancía general embarcada en exterior]]+dataMercanciaGeneral[[#This Row],[Mercancía general desembarcada en exterior]]</f>
        <v>184725</v>
      </c>
      <c r="K2975" s="3">
        <f>+dataMercanciaGeneral[[#This Row],[Mercancía general embarcada en cabotaje]]+dataMercanciaGeneral[[#This Row],[Mercancía general embarcada en exterior]]</f>
        <v>118543</v>
      </c>
      <c r="L2975" s="3">
        <f>+dataMercanciaGeneral[[#This Row],[Mercancía general desembarcada en cabotaje]]+dataMercanciaGeneral[[#This Row],[Mercancía general desembarcada en exterior]]</f>
        <v>150144</v>
      </c>
      <c r="M2975" s="3">
        <f>+dataMercanciaGeneral[[#This Row],[TOTAL mercancía general embarcada en cabotaje y exterior]]+dataMercanciaGeneral[[#This Row],[TOTAL mercancía general desembarcada en cabotaje y exterior]]</f>
        <v>268687</v>
      </c>
    </row>
    <row r="2976" spans="1:13" hidden="1" x14ac:dyDescent="0.25">
      <c r="A2976" s="1">
        <v>2013</v>
      </c>
      <c r="B2976" s="1" t="s">
        <v>22</v>
      </c>
      <c r="C2976" s="1" t="s">
        <v>32</v>
      </c>
      <c r="D2976" s="1" t="s">
        <v>33</v>
      </c>
      <c r="E2976" s="2">
        <v>156271</v>
      </c>
      <c r="F2976" s="2">
        <v>475577</v>
      </c>
      <c r="G2976" s="3">
        <f>+dataMercanciaGeneral[[#This Row],[Mercancía general embarcada en cabotaje]]+dataMercanciaGeneral[[#This Row],[Mercancía general desembarcada en cabotaje]]</f>
        <v>631848</v>
      </c>
      <c r="H2976" s="2">
        <v>0</v>
      </c>
      <c r="I2976" s="2">
        <v>0</v>
      </c>
      <c r="J2976" s="3">
        <f>+dataMercanciaGeneral[[#This Row],[Mercancía general embarcada en exterior]]+dataMercanciaGeneral[[#This Row],[Mercancía general desembarcada en exterior]]</f>
        <v>0</v>
      </c>
      <c r="K2976" s="3">
        <f>+dataMercanciaGeneral[[#This Row],[Mercancía general embarcada en cabotaje]]+dataMercanciaGeneral[[#This Row],[Mercancía general embarcada en exterior]]</f>
        <v>156271</v>
      </c>
      <c r="L2976" s="3">
        <f>+dataMercanciaGeneral[[#This Row],[Mercancía general desembarcada en cabotaje]]+dataMercanciaGeneral[[#This Row],[Mercancía general desembarcada en exterior]]</f>
        <v>475577</v>
      </c>
      <c r="M2976" s="3">
        <f>+dataMercanciaGeneral[[#This Row],[TOTAL mercancía general embarcada en cabotaje y exterior]]+dataMercanciaGeneral[[#This Row],[TOTAL mercancía general desembarcada en cabotaje y exterior]]</f>
        <v>631848</v>
      </c>
    </row>
    <row r="2977" spans="1:13" hidden="1" x14ac:dyDescent="0.25">
      <c r="A2977" s="1">
        <v>2013</v>
      </c>
      <c r="B2977" s="1" t="s">
        <v>22</v>
      </c>
      <c r="C2977" s="1" t="s">
        <v>32</v>
      </c>
      <c r="D2977" s="1" t="s">
        <v>42</v>
      </c>
      <c r="E2977" s="2">
        <v>32240</v>
      </c>
      <c r="F2977" s="2">
        <v>46264</v>
      </c>
      <c r="G2977" s="3">
        <f>+dataMercanciaGeneral[[#This Row],[Mercancía general embarcada en cabotaje]]+dataMercanciaGeneral[[#This Row],[Mercancía general desembarcada en cabotaje]]</f>
        <v>78504</v>
      </c>
      <c r="H2977" s="2">
        <v>5236</v>
      </c>
      <c r="I2977" s="2">
        <v>180372</v>
      </c>
      <c r="J2977" s="3">
        <f>+dataMercanciaGeneral[[#This Row],[Mercancía general embarcada en exterior]]+dataMercanciaGeneral[[#This Row],[Mercancía general desembarcada en exterior]]</f>
        <v>185608</v>
      </c>
      <c r="K2977" s="3">
        <f>+dataMercanciaGeneral[[#This Row],[Mercancía general embarcada en cabotaje]]+dataMercanciaGeneral[[#This Row],[Mercancía general embarcada en exterior]]</f>
        <v>37476</v>
      </c>
      <c r="L2977" s="3">
        <f>+dataMercanciaGeneral[[#This Row],[Mercancía general desembarcada en cabotaje]]+dataMercanciaGeneral[[#This Row],[Mercancía general desembarcada en exterior]]</f>
        <v>226636</v>
      </c>
      <c r="M2977" s="3">
        <f>+dataMercanciaGeneral[[#This Row],[TOTAL mercancía general embarcada en cabotaje y exterior]]+dataMercanciaGeneral[[#This Row],[TOTAL mercancía general desembarcada en cabotaje y exterior]]</f>
        <v>264112</v>
      </c>
    </row>
    <row r="2978" spans="1:13" hidden="1" x14ac:dyDescent="0.25">
      <c r="A2978" s="1">
        <v>2013</v>
      </c>
      <c r="B2978" s="1" t="s">
        <v>6</v>
      </c>
      <c r="C2978" s="1" t="s">
        <v>32</v>
      </c>
      <c r="D2978" s="1" t="s">
        <v>33</v>
      </c>
      <c r="E2978" s="2">
        <v>113572</v>
      </c>
      <c r="F2978" s="2">
        <v>36434</v>
      </c>
      <c r="G2978" s="3">
        <f>+dataMercanciaGeneral[[#This Row],[Mercancía general embarcada en cabotaje]]+dataMercanciaGeneral[[#This Row],[Mercancía general desembarcada en cabotaje]]</f>
        <v>150006</v>
      </c>
      <c r="H2978" s="2">
        <v>21416</v>
      </c>
      <c r="I2978" s="2">
        <v>92495</v>
      </c>
      <c r="J2978" s="3">
        <f>+dataMercanciaGeneral[[#This Row],[Mercancía general embarcada en exterior]]+dataMercanciaGeneral[[#This Row],[Mercancía general desembarcada en exterior]]</f>
        <v>113911</v>
      </c>
      <c r="K2978" s="3">
        <f>+dataMercanciaGeneral[[#This Row],[Mercancía general embarcada en cabotaje]]+dataMercanciaGeneral[[#This Row],[Mercancía general embarcada en exterior]]</f>
        <v>134988</v>
      </c>
      <c r="L2978" s="3">
        <f>+dataMercanciaGeneral[[#This Row],[Mercancía general desembarcada en cabotaje]]+dataMercanciaGeneral[[#This Row],[Mercancía general desembarcada en exterior]]</f>
        <v>128929</v>
      </c>
      <c r="M2978" s="3">
        <f>+dataMercanciaGeneral[[#This Row],[TOTAL mercancía general embarcada en cabotaje y exterior]]+dataMercanciaGeneral[[#This Row],[TOTAL mercancía general desembarcada en cabotaje y exterior]]</f>
        <v>263917</v>
      </c>
    </row>
    <row r="2979" spans="1:13" hidden="1" x14ac:dyDescent="0.25">
      <c r="A2979" s="1">
        <v>2013</v>
      </c>
      <c r="B2979" s="1" t="s">
        <v>6</v>
      </c>
      <c r="C2979" s="1" t="s">
        <v>32</v>
      </c>
      <c r="D2979" s="1" t="s">
        <v>42</v>
      </c>
      <c r="E2979" s="2">
        <v>32</v>
      </c>
      <c r="F2979" s="2">
        <v>2619</v>
      </c>
      <c r="G2979" s="3">
        <f>+dataMercanciaGeneral[[#This Row],[Mercancía general embarcada en cabotaje]]+dataMercanciaGeneral[[#This Row],[Mercancía general desembarcada en cabotaje]]</f>
        <v>2651</v>
      </c>
      <c r="H2979" s="2">
        <v>38699</v>
      </c>
      <c r="I2979" s="2">
        <v>11872</v>
      </c>
      <c r="J2979" s="3">
        <f>+dataMercanciaGeneral[[#This Row],[Mercancía general embarcada en exterior]]+dataMercanciaGeneral[[#This Row],[Mercancía general desembarcada en exterior]]</f>
        <v>50571</v>
      </c>
      <c r="K2979" s="3">
        <f>+dataMercanciaGeneral[[#This Row],[Mercancía general embarcada en cabotaje]]+dataMercanciaGeneral[[#This Row],[Mercancía general embarcada en exterior]]</f>
        <v>38731</v>
      </c>
      <c r="L2979" s="3">
        <f>+dataMercanciaGeneral[[#This Row],[Mercancía general desembarcada en cabotaje]]+dataMercanciaGeneral[[#This Row],[Mercancía general desembarcada en exterior]]</f>
        <v>14491</v>
      </c>
      <c r="M2979" s="3">
        <f>+dataMercanciaGeneral[[#This Row],[TOTAL mercancía general embarcada en cabotaje y exterior]]+dataMercanciaGeneral[[#This Row],[TOTAL mercancía general desembarcada en cabotaje y exterior]]</f>
        <v>53222</v>
      </c>
    </row>
    <row r="2980" spans="1:13" hidden="1" x14ac:dyDescent="0.25">
      <c r="A2980" s="1">
        <v>2013</v>
      </c>
      <c r="B2980" s="1" t="s">
        <v>23</v>
      </c>
      <c r="C2980" s="1" t="s">
        <v>32</v>
      </c>
      <c r="D2980" s="1" t="s">
        <v>33</v>
      </c>
      <c r="E2980" s="2">
        <v>5192</v>
      </c>
      <c r="F2980" s="2">
        <v>11323</v>
      </c>
      <c r="G2980" s="3">
        <f>+dataMercanciaGeneral[[#This Row],[Mercancía general embarcada en cabotaje]]+dataMercanciaGeneral[[#This Row],[Mercancía general desembarcada en cabotaje]]</f>
        <v>16515</v>
      </c>
      <c r="H2980" s="2">
        <v>1151345</v>
      </c>
      <c r="I2980" s="2">
        <v>525909</v>
      </c>
      <c r="J2980" s="3">
        <f>+dataMercanciaGeneral[[#This Row],[Mercancía general embarcada en exterior]]+dataMercanciaGeneral[[#This Row],[Mercancía general desembarcada en exterior]]</f>
        <v>1677254</v>
      </c>
      <c r="K2980" s="3">
        <f>+dataMercanciaGeneral[[#This Row],[Mercancía general embarcada en cabotaje]]+dataMercanciaGeneral[[#This Row],[Mercancía general embarcada en exterior]]</f>
        <v>1156537</v>
      </c>
      <c r="L2980" s="3">
        <f>+dataMercanciaGeneral[[#This Row],[Mercancía general desembarcada en cabotaje]]+dataMercanciaGeneral[[#This Row],[Mercancía general desembarcada en exterior]]</f>
        <v>537232</v>
      </c>
      <c r="M2980" s="3">
        <f>+dataMercanciaGeneral[[#This Row],[TOTAL mercancía general embarcada en cabotaje y exterior]]+dataMercanciaGeneral[[#This Row],[TOTAL mercancía general desembarcada en cabotaje y exterior]]</f>
        <v>1693769</v>
      </c>
    </row>
    <row r="2981" spans="1:13" hidden="1" x14ac:dyDescent="0.25">
      <c r="A2981" s="1">
        <v>2013</v>
      </c>
      <c r="B2981" s="1" t="s">
        <v>23</v>
      </c>
      <c r="C2981" s="1" t="s">
        <v>32</v>
      </c>
      <c r="D2981" s="1" t="s">
        <v>42</v>
      </c>
      <c r="E2981" s="2">
        <v>0</v>
      </c>
      <c r="F2981" s="2">
        <v>0</v>
      </c>
      <c r="G2981" s="3">
        <f>+dataMercanciaGeneral[[#This Row],[Mercancía general embarcada en cabotaje]]+dataMercanciaGeneral[[#This Row],[Mercancía general desembarcada en cabotaje]]</f>
        <v>0</v>
      </c>
      <c r="H2981" s="2">
        <v>0</v>
      </c>
      <c r="I2981" s="2">
        <v>0</v>
      </c>
      <c r="J2981" s="3">
        <f>+dataMercanciaGeneral[[#This Row],[Mercancía general embarcada en exterior]]+dataMercanciaGeneral[[#This Row],[Mercancía general desembarcada en exterior]]</f>
        <v>0</v>
      </c>
      <c r="K2981" s="3">
        <f>+dataMercanciaGeneral[[#This Row],[Mercancía general embarcada en cabotaje]]+dataMercanciaGeneral[[#This Row],[Mercancía general embarcada en exterior]]</f>
        <v>0</v>
      </c>
      <c r="L2981" s="3">
        <f>+dataMercanciaGeneral[[#This Row],[Mercancía general desembarcada en cabotaje]]+dataMercanciaGeneral[[#This Row],[Mercancía general desembarcada en exterior]]</f>
        <v>0</v>
      </c>
      <c r="M2981" s="3">
        <f>+dataMercanciaGeneral[[#This Row],[TOTAL mercancía general embarcada en cabotaje y exterior]]+dataMercanciaGeneral[[#This Row],[TOTAL mercancía general desembarcada en cabotaje y exterior]]</f>
        <v>0</v>
      </c>
    </row>
    <row r="2982" spans="1:13" hidden="1" x14ac:dyDescent="0.25">
      <c r="A2982" s="1">
        <v>2013</v>
      </c>
      <c r="B2982" s="1" t="s">
        <v>7</v>
      </c>
      <c r="C2982" s="1" t="s">
        <v>32</v>
      </c>
      <c r="D2982" s="1" t="s">
        <v>33</v>
      </c>
      <c r="E2982" s="2">
        <v>1444492</v>
      </c>
      <c r="F2982" s="2">
        <v>1400720</v>
      </c>
      <c r="G2982" s="3">
        <f>+dataMercanciaGeneral[[#This Row],[Mercancía general embarcada en cabotaje]]+dataMercanciaGeneral[[#This Row],[Mercancía general desembarcada en cabotaje]]</f>
        <v>2845212</v>
      </c>
      <c r="H2982" s="2">
        <v>4968</v>
      </c>
      <c r="I2982" s="2">
        <v>33961</v>
      </c>
      <c r="J2982" s="3">
        <f>+dataMercanciaGeneral[[#This Row],[Mercancía general embarcada en exterior]]+dataMercanciaGeneral[[#This Row],[Mercancía general desembarcada en exterior]]</f>
        <v>38929</v>
      </c>
      <c r="K2982" s="3">
        <f>+dataMercanciaGeneral[[#This Row],[Mercancía general embarcada en cabotaje]]+dataMercanciaGeneral[[#This Row],[Mercancía general embarcada en exterior]]</f>
        <v>1449460</v>
      </c>
      <c r="L2982" s="3">
        <f>+dataMercanciaGeneral[[#This Row],[Mercancía general desembarcada en cabotaje]]+dataMercanciaGeneral[[#This Row],[Mercancía general desembarcada en exterior]]</f>
        <v>1434681</v>
      </c>
      <c r="M2982" s="3">
        <f>+dataMercanciaGeneral[[#This Row],[TOTAL mercancía general embarcada en cabotaje y exterior]]+dataMercanciaGeneral[[#This Row],[TOTAL mercancía general desembarcada en cabotaje y exterior]]</f>
        <v>2884141</v>
      </c>
    </row>
    <row r="2983" spans="1:13" hidden="1" x14ac:dyDescent="0.25">
      <c r="A2983" s="1">
        <v>2013</v>
      </c>
      <c r="B2983" s="1" t="s">
        <v>7</v>
      </c>
      <c r="C2983" s="1" t="s">
        <v>32</v>
      </c>
      <c r="D2983" s="1" t="s">
        <v>42</v>
      </c>
      <c r="E2983" s="2">
        <v>693554</v>
      </c>
      <c r="F2983" s="2">
        <v>1378611</v>
      </c>
      <c r="G2983" s="3">
        <f>+dataMercanciaGeneral[[#This Row],[Mercancía general embarcada en cabotaje]]+dataMercanciaGeneral[[#This Row],[Mercancía general desembarcada en cabotaje]]</f>
        <v>2072165</v>
      </c>
      <c r="H2983" s="2">
        <v>44975</v>
      </c>
      <c r="I2983" s="2">
        <v>307434</v>
      </c>
      <c r="J2983" s="3">
        <f>+dataMercanciaGeneral[[#This Row],[Mercancía general embarcada en exterior]]+dataMercanciaGeneral[[#This Row],[Mercancía general desembarcada en exterior]]</f>
        <v>352409</v>
      </c>
      <c r="K2983" s="3">
        <f>+dataMercanciaGeneral[[#This Row],[Mercancía general embarcada en cabotaje]]+dataMercanciaGeneral[[#This Row],[Mercancía general embarcada en exterior]]</f>
        <v>738529</v>
      </c>
      <c r="L2983" s="3">
        <f>+dataMercanciaGeneral[[#This Row],[Mercancía general desembarcada en cabotaje]]+dataMercanciaGeneral[[#This Row],[Mercancía general desembarcada en exterior]]</f>
        <v>1686045</v>
      </c>
      <c r="M2983" s="3">
        <f>+dataMercanciaGeneral[[#This Row],[TOTAL mercancía general embarcada en cabotaje y exterior]]+dataMercanciaGeneral[[#This Row],[TOTAL mercancía general desembarcada en cabotaje y exterior]]</f>
        <v>2424574</v>
      </c>
    </row>
    <row r="2984" spans="1:13" hidden="1" x14ac:dyDescent="0.25">
      <c r="A2984" s="1">
        <v>2013</v>
      </c>
      <c r="B2984" s="1" t="s">
        <v>24</v>
      </c>
      <c r="C2984" s="1" t="s">
        <v>32</v>
      </c>
      <c r="D2984" s="1" t="s">
        <v>33</v>
      </c>
      <c r="E2984" s="2">
        <v>627</v>
      </c>
      <c r="F2984" s="2">
        <v>0</v>
      </c>
      <c r="G2984" s="3">
        <f>+dataMercanciaGeneral[[#This Row],[Mercancía general embarcada en cabotaje]]+dataMercanciaGeneral[[#This Row],[Mercancía general desembarcada en cabotaje]]</f>
        <v>627</v>
      </c>
      <c r="H2984" s="2">
        <v>1130275</v>
      </c>
      <c r="I2984" s="2">
        <v>554353</v>
      </c>
      <c r="J2984" s="3">
        <f>+dataMercanciaGeneral[[#This Row],[Mercancía general embarcada en exterior]]+dataMercanciaGeneral[[#This Row],[Mercancía general desembarcada en exterior]]</f>
        <v>1684628</v>
      </c>
      <c r="K2984" s="3">
        <f>+dataMercanciaGeneral[[#This Row],[Mercancía general embarcada en cabotaje]]+dataMercanciaGeneral[[#This Row],[Mercancía general embarcada en exterior]]</f>
        <v>1130902</v>
      </c>
      <c r="L2984" s="3">
        <f>+dataMercanciaGeneral[[#This Row],[Mercancía general desembarcada en cabotaje]]+dataMercanciaGeneral[[#This Row],[Mercancía general desembarcada en exterior]]</f>
        <v>554353</v>
      </c>
      <c r="M2984" s="3">
        <f>+dataMercanciaGeneral[[#This Row],[TOTAL mercancía general embarcada en cabotaje y exterior]]+dataMercanciaGeneral[[#This Row],[TOTAL mercancía general desembarcada en cabotaje y exterior]]</f>
        <v>1685255</v>
      </c>
    </row>
    <row r="2985" spans="1:13" hidden="1" x14ac:dyDescent="0.25">
      <c r="A2985" s="1">
        <v>2013</v>
      </c>
      <c r="B2985" s="1" t="s">
        <v>24</v>
      </c>
      <c r="C2985" s="1" t="s">
        <v>32</v>
      </c>
      <c r="D2985" s="1" t="s">
        <v>42</v>
      </c>
      <c r="E2985" s="2">
        <v>0</v>
      </c>
      <c r="F2985" s="2">
        <v>0</v>
      </c>
      <c r="G2985" s="3">
        <f>+dataMercanciaGeneral[[#This Row],[Mercancía general embarcada en cabotaje]]+dataMercanciaGeneral[[#This Row],[Mercancía general desembarcada en cabotaje]]</f>
        <v>0</v>
      </c>
      <c r="H2985" s="2">
        <v>8554</v>
      </c>
      <c r="I2985" s="2">
        <v>6465</v>
      </c>
      <c r="J2985" s="3">
        <f>+dataMercanciaGeneral[[#This Row],[Mercancía general embarcada en exterior]]+dataMercanciaGeneral[[#This Row],[Mercancía general desembarcada en exterior]]</f>
        <v>15019</v>
      </c>
      <c r="K2985" s="3">
        <f>+dataMercanciaGeneral[[#This Row],[Mercancía general embarcada en cabotaje]]+dataMercanciaGeneral[[#This Row],[Mercancía general embarcada en exterior]]</f>
        <v>8554</v>
      </c>
      <c r="L2985" s="3">
        <f>+dataMercanciaGeneral[[#This Row],[Mercancía general desembarcada en cabotaje]]+dataMercanciaGeneral[[#This Row],[Mercancía general desembarcada en exterior]]</f>
        <v>6465</v>
      </c>
      <c r="M2985" s="3">
        <f>+dataMercanciaGeneral[[#This Row],[TOTAL mercancía general embarcada en cabotaje y exterior]]+dataMercanciaGeneral[[#This Row],[TOTAL mercancía general desembarcada en cabotaje y exterior]]</f>
        <v>15019</v>
      </c>
    </row>
    <row r="2986" spans="1:13" hidden="1" x14ac:dyDescent="0.25">
      <c r="A2986" s="1">
        <v>2013</v>
      </c>
      <c r="B2986" s="1" t="s">
        <v>25</v>
      </c>
      <c r="C2986" s="1" t="s">
        <v>32</v>
      </c>
      <c r="D2986" s="1" t="s">
        <v>33</v>
      </c>
      <c r="E2986" s="2">
        <v>134973</v>
      </c>
      <c r="F2986" s="2">
        <v>126111</v>
      </c>
      <c r="G2986" s="3">
        <f>+dataMercanciaGeneral[[#This Row],[Mercancía general embarcada en cabotaje]]+dataMercanciaGeneral[[#This Row],[Mercancía general desembarcada en cabotaje]]</f>
        <v>261084</v>
      </c>
      <c r="H2986" s="2">
        <v>863552</v>
      </c>
      <c r="I2986" s="2">
        <v>82216</v>
      </c>
      <c r="J2986" s="3">
        <f>+dataMercanciaGeneral[[#This Row],[Mercancía general embarcada en exterior]]+dataMercanciaGeneral[[#This Row],[Mercancía general desembarcada en exterior]]</f>
        <v>945768</v>
      </c>
      <c r="K2986" s="3">
        <f>+dataMercanciaGeneral[[#This Row],[Mercancía general embarcada en cabotaje]]+dataMercanciaGeneral[[#This Row],[Mercancía general embarcada en exterior]]</f>
        <v>998525</v>
      </c>
      <c r="L2986" s="3">
        <f>+dataMercanciaGeneral[[#This Row],[Mercancía general desembarcada en cabotaje]]+dataMercanciaGeneral[[#This Row],[Mercancía general desembarcada en exterior]]</f>
        <v>208327</v>
      </c>
      <c r="M2986" s="3">
        <f>+dataMercanciaGeneral[[#This Row],[TOTAL mercancía general embarcada en cabotaje y exterior]]+dataMercanciaGeneral[[#This Row],[TOTAL mercancía general desembarcada en cabotaje y exterior]]</f>
        <v>1206852</v>
      </c>
    </row>
    <row r="2987" spans="1:13" hidden="1" x14ac:dyDescent="0.25">
      <c r="A2987" s="1">
        <v>2013</v>
      </c>
      <c r="B2987" s="1" t="s">
        <v>25</v>
      </c>
      <c r="C2987" s="1" t="s">
        <v>32</v>
      </c>
      <c r="D2987" s="1" t="s">
        <v>42</v>
      </c>
      <c r="E2987" s="2">
        <v>705323</v>
      </c>
      <c r="F2987" s="2">
        <v>230134</v>
      </c>
      <c r="G2987" s="3">
        <f>+dataMercanciaGeneral[[#This Row],[Mercancía general embarcada en cabotaje]]+dataMercanciaGeneral[[#This Row],[Mercancía general desembarcada en cabotaje]]</f>
        <v>935457</v>
      </c>
      <c r="H2987" s="2">
        <v>22981</v>
      </c>
      <c r="I2987" s="2">
        <v>111895</v>
      </c>
      <c r="J2987" s="3">
        <f>+dataMercanciaGeneral[[#This Row],[Mercancía general embarcada en exterior]]+dataMercanciaGeneral[[#This Row],[Mercancía general desembarcada en exterior]]</f>
        <v>134876</v>
      </c>
      <c r="K2987" s="3">
        <f>+dataMercanciaGeneral[[#This Row],[Mercancía general embarcada en cabotaje]]+dataMercanciaGeneral[[#This Row],[Mercancía general embarcada en exterior]]</f>
        <v>728304</v>
      </c>
      <c r="L2987" s="3">
        <f>+dataMercanciaGeneral[[#This Row],[Mercancía general desembarcada en cabotaje]]+dataMercanciaGeneral[[#This Row],[Mercancía general desembarcada en exterior]]</f>
        <v>342029</v>
      </c>
      <c r="M2987" s="3">
        <f>+dataMercanciaGeneral[[#This Row],[TOTAL mercancía general embarcada en cabotaje y exterior]]+dataMercanciaGeneral[[#This Row],[TOTAL mercancía general desembarcada en cabotaje y exterior]]</f>
        <v>1070333</v>
      </c>
    </row>
    <row r="2988" spans="1:13" hidden="1" x14ac:dyDescent="0.25">
      <c r="A2988" s="1">
        <v>2013</v>
      </c>
      <c r="B2988" s="1" t="s">
        <v>26</v>
      </c>
      <c r="C2988" s="1" t="s">
        <v>32</v>
      </c>
      <c r="D2988" s="1" t="s">
        <v>33</v>
      </c>
      <c r="E2988" s="2">
        <v>1524</v>
      </c>
      <c r="F2988" s="2">
        <v>65374</v>
      </c>
      <c r="G2988" s="3">
        <f>+dataMercanciaGeneral[[#This Row],[Mercancía general embarcada en cabotaje]]+dataMercanciaGeneral[[#This Row],[Mercancía general desembarcada en cabotaje]]</f>
        <v>66898</v>
      </c>
      <c r="H2988" s="2">
        <v>290237</v>
      </c>
      <c r="I2988" s="2">
        <v>663687</v>
      </c>
      <c r="J2988" s="3">
        <f>+dataMercanciaGeneral[[#This Row],[Mercancía general embarcada en exterior]]+dataMercanciaGeneral[[#This Row],[Mercancía general desembarcada en exterior]]</f>
        <v>953924</v>
      </c>
      <c r="K2988" s="3">
        <f>+dataMercanciaGeneral[[#This Row],[Mercancía general embarcada en cabotaje]]+dataMercanciaGeneral[[#This Row],[Mercancía general embarcada en exterior]]</f>
        <v>291761</v>
      </c>
      <c r="L2988" s="3">
        <f>+dataMercanciaGeneral[[#This Row],[Mercancía general desembarcada en cabotaje]]+dataMercanciaGeneral[[#This Row],[Mercancía general desembarcada en exterior]]</f>
        <v>729061</v>
      </c>
      <c r="M2988" s="3">
        <f>+dataMercanciaGeneral[[#This Row],[TOTAL mercancía general embarcada en cabotaje y exterior]]+dataMercanciaGeneral[[#This Row],[TOTAL mercancía general desembarcada en cabotaje y exterior]]</f>
        <v>1020822</v>
      </c>
    </row>
    <row r="2989" spans="1:13" hidden="1" x14ac:dyDescent="0.25">
      <c r="A2989" s="1">
        <v>2013</v>
      </c>
      <c r="B2989" s="1" t="s">
        <v>26</v>
      </c>
      <c r="C2989" s="1" t="s">
        <v>32</v>
      </c>
      <c r="D2989" s="1" t="s">
        <v>42</v>
      </c>
      <c r="E2989" s="2">
        <v>126098</v>
      </c>
      <c r="F2989" s="2">
        <v>94887</v>
      </c>
      <c r="G2989" s="3">
        <f>+dataMercanciaGeneral[[#This Row],[Mercancía general embarcada en cabotaje]]+dataMercanciaGeneral[[#This Row],[Mercancía general desembarcada en cabotaje]]</f>
        <v>220985</v>
      </c>
      <c r="H2989" s="2">
        <v>737723</v>
      </c>
      <c r="I2989" s="2">
        <v>610244</v>
      </c>
      <c r="J2989" s="3">
        <f>+dataMercanciaGeneral[[#This Row],[Mercancía general embarcada en exterior]]+dataMercanciaGeneral[[#This Row],[Mercancía general desembarcada en exterior]]</f>
        <v>1347967</v>
      </c>
      <c r="K2989" s="3">
        <f>+dataMercanciaGeneral[[#This Row],[Mercancía general embarcada en cabotaje]]+dataMercanciaGeneral[[#This Row],[Mercancía general embarcada en exterior]]</f>
        <v>863821</v>
      </c>
      <c r="L2989" s="3">
        <f>+dataMercanciaGeneral[[#This Row],[Mercancía general desembarcada en cabotaje]]+dataMercanciaGeneral[[#This Row],[Mercancía general desembarcada en exterior]]</f>
        <v>705131</v>
      </c>
      <c r="M2989" s="3">
        <f>+dataMercanciaGeneral[[#This Row],[TOTAL mercancía general embarcada en cabotaje y exterior]]+dataMercanciaGeneral[[#This Row],[TOTAL mercancía general desembarcada en cabotaje y exterior]]</f>
        <v>1568952</v>
      </c>
    </row>
    <row r="2990" spans="1:13" hidden="1" x14ac:dyDescent="0.25">
      <c r="A2990" s="1">
        <v>2013</v>
      </c>
      <c r="B2990" s="1" t="s">
        <v>27</v>
      </c>
      <c r="C2990" s="1" t="s">
        <v>32</v>
      </c>
      <c r="D2990" s="1" t="s">
        <v>33</v>
      </c>
      <c r="E2990" s="2">
        <v>2205485</v>
      </c>
      <c r="F2990" s="2">
        <v>998017</v>
      </c>
      <c r="G2990" s="3">
        <f>+dataMercanciaGeneral[[#This Row],[Mercancía general embarcada en cabotaje]]+dataMercanciaGeneral[[#This Row],[Mercancía general desembarcada en cabotaje]]</f>
        <v>3203502</v>
      </c>
      <c r="H2990" s="2">
        <v>2329234</v>
      </c>
      <c r="I2990" s="2">
        <v>2621477</v>
      </c>
      <c r="J2990" s="3">
        <f>+dataMercanciaGeneral[[#This Row],[Mercancía general embarcada en exterior]]+dataMercanciaGeneral[[#This Row],[Mercancía general desembarcada en exterior]]</f>
        <v>4950711</v>
      </c>
      <c r="K2990" s="3">
        <f>+dataMercanciaGeneral[[#This Row],[Mercancía general embarcada en cabotaje]]+dataMercanciaGeneral[[#This Row],[Mercancía general embarcada en exterior]]</f>
        <v>4534719</v>
      </c>
      <c r="L2990" s="3">
        <f>+dataMercanciaGeneral[[#This Row],[Mercancía general desembarcada en cabotaje]]+dataMercanciaGeneral[[#This Row],[Mercancía general desembarcada en exterior]]</f>
        <v>3619494</v>
      </c>
      <c r="M2990" s="3">
        <f>+dataMercanciaGeneral[[#This Row],[TOTAL mercancía general embarcada en cabotaje y exterior]]+dataMercanciaGeneral[[#This Row],[TOTAL mercancía general desembarcada en cabotaje y exterior]]</f>
        <v>8154213</v>
      </c>
    </row>
    <row r="2991" spans="1:13" hidden="1" x14ac:dyDescent="0.25">
      <c r="A2991" s="1">
        <v>2013</v>
      </c>
      <c r="B2991" s="1" t="s">
        <v>27</v>
      </c>
      <c r="C2991" s="1" t="s">
        <v>32</v>
      </c>
      <c r="D2991" s="1" t="s">
        <v>42</v>
      </c>
      <c r="E2991" s="2">
        <v>1688058</v>
      </c>
      <c r="F2991" s="2">
        <v>1426251</v>
      </c>
      <c r="G2991" s="3">
        <f>+dataMercanciaGeneral[[#This Row],[Mercancía general embarcada en cabotaje]]+dataMercanciaGeneral[[#This Row],[Mercancía general desembarcada en cabotaje]]</f>
        <v>3114309</v>
      </c>
      <c r="H2991" s="2">
        <v>26233044</v>
      </c>
      <c r="I2991" s="2">
        <v>20442046</v>
      </c>
      <c r="J2991" s="3">
        <f>+dataMercanciaGeneral[[#This Row],[Mercancía general embarcada en exterior]]+dataMercanciaGeneral[[#This Row],[Mercancía general desembarcada en exterior]]</f>
        <v>46675090</v>
      </c>
      <c r="K2991" s="3">
        <f>+dataMercanciaGeneral[[#This Row],[Mercancía general embarcada en cabotaje]]+dataMercanciaGeneral[[#This Row],[Mercancía general embarcada en exterior]]</f>
        <v>27921102</v>
      </c>
      <c r="L2991" s="3">
        <f>+dataMercanciaGeneral[[#This Row],[Mercancía general desembarcada en cabotaje]]+dataMercanciaGeneral[[#This Row],[Mercancía general desembarcada en exterior]]</f>
        <v>21868297</v>
      </c>
      <c r="M2991" s="3">
        <f>+dataMercanciaGeneral[[#This Row],[TOTAL mercancía general embarcada en cabotaje y exterior]]+dataMercanciaGeneral[[#This Row],[TOTAL mercancía general desembarcada en cabotaje y exterior]]</f>
        <v>49789399</v>
      </c>
    </row>
    <row r="2992" spans="1:13" hidden="1" x14ac:dyDescent="0.25">
      <c r="A2992" s="1">
        <v>2013</v>
      </c>
      <c r="B2992" s="1" t="s">
        <v>28</v>
      </c>
      <c r="C2992" s="1" t="s">
        <v>32</v>
      </c>
      <c r="D2992" s="1" t="s">
        <v>33</v>
      </c>
      <c r="E2992" s="2">
        <v>40827</v>
      </c>
      <c r="F2992" s="2">
        <v>31487</v>
      </c>
      <c r="G2992" s="3">
        <f>+dataMercanciaGeneral[[#This Row],[Mercancía general embarcada en cabotaje]]+dataMercanciaGeneral[[#This Row],[Mercancía general desembarcada en cabotaje]]</f>
        <v>72314</v>
      </c>
      <c r="H2992" s="2">
        <v>705747</v>
      </c>
      <c r="I2992" s="2">
        <v>362185</v>
      </c>
      <c r="J2992" s="3">
        <f>+dataMercanciaGeneral[[#This Row],[Mercancía general embarcada en exterior]]+dataMercanciaGeneral[[#This Row],[Mercancía general desembarcada en exterior]]</f>
        <v>1067932</v>
      </c>
      <c r="K2992" s="3">
        <f>+dataMercanciaGeneral[[#This Row],[Mercancía general embarcada en cabotaje]]+dataMercanciaGeneral[[#This Row],[Mercancía general embarcada en exterior]]</f>
        <v>746574</v>
      </c>
      <c r="L2992" s="3">
        <f>+dataMercanciaGeneral[[#This Row],[Mercancía general desembarcada en cabotaje]]+dataMercanciaGeneral[[#This Row],[Mercancía general desembarcada en exterior]]</f>
        <v>393672</v>
      </c>
      <c r="M2992" s="3">
        <f>+dataMercanciaGeneral[[#This Row],[TOTAL mercancía general embarcada en cabotaje y exterior]]+dataMercanciaGeneral[[#This Row],[TOTAL mercancía general desembarcada en cabotaje y exterior]]</f>
        <v>1140246</v>
      </c>
    </row>
    <row r="2993" spans="1:13" hidden="1" x14ac:dyDescent="0.25">
      <c r="A2993" s="1">
        <v>2013</v>
      </c>
      <c r="B2993" s="1" t="s">
        <v>28</v>
      </c>
      <c r="C2993" s="1" t="s">
        <v>32</v>
      </c>
      <c r="D2993" s="1" t="s">
        <v>42</v>
      </c>
      <c r="E2993" s="2">
        <v>95579</v>
      </c>
      <c r="F2993" s="2">
        <v>46552</v>
      </c>
      <c r="G2993" s="3">
        <f>+dataMercanciaGeneral[[#This Row],[Mercancía general embarcada en cabotaje]]+dataMercanciaGeneral[[#This Row],[Mercancía general desembarcada en cabotaje]]</f>
        <v>142131</v>
      </c>
      <c r="H2993" s="2">
        <v>1177798</v>
      </c>
      <c r="I2993" s="2">
        <v>1057081</v>
      </c>
      <c r="J2993" s="3">
        <f>+dataMercanciaGeneral[[#This Row],[Mercancía general embarcada en exterior]]+dataMercanciaGeneral[[#This Row],[Mercancía general desembarcada en exterior]]</f>
        <v>2234879</v>
      </c>
      <c r="K2993" s="3">
        <f>+dataMercanciaGeneral[[#This Row],[Mercancía general embarcada en cabotaje]]+dataMercanciaGeneral[[#This Row],[Mercancía general embarcada en exterior]]</f>
        <v>1273377</v>
      </c>
      <c r="L2993" s="3">
        <f>+dataMercanciaGeneral[[#This Row],[Mercancía general desembarcada en cabotaje]]+dataMercanciaGeneral[[#This Row],[Mercancía general desembarcada en exterior]]</f>
        <v>1103633</v>
      </c>
      <c r="M2993" s="3">
        <f>+dataMercanciaGeneral[[#This Row],[TOTAL mercancía general embarcada en cabotaje y exterior]]+dataMercanciaGeneral[[#This Row],[TOTAL mercancía general desembarcada en cabotaje y exterior]]</f>
        <v>2377010</v>
      </c>
    </row>
    <row r="2994" spans="1:13" hidden="1" x14ac:dyDescent="0.25">
      <c r="A2994" s="1">
        <v>2013</v>
      </c>
      <c r="B2994" s="1" t="s">
        <v>29</v>
      </c>
      <c r="C2994" s="1" t="s">
        <v>32</v>
      </c>
      <c r="D2994" s="1" t="s">
        <v>33</v>
      </c>
      <c r="E2994" s="2">
        <v>0</v>
      </c>
      <c r="F2994" s="2">
        <v>0</v>
      </c>
      <c r="G2994" s="3">
        <f>+dataMercanciaGeneral[[#This Row],[Mercancía general embarcada en cabotaje]]+dataMercanciaGeneral[[#This Row],[Mercancía general desembarcada en cabotaje]]</f>
        <v>0</v>
      </c>
      <c r="H2994" s="2">
        <v>113904</v>
      </c>
      <c r="I2994" s="2">
        <v>109645</v>
      </c>
      <c r="J2994" s="3">
        <f>+dataMercanciaGeneral[[#This Row],[Mercancía general embarcada en exterior]]+dataMercanciaGeneral[[#This Row],[Mercancía general desembarcada en exterior]]</f>
        <v>223549</v>
      </c>
      <c r="K2994" s="3">
        <f>+dataMercanciaGeneral[[#This Row],[Mercancía general embarcada en cabotaje]]+dataMercanciaGeneral[[#This Row],[Mercancía general embarcada en exterior]]</f>
        <v>113904</v>
      </c>
      <c r="L2994" s="3">
        <f>+dataMercanciaGeneral[[#This Row],[Mercancía general desembarcada en cabotaje]]+dataMercanciaGeneral[[#This Row],[Mercancía general desembarcada en exterior]]</f>
        <v>109645</v>
      </c>
      <c r="M2994" s="3">
        <f>+dataMercanciaGeneral[[#This Row],[TOTAL mercancía general embarcada en cabotaje y exterior]]+dataMercanciaGeneral[[#This Row],[TOTAL mercancía general desembarcada en cabotaje y exterior]]</f>
        <v>223549</v>
      </c>
    </row>
    <row r="2995" spans="1:13" hidden="1" x14ac:dyDescent="0.25">
      <c r="A2995" s="1">
        <v>2013</v>
      </c>
      <c r="B2995" s="1" t="s">
        <v>29</v>
      </c>
      <c r="C2995" s="1" t="s">
        <v>32</v>
      </c>
      <c r="D2995" s="1" t="s">
        <v>42</v>
      </c>
      <c r="E2995" s="2">
        <v>214612</v>
      </c>
      <c r="F2995" s="2">
        <v>43781</v>
      </c>
      <c r="G2995" s="3">
        <f>+dataMercanciaGeneral[[#This Row],[Mercancía general embarcada en cabotaje]]+dataMercanciaGeneral[[#This Row],[Mercancía general desembarcada en cabotaje]]</f>
        <v>258393</v>
      </c>
      <c r="H2995" s="2">
        <v>3216</v>
      </c>
      <c r="I2995" s="2">
        <v>12504</v>
      </c>
      <c r="J2995" s="3">
        <f>+dataMercanciaGeneral[[#This Row],[Mercancía general embarcada en exterior]]+dataMercanciaGeneral[[#This Row],[Mercancía general desembarcada en exterior]]</f>
        <v>15720</v>
      </c>
      <c r="K2995" s="3">
        <f>+dataMercanciaGeneral[[#This Row],[Mercancía general embarcada en cabotaje]]+dataMercanciaGeneral[[#This Row],[Mercancía general embarcada en exterior]]</f>
        <v>217828</v>
      </c>
      <c r="L2995" s="3">
        <f>+dataMercanciaGeneral[[#This Row],[Mercancía general desembarcada en cabotaje]]+dataMercanciaGeneral[[#This Row],[Mercancía general desembarcada en exterior]]</f>
        <v>56285</v>
      </c>
      <c r="M2995" s="3">
        <f>+dataMercanciaGeneral[[#This Row],[TOTAL mercancía general embarcada en cabotaje y exterior]]+dataMercanciaGeneral[[#This Row],[TOTAL mercancía general desembarcada en cabotaje y exterior]]</f>
        <v>274113</v>
      </c>
    </row>
    <row r="2996" spans="1:13" hidden="1" x14ac:dyDescent="0.25">
      <c r="A2996" s="1">
        <v>2014</v>
      </c>
      <c r="B2996" s="1" t="s">
        <v>0</v>
      </c>
      <c r="C2996" s="1" t="s">
        <v>32</v>
      </c>
      <c r="D2996" s="1" t="s">
        <v>33</v>
      </c>
      <c r="E2996" s="2">
        <v>7068</v>
      </c>
      <c r="F2996" s="2">
        <v>0</v>
      </c>
      <c r="G2996" s="3">
        <f>+dataMercanciaGeneral[[#This Row],[Mercancía general embarcada en cabotaje]]+dataMercanciaGeneral[[#This Row],[Mercancía general desembarcada en cabotaje]]</f>
        <v>7068</v>
      </c>
      <c r="H2996" s="2">
        <v>515399</v>
      </c>
      <c r="I2996" s="2">
        <v>498327</v>
      </c>
      <c r="J2996" s="3">
        <f>+dataMercanciaGeneral[[#This Row],[Mercancía general embarcada en exterior]]+dataMercanciaGeneral[[#This Row],[Mercancía general desembarcada en exterior]]</f>
        <v>1013726</v>
      </c>
      <c r="K2996" s="3">
        <f>+dataMercanciaGeneral[[#This Row],[Mercancía general embarcada en cabotaje]]+dataMercanciaGeneral[[#This Row],[Mercancía general embarcada en exterior]]</f>
        <v>522467</v>
      </c>
      <c r="L2996" s="3">
        <f>+dataMercanciaGeneral[[#This Row],[Mercancía general desembarcada en cabotaje]]+dataMercanciaGeneral[[#This Row],[Mercancía general desembarcada en exterior]]</f>
        <v>498327</v>
      </c>
      <c r="M2996" s="3">
        <f>+dataMercanciaGeneral[[#This Row],[TOTAL mercancía general embarcada en cabotaje y exterior]]+dataMercanciaGeneral[[#This Row],[TOTAL mercancía general desembarcada en cabotaje y exterior]]</f>
        <v>1020794</v>
      </c>
    </row>
    <row r="2997" spans="1:13" hidden="1" x14ac:dyDescent="0.25">
      <c r="A2997" s="1">
        <v>2014</v>
      </c>
      <c r="B2997" s="1" t="s">
        <v>0</v>
      </c>
      <c r="C2997" s="1" t="s">
        <v>32</v>
      </c>
      <c r="D2997" s="1" t="s">
        <v>42</v>
      </c>
      <c r="E2997" s="2">
        <v>0</v>
      </c>
      <c r="F2997" s="2">
        <v>393</v>
      </c>
      <c r="G2997" s="3">
        <f>+dataMercanciaGeneral[[#This Row],[Mercancía general embarcada en cabotaje]]+dataMercanciaGeneral[[#This Row],[Mercancía general desembarcada en cabotaje]]</f>
        <v>393</v>
      </c>
      <c r="H2997" s="2">
        <v>17152</v>
      </c>
      <c r="I2997" s="2">
        <v>5273</v>
      </c>
      <c r="J2997" s="3">
        <f>+dataMercanciaGeneral[[#This Row],[Mercancía general embarcada en exterior]]+dataMercanciaGeneral[[#This Row],[Mercancía general desembarcada en exterior]]</f>
        <v>22425</v>
      </c>
      <c r="K2997" s="3">
        <f>+dataMercanciaGeneral[[#This Row],[Mercancía general embarcada en cabotaje]]+dataMercanciaGeneral[[#This Row],[Mercancía general embarcada en exterior]]</f>
        <v>17152</v>
      </c>
      <c r="L2997" s="3">
        <f>+dataMercanciaGeneral[[#This Row],[Mercancía general desembarcada en cabotaje]]+dataMercanciaGeneral[[#This Row],[Mercancía general desembarcada en exterior]]</f>
        <v>5666</v>
      </c>
      <c r="M2997" s="3">
        <f>+dataMercanciaGeneral[[#This Row],[TOTAL mercancía general embarcada en cabotaje y exterior]]+dataMercanciaGeneral[[#This Row],[TOTAL mercancía general desembarcada en cabotaje y exterior]]</f>
        <v>22818</v>
      </c>
    </row>
    <row r="2998" spans="1:13" hidden="1" x14ac:dyDescent="0.25">
      <c r="A2998" s="1">
        <v>2014</v>
      </c>
      <c r="B2998" s="1" t="s">
        <v>1</v>
      </c>
      <c r="C2998" s="1" t="s">
        <v>32</v>
      </c>
      <c r="D2998" s="1" t="s">
        <v>33</v>
      </c>
      <c r="E2998" s="2">
        <v>2593</v>
      </c>
      <c r="F2998" s="2">
        <v>4480</v>
      </c>
      <c r="G2998" s="3">
        <f>+dataMercanciaGeneral[[#This Row],[Mercancía general embarcada en cabotaje]]+dataMercanciaGeneral[[#This Row],[Mercancía general desembarcada en cabotaje]]</f>
        <v>7073</v>
      </c>
      <c r="H2998" s="2">
        <v>191010</v>
      </c>
      <c r="I2998" s="2">
        <v>56179</v>
      </c>
      <c r="J2998" s="3">
        <f>+dataMercanciaGeneral[[#This Row],[Mercancía general embarcada en exterior]]+dataMercanciaGeneral[[#This Row],[Mercancía general desembarcada en exterior]]</f>
        <v>247189</v>
      </c>
      <c r="K2998" s="3">
        <f>+dataMercanciaGeneral[[#This Row],[Mercancía general embarcada en cabotaje]]+dataMercanciaGeneral[[#This Row],[Mercancía general embarcada en exterior]]</f>
        <v>193603</v>
      </c>
      <c r="L2998" s="3">
        <f>+dataMercanciaGeneral[[#This Row],[Mercancía general desembarcada en cabotaje]]+dataMercanciaGeneral[[#This Row],[Mercancía general desembarcada en exterior]]</f>
        <v>60659</v>
      </c>
      <c r="M2998" s="3">
        <f>+dataMercanciaGeneral[[#This Row],[TOTAL mercancía general embarcada en cabotaje y exterior]]+dataMercanciaGeneral[[#This Row],[TOTAL mercancía general desembarcada en cabotaje y exterior]]</f>
        <v>254262</v>
      </c>
    </row>
    <row r="2999" spans="1:13" hidden="1" x14ac:dyDescent="0.25">
      <c r="A2999" s="1">
        <v>2014</v>
      </c>
      <c r="B2999" s="1" t="s">
        <v>1</v>
      </c>
      <c r="C2999" s="1" t="s">
        <v>32</v>
      </c>
      <c r="D2999" s="1" t="s">
        <v>42</v>
      </c>
      <c r="E2999" s="2">
        <v>608814</v>
      </c>
      <c r="F2999" s="2">
        <v>227800</v>
      </c>
      <c r="G2999" s="3">
        <f>+dataMercanciaGeneral[[#This Row],[Mercancía general embarcada en cabotaje]]+dataMercanciaGeneral[[#This Row],[Mercancía general desembarcada en cabotaje]]</f>
        <v>836614</v>
      </c>
      <c r="H2999" s="2">
        <v>131056</v>
      </c>
      <c r="I2999" s="2">
        <v>59648</v>
      </c>
      <c r="J2999" s="3">
        <f>+dataMercanciaGeneral[[#This Row],[Mercancía general embarcada en exterior]]+dataMercanciaGeneral[[#This Row],[Mercancía general desembarcada en exterior]]</f>
        <v>190704</v>
      </c>
      <c r="K2999" s="3">
        <f>+dataMercanciaGeneral[[#This Row],[Mercancía general embarcada en cabotaje]]+dataMercanciaGeneral[[#This Row],[Mercancía general embarcada en exterior]]</f>
        <v>739870</v>
      </c>
      <c r="L2999" s="3">
        <f>+dataMercanciaGeneral[[#This Row],[Mercancía general desembarcada en cabotaje]]+dataMercanciaGeneral[[#This Row],[Mercancía general desembarcada en exterior]]</f>
        <v>287448</v>
      </c>
      <c r="M2999" s="3">
        <f>+dataMercanciaGeneral[[#This Row],[TOTAL mercancía general embarcada en cabotaje y exterior]]+dataMercanciaGeneral[[#This Row],[TOTAL mercancía general desembarcada en cabotaje y exterior]]</f>
        <v>1027318</v>
      </c>
    </row>
    <row r="3000" spans="1:13" hidden="1" x14ac:dyDescent="0.25">
      <c r="A3000" s="1">
        <v>2014</v>
      </c>
      <c r="B3000" s="1" t="s">
        <v>2</v>
      </c>
      <c r="C3000" s="1" t="s">
        <v>32</v>
      </c>
      <c r="D3000" s="1" t="s">
        <v>33</v>
      </c>
      <c r="E3000" s="2">
        <v>119766</v>
      </c>
      <c r="F3000" s="2">
        <v>35632</v>
      </c>
      <c r="G3000" s="3">
        <f>+dataMercanciaGeneral[[#This Row],[Mercancía general embarcada en cabotaje]]+dataMercanciaGeneral[[#This Row],[Mercancía general desembarcada en cabotaje]]</f>
        <v>155398</v>
      </c>
      <c r="H3000" s="2">
        <v>289409</v>
      </c>
      <c r="I3000" s="2">
        <v>133968</v>
      </c>
      <c r="J3000" s="3">
        <f>+dataMercanciaGeneral[[#This Row],[Mercancía general embarcada en exterior]]+dataMercanciaGeneral[[#This Row],[Mercancía general desembarcada en exterior]]</f>
        <v>423377</v>
      </c>
      <c r="K3000" s="3">
        <f>+dataMercanciaGeneral[[#This Row],[Mercancía general embarcada en cabotaje]]+dataMercanciaGeneral[[#This Row],[Mercancía general embarcada en exterior]]</f>
        <v>409175</v>
      </c>
      <c r="L3000" s="3">
        <f>+dataMercanciaGeneral[[#This Row],[Mercancía general desembarcada en cabotaje]]+dataMercanciaGeneral[[#This Row],[Mercancía general desembarcada en exterior]]</f>
        <v>169600</v>
      </c>
      <c r="M3000" s="3">
        <f>+dataMercanciaGeneral[[#This Row],[TOTAL mercancía general embarcada en cabotaje y exterior]]+dataMercanciaGeneral[[#This Row],[TOTAL mercancía general desembarcada en cabotaje y exterior]]</f>
        <v>578775</v>
      </c>
    </row>
    <row r="3001" spans="1:13" hidden="1" x14ac:dyDescent="0.25">
      <c r="A3001" s="1">
        <v>2014</v>
      </c>
      <c r="B3001" s="1" t="s">
        <v>2</v>
      </c>
      <c r="C3001" s="1" t="s">
        <v>32</v>
      </c>
      <c r="D3001" s="1" t="s">
        <v>42</v>
      </c>
      <c r="E3001" s="2">
        <v>17681</v>
      </c>
      <c r="F3001" s="2">
        <v>24811</v>
      </c>
      <c r="G3001" s="3">
        <f>+dataMercanciaGeneral[[#This Row],[Mercancía general embarcada en cabotaje]]+dataMercanciaGeneral[[#This Row],[Mercancía general desembarcada en cabotaje]]</f>
        <v>42492</v>
      </c>
      <c r="H3001" s="2">
        <v>21276</v>
      </c>
      <c r="I3001" s="2">
        <v>10372</v>
      </c>
      <c r="J3001" s="3">
        <f>+dataMercanciaGeneral[[#This Row],[Mercancía general embarcada en exterior]]+dataMercanciaGeneral[[#This Row],[Mercancía general desembarcada en exterior]]</f>
        <v>31648</v>
      </c>
      <c r="K3001" s="3">
        <f>+dataMercanciaGeneral[[#This Row],[Mercancía general embarcada en cabotaje]]+dataMercanciaGeneral[[#This Row],[Mercancía general embarcada en exterior]]</f>
        <v>38957</v>
      </c>
      <c r="L3001" s="3">
        <f>+dataMercanciaGeneral[[#This Row],[Mercancía general desembarcada en cabotaje]]+dataMercanciaGeneral[[#This Row],[Mercancía general desembarcada en exterior]]</f>
        <v>35183</v>
      </c>
      <c r="M3001" s="3">
        <f>+dataMercanciaGeneral[[#This Row],[TOTAL mercancía general embarcada en cabotaje y exterior]]+dataMercanciaGeneral[[#This Row],[TOTAL mercancía general desembarcada en cabotaje y exterior]]</f>
        <v>74140</v>
      </c>
    </row>
    <row r="3002" spans="1:13" hidden="1" x14ac:dyDescent="0.25">
      <c r="A3002" s="1">
        <v>2014</v>
      </c>
      <c r="B3002" s="1" t="s">
        <v>3</v>
      </c>
      <c r="C3002" s="1" t="s">
        <v>32</v>
      </c>
      <c r="D3002" s="1" t="s">
        <v>33</v>
      </c>
      <c r="E3002" s="2">
        <v>7022</v>
      </c>
      <c r="F3002" s="2">
        <v>0</v>
      </c>
      <c r="G3002" s="3">
        <f>+dataMercanciaGeneral[[#This Row],[Mercancía general embarcada en cabotaje]]+dataMercanciaGeneral[[#This Row],[Mercancía general desembarcada en cabotaje]]</f>
        <v>7022</v>
      </c>
      <c r="H3002" s="2">
        <v>959918</v>
      </c>
      <c r="I3002" s="2">
        <v>213766</v>
      </c>
      <c r="J3002" s="3">
        <f>+dataMercanciaGeneral[[#This Row],[Mercancía general embarcada en exterior]]+dataMercanciaGeneral[[#This Row],[Mercancía general desembarcada en exterior]]</f>
        <v>1173684</v>
      </c>
      <c r="K3002" s="3">
        <f>+dataMercanciaGeneral[[#This Row],[Mercancía general embarcada en cabotaje]]+dataMercanciaGeneral[[#This Row],[Mercancía general embarcada en exterior]]</f>
        <v>966940</v>
      </c>
      <c r="L3002" s="3">
        <f>+dataMercanciaGeneral[[#This Row],[Mercancía general desembarcada en cabotaje]]+dataMercanciaGeneral[[#This Row],[Mercancía general desembarcada en exterior]]</f>
        <v>213766</v>
      </c>
      <c r="M3002" s="3">
        <f>+dataMercanciaGeneral[[#This Row],[TOTAL mercancía general embarcada en cabotaje y exterior]]+dataMercanciaGeneral[[#This Row],[TOTAL mercancía general desembarcada en cabotaje y exterior]]</f>
        <v>1180706</v>
      </c>
    </row>
    <row r="3003" spans="1:13" hidden="1" x14ac:dyDescent="0.25">
      <c r="A3003" s="1">
        <v>2014</v>
      </c>
      <c r="B3003" s="1" t="s">
        <v>3</v>
      </c>
      <c r="C3003" s="1" t="s">
        <v>32</v>
      </c>
      <c r="D3003" s="1" t="s">
        <v>42</v>
      </c>
      <c r="E3003" s="2">
        <v>0</v>
      </c>
      <c r="F3003" s="2">
        <v>0</v>
      </c>
      <c r="G3003" s="3">
        <f>+dataMercanciaGeneral[[#This Row],[Mercancía general embarcada en cabotaje]]+dataMercanciaGeneral[[#This Row],[Mercancía general desembarcada en cabotaje]]</f>
        <v>0</v>
      </c>
      <c r="H3003" s="2">
        <v>0</v>
      </c>
      <c r="I3003" s="2">
        <v>0</v>
      </c>
      <c r="J3003" s="3">
        <f>+dataMercanciaGeneral[[#This Row],[Mercancía general embarcada en exterior]]+dataMercanciaGeneral[[#This Row],[Mercancía general desembarcada en exterior]]</f>
        <v>0</v>
      </c>
      <c r="K3003" s="3">
        <f>+dataMercanciaGeneral[[#This Row],[Mercancía general embarcada en cabotaje]]+dataMercanciaGeneral[[#This Row],[Mercancía general embarcada en exterior]]</f>
        <v>0</v>
      </c>
      <c r="L3003" s="3">
        <f>+dataMercanciaGeneral[[#This Row],[Mercancía general desembarcada en cabotaje]]+dataMercanciaGeneral[[#This Row],[Mercancía general desembarcada en exterior]]</f>
        <v>0</v>
      </c>
      <c r="M3003" s="3">
        <f>+dataMercanciaGeneral[[#This Row],[TOTAL mercancía general embarcada en cabotaje y exterior]]+dataMercanciaGeneral[[#This Row],[TOTAL mercancía general desembarcada en cabotaje y exterior]]</f>
        <v>0</v>
      </c>
    </row>
    <row r="3004" spans="1:13" hidden="1" x14ac:dyDescent="0.25">
      <c r="A3004" s="1">
        <v>2014</v>
      </c>
      <c r="B3004" s="1" t="s">
        <v>4</v>
      </c>
      <c r="C3004" s="1" t="s">
        <v>32</v>
      </c>
      <c r="D3004" s="1" t="s">
        <v>33</v>
      </c>
      <c r="E3004" s="2">
        <v>592439</v>
      </c>
      <c r="F3004" s="2">
        <v>262785</v>
      </c>
      <c r="G3004" s="3">
        <f>+dataMercanciaGeneral[[#This Row],[Mercancía general embarcada en cabotaje]]+dataMercanciaGeneral[[#This Row],[Mercancía general desembarcada en cabotaje]]</f>
        <v>855224</v>
      </c>
      <c r="H3004" s="2">
        <v>2870475</v>
      </c>
      <c r="I3004" s="2">
        <v>2833107</v>
      </c>
      <c r="J3004" s="3">
        <f>+dataMercanciaGeneral[[#This Row],[Mercancía general embarcada en exterior]]+dataMercanciaGeneral[[#This Row],[Mercancía general desembarcada en exterior]]</f>
        <v>5703582</v>
      </c>
      <c r="K3004" s="3">
        <f>+dataMercanciaGeneral[[#This Row],[Mercancía general embarcada en cabotaje]]+dataMercanciaGeneral[[#This Row],[Mercancía general embarcada en exterior]]</f>
        <v>3462914</v>
      </c>
      <c r="L3004" s="3">
        <f>+dataMercanciaGeneral[[#This Row],[Mercancía general desembarcada en cabotaje]]+dataMercanciaGeneral[[#This Row],[Mercancía general desembarcada en exterior]]</f>
        <v>3095892</v>
      </c>
      <c r="M3004" s="3">
        <f>+dataMercanciaGeneral[[#This Row],[TOTAL mercancía general embarcada en cabotaje y exterior]]+dataMercanciaGeneral[[#This Row],[TOTAL mercancía general desembarcada en cabotaje y exterior]]</f>
        <v>6558806</v>
      </c>
    </row>
    <row r="3005" spans="1:13" hidden="1" x14ac:dyDescent="0.25">
      <c r="A3005" s="1">
        <v>2014</v>
      </c>
      <c r="B3005" s="1" t="s">
        <v>4</v>
      </c>
      <c r="C3005" s="1" t="s">
        <v>32</v>
      </c>
      <c r="D3005" s="1" t="s">
        <v>42</v>
      </c>
      <c r="E3005" s="2">
        <v>1678114</v>
      </c>
      <c r="F3005" s="2">
        <v>2132164</v>
      </c>
      <c r="G3005" s="3">
        <f>+dataMercanciaGeneral[[#This Row],[Mercancía general embarcada en cabotaje]]+dataMercanciaGeneral[[#This Row],[Mercancía general desembarcada en cabotaje]]</f>
        <v>3810278</v>
      </c>
      <c r="H3005" s="2">
        <v>26103143</v>
      </c>
      <c r="I3005" s="2">
        <v>24711098</v>
      </c>
      <c r="J3005" s="3">
        <f>+dataMercanciaGeneral[[#This Row],[Mercancía general embarcada en exterior]]+dataMercanciaGeneral[[#This Row],[Mercancía general desembarcada en exterior]]</f>
        <v>50814241</v>
      </c>
      <c r="K3005" s="3">
        <f>+dataMercanciaGeneral[[#This Row],[Mercancía general embarcada en cabotaje]]+dataMercanciaGeneral[[#This Row],[Mercancía general embarcada en exterior]]</f>
        <v>27781257</v>
      </c>
      <c r="L3005" s="3">
        <f>+dataMercanciaGeneral[[#This Row],[Mercancía general desembarcada en cabotaje]]+dataMercanciaGeneral[[#This Row],[Mercancía general desembarcada en exterior]]</f>
        <v>26843262</v>
      </c>
      <c r="M3005" s="3">
        <f>+dataMercanciaGeneral[[#This Row],[TOTAL mercancía general embarcada en cabotaje y exterior]]+dataMercanciaGeneral[[#This Row],[TOTAL mercancía general desembarcada en cabotaje y exterior]]</f>
        <v>54624519</v>
      </c>
    </row>
    <row r="3006" spans="1:13" hidden="1" x14ac:dyDescent="0.25">
      <c r="A3006" s="1">
        <v>2014</v>
      </c>
      <c r="B3006" s="1" t="s">
        <v>5</v>
      </c>
      <c r="C3006" s="1" t="s">
        <v>32</v>
      </c>
      <c r="D3006" s="1" t="s">
        <v>33</v>
      </c>
      <c r="E3006" s="2">
        <f>278225-11481</f>
        <v>266744</v>
      </c>
      <c r="F3006" s="2">
        <f>275386+11473</f>
        <v>286859</v>
      </c>
      <c r="G3006" s="3">
        <f>+dataMercanciaGeneral[[#This Row],[Mercancía general embarcada en cabotaje]]+dataMercanciaGeneral[[#This Row],[Mercancía general desembarcada en cabotaje]]</f>
        <v>553603</v>
      </c>
      <c r="H3006" s="2">
        <v>11276</v>
      </c>
      <c r="I3006" s="2">
        <v>53582</v>
      </c>
      <c r="J3006" s="3">
        <f>+dataMercanciaGeneral[[#This Row],[Mercancía general embarcada en exterior]]+dataMercanciaGeneral[[#This Row],[Mercancía general desembarcada en exterior]]</f>
        <v>64858</v>
      </c>
      <c r="K3006" s="3">
        <f>+dataMercanciaGeneral[[#This Row],[Mercancía general embarcada en cabotaje]]+dataMercanciaGeneral[[#This Row],[Mercancía general embarcada en exterior]]</f>
        <v>278020</v>
      </c>
      <c r="L3006" s="3">
        <f>+dataMercanciaGeneral[[#This Row],[Mercancía general desembarcada en cabotaje]]+dataMercanciaGeneral[[#This Row],[Mercancía general desembarcada en exterior]]</f>
        <v>340441</v>
      </c>
      <c r="M3006" s="3">
        <f>+dataMercanciaGeneral[[#This Row],[TOTAL mercancía general embarcada en cabotaje y exterior]]+dataMercanciaGeneral[[#This Row],[TOTAL mercancía general desembarcada en cabotaje y exterior]]</f>
        <v>618461</v>
      </c>
    </row>
    <row r="3007" spans="1:13" hidden="1" x14ac:dyDescent="0.25">
      <c r="A3007" s="1">
        <v>2014</v>
      </c>
      <c r="B3007" s="1" t="s">
        <v>5</v>
      </c>
      <c r="C3007" s="1" t="s">
        <v>32</v>
      </c>
      <c r="D3007" s="1" t="s">
        <v>42</v>
      </c>
      <c r="E3007" s="2">
        <v>147613</v>
      </c>
      <c r="F3007" s="2">
        <v>44548</v>
      </c>
      <c r="G3007" s="3">
        <f>+dataMercanciaGeneral[[#This Row],[Mercancía general embarcada en cabotaje]]+dataMercanciaGeneral[[#This Row],[Mercancía general desembarcada en cabotaje]]</f>
        <v>192161</v>
      </c>
      <c r="H3007" s="2">
        <v>487458</v>
      </c>
      <c r="I3007" s="2">
        <v>151367</v>
      </c>
      <c r="J3007" s="3">
        <f>+dataMercanciaGeneral[[#This Row],[Mercancía general embarcada en exterior]]+dataMercanciaGeneral[[#This Row],[Mercancía general desembarcada en exterior]]</f>
        <v>638825</v>
      </c>
      <c r="K3007" s="3">
        <f>+dataMercanciaGeneral[[#This Row],[Mercancía general embarcada en cabotaje]]+dataMercanciaGeneral[[#This Row],[Mercancía general embarcada en exterior]]</f>
        <v>635071</v>
      </c>
      <c r="L3007" s="3">
        <f>+dataMercanciaGeneral[[#This Row],[Mercancía general desembarcada en cabotaje]]+dataMercanciaGeneral[[#This Row],[Mercancía general desembarcada en exterior]]</f>
        <v>195915</v>
      </c>
      <c r="M3007" s="3">
        <f>+dataMercanciaGeneral[[#This Row],[TOTAL mercancía general embarcada en cabotaje y exterior]]+dataMercanciaGeneral[[#This Row],[TOTAL mercancía general desembarcada en cabotaje y exterior]]</f>
        <v>830986</v>
      </c>
    </row>
    <row r="3008" spans="1:13" hidden="1" x14ac:dyDescent="0.25">
      <c r="A3008" s="1">
        <v>2014</v>
      </c>
      <c r="B3008" s="1" t="s">
        <v>10</v>
      </c>
      <c r="C3008" s="1" t="s">
        <v>32</v>
      </c>
      <c r="D3008" s="1" t="s">
        <v>33</v>
      </c>
      <c r="E3008" s="2">
        <v>3284512</v>
      </c>
      <c r="F3008" s="2">
        <v>6156891</v>
      </c>
      <c r="G3008" s="3">
        <f>+dataMercanciaGeneral[[#This Row],[Mercancía general embarcada en cabotaje]]+dataMercanciaGeneral[[#This Row],[Mercancía general desembarcada en cabotaje]]</f>
        <v>9441403</v>
      </c>
      <c r="H3008" s="2">
        <v>103815</v>
      </c>
      <c r="I3008" s="2">
        <v>40856</v>
      </c>
      <c r="J3008" s="3">
        <f>+dataMercanciaGeneral[[#This Row],[Mercancía general embarcada en exterior]]+dataMercanciaGeneral[[#This Row],[Mercancía general desembarcada en exterior]]</f>
        <v>144671</v>
      </c>
      <c r="K3008" s="3">
        <f>+dataMercanciaGeneral[[#This Row],[Mercancía general embarcada en cabotaje]]+dataMercanciaGeneral[[#This Row],[Mercancía general embarcada en exterior]]</f>
        <v>3388327</v>
      </c>
      <c r="L3008" s="3">
        <f>+dataMercanciaGeneral[[#This Row],[Mercancía general desembarcada en cabotaje]]+dataMercanciaGeneral[[#This Row],[Mercancía general desembarcada en exterior]]</f>
        <v>6197747</v>
      </c>
      <c r="M3008" s="3">
        <f>+dataMercanciaGeneral[[#This Row],[TOTAL mercancía general embarcada en cabotaje y exterior]]+dataMercanciaGeneral[[#This Row],[TOTAL mercancía general desembarcada en cabotaje y exterior]]</f>
        <v>9586074</v>
      </c>
    </row>
    <row r="3009" spans="1:13" hidden="1" x14ac:dyDescent="0.25">
      <c r="A3009" s="1">
        <v>2014</v>
      </c>
      <c r="B3009" s="1" t="s">
        <v>10</v>
      </c>
      <c r="C3009" s="1" t="s">
        <v>32</v>
      </c>
      <c r="D3009" s="1" t="s">
        <v>42</v>
      </c>
      <c r="E3009" s="2">
        <v>111062</v>
      </c>
      <c r="F3009" s="2">
        <v>174558</v>
      </c>
      <c r="G3009" s="3">
        <f>+dataMercanciaGeneral[[#This Row],[Mercancía general embarcada en cabotaje]]+dataMercanciaGeneral[[#This Row],[Mercancía general desembarcada en cabotaje]]</f>
        <v>285620</v>
      </c>
      <c r="H3009" s="2">
        <v>197</v>
      </c>
      <c r="I3009" s="2">
        <v>159</v>
      </c>
      <c r="J3009" s="3">
        <f>+dataMercanciaGeneral[[#This Row],[Mercancía general embarcada en exterior]]+dataMercanciaGeneral[[#This Row],[Mercancía general desembarcada en exterior]]</f>
        <v>356</v>
      </c>
      <c r="K3009" s="3">
        <f>+dataMercanciaGeneral[[#This Row],[Mercancía general embarcada en cabotaje]]+dataMercanciaGeneral[[#This Row],[Mercancía general embarcada en exterior]]</f>
        <v>111259</v>
      </c>
      <c r="L3009" s="3">
        <f>+dataMercanciaGeneral[[#This Row],[Mercancía general desembarcada en cabotaje]]+dataMercanciaGeneral[[#This Row],[Mercancía general desembarcada en exterior]]</f>
        <v>174717</v>
      </c>
      <c r="M3009" s="3">
        <f>+dataMercanciaGeneral[[#This Row],[TOTAL mercancía general embarcada en cabotaje y exterior]]+dataMercanciaGeneral[[#This Row],[TOTAL mercancía general desembarcada en cabotaje y exterior]]</f>
        <v>285976</v>
      </c>
    </row>
    <row r="3010" spans="1:13" hidden="1" x14ac:dyDescent="0.25">
      <c r="A3010" s="1">
        <v>2014</v>
      </c>
      <c r="B3010" s="1" t="s">
        <v>11</v>
      </c>
      <c r="C3010" s="1" t="s">
        <v>32</v>
      </c>
      <c r="D3010" s="1" t="s">
        <v>33</v>
      </c>
      <c r="E3010" s="2">
        <v>2971685</v>
      </c>
      <c r="F3010" s="2">
        <v>1573465</v>
      </c>
      <c r="G3010" s="3">
        <f>+dataMercanciaGeneral[[#This Row],[Mercancía general embarcada en cabotaje]]+dataMercanciaGeneral[[#This Row],[Mercancía general desembarcada en cabotaje]]</f>
        <v>4545150</v>
      </c>
      <c r="H3010" s="2">
        <f>3155063+1909</f>
        <v>3156972</v>
      </c>
      <c r="I3010" s="2">
        <f>2093013-1909</f>
        <v>2091104</v>
      </c>
      <c r="J3010" s="3">
        <f>+dataMercanciaGeneral[[#This Row],[Mercancía general embarcada en exterior]]+dataMercanciaGeneral[[#This Row],[Mercancía general desembarcada en exterior]]</f>
        <v>5248076</v>
      </c>
      <c r="K3010" s="3">
        <f>+dataMercanciaGeneral[[#This Row],[Mercancía general embarcada en cabotaje]]+dataMercanciaGeneral[[#This Row],[Mercancía general embarcada en exterior]]</f>
        <v>6128657</v>
      </c>
      <c r="L3010" s="3">
        <f>+dataMercanciaGeneral[[#This Row],[Mercancía general desembarcada en cabotaje]]+dataMercanciaGeneral[[#This Row],[Mercancía general desembarcada en exterior]]</f>
        <v>3664569</v>
      </c>
      <c r="M3010" s="3">
        <f>+dataMercanciaGeneral[[#This Row],[TOTAL mercancía general embarcada en cabotaje y exterior]]+dataMercanciaGeneral[[#This Row],[TOTAL mercancía general desembarcada en cabotaje y exterior]]</f>
        <v>9793226</v>
      </c>
    </row>
    <row r="3011" spans="1:13" hidden="1" x14ac:dyDescent="0.25">
      <c r="A3011" s="1">
        <v>2014</v>
      </c>
      <c r="B3011" s="1" t="s">
        <v>11</v>
      </c>
      <c r="C3011" s="1" t="s">
        <v>32</v>
      </c>
      <c r="D3011" s="1" t="s">
        <v>42</v>
      </c>
      <c r="E3011" s="2">
        <v>813704</v>
      </c>
      <c r="F3011" s="2">
        <v>321385</v>
      </c>
      <c r="G3011" s="3">
        <f>+dataMercanciaGeneral[[#This Row],[Mercancía general embarcada en cabotaje]]+dataMercanciaGeneral[[#This Row],[Mercancía general desembarcada en cabotaje]]</f>
        <v>1135089</v>
      </c>
      <c r="H3011" s="2">
        <v>9741403</v>
      </c>
      <c r="I3011" s="2">
        <v>6930460</v>
      </c>
      <c r="J3011" s="3">
        <f>+dataMercanciaGeneral[[#This Row],[Mercancía general embarcada en exterior]]+dataMercanciaGeneral[[#This Row],[Mercancía general desembarcada en exterior]]</f>
        <v>16671863</v>
      </c>
      <c r="K3011" s="3">
        <f>+dataMercanciaGeneral[[#This Row],[Mercancía general embarcada en cabotaje]]+dataMercanciaGeneral[[#This Row],[Mercancía general embarcada en exterior]]</f>
        <v>10555107</v>
      </c>
      <c r="L3011" s="3">
        <f>+dataMercanciaGeneral[[#This Row],[Mercancía general desembarcada en cabotaje]]+dataMercanciaGeneral[[#This Row],[Mercancía general desembarcada en exterior]]</f>
        <v>7251845</v>
      </c>
      <c r="M3011" s="3">
        <f>+dataMercanciaGeneral[[#This Row],[TOTAL mercancía general embarcada en cabotaje y exterior]]+dataMercanciaGeneral[[#This Row],[TOTAL mercancía general desembarcada en cabotaje y exterior]]</f>
        <v>17806952</v>
      </c>
    </row>
    <row r="3012" spans="1:13" hidden="1" x14ac:dyDescent="0.25">
      <c r="A3012" s="1">
        <v>2014</v>
      </c>
      <c r="B3012" s="1" t="s">
        <v>12</v>
      </c>
      <c r="C3012" s="1" t="s">
        <v>32</v>
      </c>
      <c r="D3012" s="1" t="s">
        <v>33</v>
      </c>
      <c r="E3012" s="2">
        <v>13767</v>
      </c>
      <c r="F3012" s="2">
        <v>1645</v>
      </c>
      <c r="G3012" s="3">
        <f>+dataMercanciaGeneral[[#This Row],[Mercancía general embarcada en cabotaje]]+dataMercanciaGeneral[[#This Row],[Mercancía general desembarcada en cabotaje]]</f>
        <v>15412</v>
      </c>
      <c r="H3012" s="2">
        <v>1306097</v>
      </c>
      <c r="I3012" s="2">
        <v>1951887</v>
      </c>
      <c r="J3012" s="3">
        <f>+dataMercanciaGeneral[[#This Row],[Mercancía general embarcada en exterior]]+dataMercanciaGeneral[[#This Row],[Mercancía general desembarcada en exterior]]</f>
        <v>3257984</v>
      </c>
      <c r="K3012" s="3">
        <f>+dataMercanciaGeneral[[#This Row],[Mercancía general embarcada en cabotaje]]+dataMercanciaGeneral[[#This Row],[Mercancía general embarcada en exterior]]</f>
        <v>1319864</v>
      </c>
      <c r="L3012" s="3">
        <f>+dataMercanciaGeneral[[#This Row],[Mercancía general desembarcada en cabotaje]]+dataMercanciaGeneral[[#This Row],[Mercancía general desembarcada en exterior]]</f>
        <v>1953532</v>
      </c>
      <c r="M3012" s="3">
        <f>+dataMercanciaGeneral[[#This Row],[TOTAL mercancía general embarcada en cabotaje y exterior]]+dataMercanciaGeneral[[#This Row],[TOTAL mercancía general desembarcada en cabotaje y exterior]]</f>
        <v>3273396</v>
      </c>
    </row>
    <row r="3013" spans="1:13" hidden="1" x14ac:dyDescent="0.25">
      <c r="A3013" s="1">
        <v>2014</v>
      </c>
      <c r="B3013" s="1" t="s">
        <v>12</v>
      </c>
      <c r="C3013" s="1" t="s">
        <v>32</v>
      </c>
      <c r="D3013" s="1" t="s">
        <v>42</v>
      </c>
      <c r="E3013" s="2">
        <v>190669</v>
      </c>
      <c r="F3013" s="2">
        <v>145065</v>
      </c>
      <c r="G3013" s="3">
        <f>+dataMercanciaGeneral[[#This Row],[Mercancía general embarcada en cabotaje]]+dataMercanciaGeneral[[#This Row],[Mercancía general desembarcada en cabotaje]]</f>
        <v>335734</v>
      </c>
      <c r="H3013" s="2">
        <v>3788829</v>
      </c>
      <c r="I3013" s="2">
        <v>2483496</v>
      </c>
      <c r="J3013" s="3">
        <f>+dataMercanciaGeneral[[#This Row],[Mercancía general embarcada en exterior]]+dataMercanciaGeneral[[#This Row],[Mercancía general desembarcada en exterior]]</f>
        <v>6272325</v>
      </c>
      <c r="K3013" s="3">
        <f>+dataMercanciaGeneral[[#This Row],[Mercancía general embarcada en cabotaje]]+dataMercanciaGeneral[[#This Row],[Mercancía general embarcada en exterior]]</f>
        <v>3979498</v>
      </c>
      <c r="L3013" s="3">
        <f>+dataMercanciaGeneral[[#This Row],[Mercancía general desembarcada en cabotaje]]+dataMercanciaGeneral[[#This Row],[Mercancía general desembarcada en exterior]]</f>
        <v>2628561</v>
      </c>
      <c r="M3013" s="3">
        <f>+dataMercanciaGeneral[[#This Row],[TOTAL mercancía general embarcada en cabotaje y exterior]]+dataMercanciaGeneral[[#This Row],[TOTAL mercancía general desembarcada en cabotaje y exterior]]</f>
        <v>6608059</v>
      </c>
    </row>
    <row r="3014" spans="1:13" hidden="1" x14ac:dyDescent="0.25">
      <c r="A3014" s="1">
        <v>2014</v>
      </c>
      <c r="B3014" s="1" t="s">
        <v>13</v>
      </c>
      <c r="C3014" s="1" t="s">
        <v>32</v>
      </c>
      <c r="D3014" s="1" t="s">
        <v>33</v>
      </c>
      <c r="E3014" s="2">
        <v>139</v>
      </c>
      <c r="F3014" s="2">
        <v>406</v>
      </c>
      <c r="G3014" s="3">
        <f>+dataMercanciaGeneral[[#This Row],[Mercancía general embarcada en cabotaje]]+dataMercanciaGeneral[[#This Row],[Mercancía general desembarcada en cabotaje]]</f>
        <v>545</v>
      </c>
      <c r="H3014" s="2">
        <v>61626</v>
      </c>
      <c r="I3014" s="2">
        <v>93220</v>
      </c>
      <c r="J3014" s="3">
        <f>+dataMercanciaGeneral[[#This Row],[Mercancía general embarcada en exterior]]+dataMercanciaGeneral[[#This Row],[Mercancía general desembarcada en exterior]]</f>
        <v>154846</v>
      </c>
      <c r="K3014" s="3">
        <f>+dataMercanciaGeneral[[#This Row],[Mercancía general embarcada en cabotaje]]+dataMercanciaGeneral[[#This Row],[Mercancía general embarcada en exterior]]</f>
        <v>61765</v>
      </c>
      <c r="L3014" s="3">
        <f>+dataMercanciaGeneral[[#This Row],[Mercancía general desembarcada en cabotaje]]+dataMercanciaGeneral[[#This Row],[Mercancía general desembarcada en exterior]]</f>
        <v>93626</v>
      </c>
      <c r="M3014" s="3">
        <f>+dataMercanciaGeneral[[#This Row],[TOTAL mercancía general embarcada en cabotaje y exterior]]+dataMercanciaGeneral[[#This Row],[TOTAL mercancía general desembarcada en cabotaje y exterior]]</f>
        <v>155391</v>
      </c>
    </row>
    <row r="3015" spans="1:13" hidden="1" x14ac:dyDescent="0.25">
      <c r="A3015" s="1">
        <v>2014</v>
      </c>
      <c r="B3015" s="1" t="s">
        <v>13</v>
      </c>
      <c r="C3015" s="1" t="s">
        <v>32</v>
      </c>
      <c r="D3015" s="1" t="s">
        <v>42</v>
      </c>
      <c r="E3015" s="2">
        <v>226748</v>
      </c>
      <c r="F3015" s="2">
        <v>23306</v>
      </c>
      <c r="G3015" s="3">
        <f>+dataMercanciaGeneral[[#This Row],[Mercancía general embarcada en cabotaje]]+dataMercanciaGeneral[[#This Row],[Mercancía general desembarcada en cabotaje]]</f>
        <v>250054</v>
      </c>
      <c r="H3015" s="2">
        <v>413640</v>
      </c>
      <c r="I3015" s="2">
        <v>399146</v>
      </c>
      <c r="J3015" s="3">
        <f>+dataMercanciaGeneral[[#This Row],[Mercancía general embarcada en exterior]]+dataMercanciaGeneral[[#This Row],[Mercancía general desembarcada en exterior]]</f>
        <v>812786</v>
      </c>
      <c r="K3015" s="3">
        <f>+dataMercanciaGeneral[[#This Row],[Mercancía general embarcada en cabotaje]]+dataMercanciaGeneral[[#This Row],[Mercancía general embarcada en exterior]]</f>
        <v>640388</v>
      </c>
      <c r="L3015" s="3">
        <f>+dataMercanciaGeneral[[#This Row],[Mercancía general desembarcada en cabotaje]]+dataMercanciaGeneral[[#This Row],[Mercancía general desembarcada en exterior]]</f>
        <v>422452</v>
      </c>
      <c r="M3015" s="3">
        <f>+dataMercanciaGeneral[[#This Row],[TOTAL mercancía general embarcada en cabotaje y exterior]]+dataMercanciaGeneral[[#This Row],[TOTAL mercancía general desembarcada en cabotaje y exterior]]</f>
        <v>1062840</v>
      </c>
    </row>
    <row r="3016" spans="1:13" hidden="1" x14ac:dyDescent="0.25">
      <c r="A3016" s="1">
        <v>2014</v>
      </c>
      <c r="B3016" s="1" t="s">
        <v>14</v>
      </c>
      <c r="C3016" s="1" t="s">
        <v>32</v>
      </c>
      <c r="D3016" s="1" t="s">
        <v>33</v>
      </c>
      <c r="E3016" s="2">
        <v>196</v>
      </c>
      <c r="F3016" s="2">
        <v>86</v>
      </c>
      <c r="G3016" s="3">
        <f>+dataMercanciaGeneral[[#This Row],[Mercancía general embarcada en cabotaje]]+dataMercanciaGeneral[[#This Row],[Mercancía general desembarcada en cabotaje]]</f>
        <v>282</v>
      </c>
      <c r="H3016" s="2">
        <v>260148</v>
      </c>
      <c r="I3016" s="2">
        <v>33660</v>
      </c>
      <c r="J3016" s="3">
        <f>+dataMercanciaGeneral[[#This Row],[Mercancía general embarcada en exterior]]+dataMercanciaGeneral[[#This Row],[Mercancía general desembarcada en exterior]]</f>
        <v>293808</v>
      </c>
      <c r="K3016" s="3">
        <f>+dataMercanciaGeneral[[#This Row],[Mercancía general embarcada en cabotaje]]+dataMercanciaGeneral[[#This Row],[Mercancía general embarcada en exterior]]</f>
        <v>260344</v>
      </c>
      <c r="L3016" s="3">
        <f>+dataMercanciaGeneral[[#This Row],[Mercancía general desembarcada en cabotaje]]+dataMercanciaGeneral[[#This Row],[Mercancía general desembarcada en exterior]]</f>
        <v>33746</v>
      </c>
      <c r="M3016" s="3">
        <f>+dataMercanciaGeneral[[#This Row],[TOTAL mercancía general embarcada en cabotaje y exterior]]+dataMercanciaGeneral[[#This Row],[TOTAL mercancía general desembarcada en cabotaje y exterior]]</f>
        <v>294090</v>
      </c>
    </row>
    <row r="3017" spans="1:13" hidden="1" x14ac:dyDescent="0.25">
      <c r="A3017" s="1">
        <v>2014</v>
      </c>
      <c r="B3017" s="1" t="s">
        <v>14</v>
      </c>
      <c r="C3017" s="1" t="s">
        <v>32</v>
      </c>
      <c r="D3017" s="1" t="s">
        <v>42</v>
      </c>
      <c r="E3017" s="2">
        <v>4003</v>
      </c>
      <c r="F3017" s="2">
        <v>14138</v>
      </c>
      <c r="G3017" s="3">
        <f>+dataMercanciaGeneral[[#This Row],[Mercancía general embarcada en cabotaje]]+dataMercanciaGeneral[[#This Row],[Mercancía general desembarcada en cabotaje]]</f>
        <v>18141</v>
      </c>
      <c r="H3017" s="2">
        <v>2366509</v>
      </c>
      <c r="I3017" s="2">
        <v>322281</v>
      </c>
      <c r="J3017" s="3">
        <f>+dataMercanciaGeneral[[#This Row],[Mercancía general embarcada en exterior]]+dataMercanciaGeneral[[#This Row],[Mercancía general desembarcada en exterior]]</f>
        <v>2688790</v>
      </c>
      <c r="K3017" s="3">
        <f>+dataMercanciaGeneral[[#This Row],[Mercancía general embarcada en cabotaje]]+dataMercanciaGeneral[[#This Row],[Mercancía general embarcada en exterior]]</f>
        <v>2370512</v>
      </c>
      <c r="L3017" s="3">
        <f>+dataMercanciaGeneral[[#This Row],[Mercancía general desembarcada en cabotaje]]+dataMercanciaGeneral[[#This Row],[Mercancía general desembarcada en exterior]]</f>
        <v>336419</v>
      </c>
      <c r="M3017" s="3">
        <f>+dataMercanciaGeneral[[#This Row],[TOTAL mercancía general embarcada en cabotaje y exterior]]+dataMercanciaGeneral[[#This Row],[TOTAL mercancía general desembarcada en cabotaje y exterior]]</f>
        <v>2706931</v>
      </c>
    </row>
    <row r="3018" spans="1:13" hidden="1" x14ac:dyDescent="0.25">
      <c r="A3018" s="1">
        <v>2014</v>
      </c>
      <c r="B3018" s="1" t="s">
        <v>15</v>
      </c>
      <c r="C3018" s="1" t="s">
        <v>32</v>
      </c>
      <c r="D3018" s="1" t="s">
        <v>33</v>
      </c>
      <c r="E3018" s="2">
        <v>284978</v>
      </c>
      <c r="F3018" s="2">
        <v>562794</v>
      </c>
      <c r="G3018" s="3">
        <f>+dataMercanciaGeneral[[#This Row],[Mercancía general embarcada en cabotaje]]+dataMercanciaGeneral[[#This Row],[Mercancía general desembarcada en cabotaje]]</f>
        <v>847772</v>
      </c>
      <c r="H3018" s="2">
        <v>67</v>
      </c>
      <c r="I3018" s="2">
        <v>561</v>
      </c>
      <c r="J3018" s="3">
        <f>+dataMercanciaGeneral[[#This Row],[Mercancía general embarcada en exterior]]+dataMercanciaGeneral[[#This Row],[Mercancía general desembarcada en exterior]]</f>
        <v>628</v>
      </c>
      <c r="K3018" s="3">
        <f>+dataMercanciaGeneral[[#This Row],[Mercancía general embarcada en cabotaje]]+dataMercanciaGeneral[[#This Row],[Mercancía general embarcada en exterior]]</f>
        <v>285045</v>
      </c>
      <c r="L3018" s="3">
        <f>+dataMercanciaGeneral[[#This Row],[Mercancía general desembarcada en cabotaje]]+dataMercanciaGeneral[[#This Row],[Mercancía general desembarcada en exterior]]</f>
        <v>563355</v>
      </c>
      <c r="M3018" s="3">
        <f>+dataMercanciaGeneral[[#This Row],[TOTAL mercancía general embarcada en cabotaje y exterior]]+dataMercanciaGeneral[[#This Row],[TOTAL mercancía general desembarcada en cabotaje y exterior]]</f>
        <v>848400</v>
      </c>
    </row>
    <row r="3019" spans="1:13" hidden="1" x14ac:dyDescent="0.25">
      <c r="A3019" s="1">
        <v>2014</v>
      </c>
      <c r="B3019" s="1" t="s">
        <v>15</v>
      </c>
      <c r="C3019" s="1" t="s">
        <v>32</v>
      </c>
      <c r="D3019" s="1" t="s">
        <v>42</v>
      </c>
      <c r="E3019" s="2">
        <v>59923</v>
      </c>
      <c r="F3019" s="2">
        <v>54923</v>
      </c>
      <c r="G3019" s="3">
        <f>+dataMercanciaGeneral[[#This Row],[Mercancía general embarcada en cabotaje]]+dataMercanciaGeneral[[#This Row],[Mercancía general desembarcada en cabotaje]]</f>
        <v>114846</v>
      </c>
      <c r="H3019" s="2">
        <v>0</v>
      </c>
      <c r="I3019" s="2">
        <v>142</v>
      </c>
      <c r="J3019" s="3">
        <f>+dataMercanciaGeneral[[#This Row],[Mercancía general embarcada en exterior]]+dataMercanciaGeneral[[#This Row],[Mercancía general desembarcada en exterior]]</f>
        <v>142</v>
      </c>
      <c r="K3019" s="3">
        <f>+dataMercanciaGeneral[[#This Row],[Mercancía general embarcada en cabotaje]]+dataMercanciaGeneral[[#This Row],[Mercancía general embarcada en exterior]]</f>
        <v>59923</v>
      </c>
      <c r="L3019" s="3">
        <f>+dataMercanciaGeneral[[#This Row],[Mercancía general desembarcada en cabotaje]]+dataMercanciaGeneral[[#This Row],[Mercancía general desembarcada en exterior]]</f>
        <v>55065</v>
      </c>
      <c r="M3019" s="3">
        <f>+dataMercanciaGeneral[[#This Row],[TOTAL mercancía general embarcada en cabotaje y exterior]]+dataMercanciaGeneral[[#This Row],[TOTAL mercancía general desembarcada en cabotaje y exterior]]</f>
        <v>114988</v>
      </c>
    </row>
    <row r="3020" spans="1:13" hidden="1" x14ac:dyDescent="0.25">
      <c r="A3020" s="1">
        <v>2014</v>
      </c>
      <c r="B3020" s="1" t="s">
        <v>16</v>
      </c>
      <c r="C3020" s="1" t="s">
        <v>32</v>
      </c>
      <c r="D3020" s="1" t="s">
        <v>33</v>
      </c>
      <c r="E3020" s="2">
        <v>13202</v>
      </c>
      <c r="F3020" s="2">
        <v>0</v>
      </c>
      <c r="G3020" s="3">
        <f>+dataMercanciaGeneral[[#This Row],[Mercancía general embarcada en cabotaje]]+dataMercanciaGeneral[[#This Row],[Mercancía general desembarcada en cabotaje]]</f>
        <v>13202</v>
      </c>
      <c r="H3020" s="2">
        <v>797855</v>
      </c>
      <c r="I3020" s="2">
        <v>78642</v>
      </c>
      <c r="J3020" s="3">
        <f>+dataMercanciaGeneral[[#This Row],[Mercancía general embarcada en exterior]]+dataMercanciaGeneral[[#This Row],[Mercancía general desembarcada en exterior]]</f>
        <v>876497</v>
      </c>
      <c r="K3020" s="3">
        <f>+dataMercanciaGeneral[[#This Row],[Mercancía general embarcada en cabotaje]]+dataMercanciaGeneral[[#This Row],[Mercancía general embarcada en exterior]]</f>
        <v>811057</v>
      </c>
      <c r="L3020" s="3">
        <f>+dataMercanciaGeneral[[#This Row],[Mercancía general desembarcada en cabotaje]]+dataMercanciaGeneral[[#This Row],[Mercancía general desembarcada en exterior]]</f>
        <v>78642</v>
      </c>
      <c r="M3020" s="3">
        <f>+dataMercanciaGeneral[[#This Row],[TOTAL mercancía general embarcada en cabotaje y exterior]]+dataMercanciaGeneral[[#This Row],[TOTAL mercancía general desembarcada en cabotaje y exterior]]</f>
        <v>889699</v>
      </c>
    </row>
    <row r="3021" spans="1:13" hidden="1" x14ac:dyDescent="0.25">
      <c r="A3021" s="1">
        <v>2014</v>
      </c>
      <c r="B3021" s="1" t="s">
        <v>16</v>
      </c>
      <c r="C3021" s="1" t="s">
        <v>32</v>
      </c>
      <c r="D3021" s="1" t="s">
        <v>42</v>
      </c>
      <c r="E3021" s="2">
        <v>0</v>
      </c>
      <c r="F3021" s="2">
        <v>0</v>
      </c>
      <c r="G3021" s="3">
        <f>+dataMercanciaGeneral[[#This Row],[Mercancía general embarcada en cabotaje]]+dataMercanciaGeneral[[#This Row],[Mercancía general desembarcada en cabotaje]]</f>
        <v>0</v>
      </c>
      <c r="H3021" s="2">
        <v>2500</v>
      </c>
      <c r="I3021" s="2">
        <v>2946</v>
      </c>
      <c r="J3021" s="3">
        <f>+dataMercanciaGeneral[[#This Row],[Mercancía general embarcada en exterior]]+dataMercanciaGeneral[[#This Row],[Mercancía general desembarcada en exterior]]</f>
        <v>5446</v>
      </c>
      <c r="K3021" s="3">
        <f>+dataMercanciaGeneral[[#This Row],[Mercancía general embarcada en cabotaje]]+dataMercanciaGeneral[[#This Row],[Mercancía general embarcada en exterior]]</f>
        <v>2500</v>
      </c>
      <c r="L3021" s="3">
        <f>+dataMercanciaGeneral[[#This Row],[Mercancía general desembarcada en cabotaje]]+dataMercanciaGeneral[[#This Row],[Mercancía general desembarcada en exterior]]</f>
        <v>2946</v>
      </c>
      <c r="M3021" s="3">
        <f>+dataMercanciaGeneral[[#This Row],[TOTAL mercancía general embarcada en cabotaje y exterior]]+dataMercanciaGeneral[[#This Row],[TOTAL mercancía general desembarcada en cabotaje y exterior]]</f>
        <v>5446</v>
      </c>
    </row>
    <row r="3022" spans="1:13" hidden="1" x14ac:dyDescent="0.25">
      <c r="A3022" s="1">
        <v>2014</v>
      </c>
      <c r="B3022" s="1" t="s">
        <v>17</v>
      </c>
      <c r="C3022" s="1" t="s">
        <v>32</v>
      </c>
      <c r="D3022" s="1" t="s">
        <v>33</v>
      </c>
      <c r="E3022" s="2">
        <v>0</v>
      </c>
      <c r="F3022" s="2">
        <v>0</v>
      </c>
      <c r="G3022" s="3">
        <f>+dataMercanciaGeneral[[#This Row],[Mercancía general embarcada en cabotaje]]+dataMercanciaGeneral[[#This Row],[Mercancía general desembarcada en cabotaje]]</f>
        <v>0</v>
      </c>
      <c r="H3022" s="2">
        <v>926181</v>
      </c>
      <c r="I3022" s="2">
        <v>194205</v>
      </c>
      <c r="J3022" s="3">
        <f>+dataMercanciaGeneral[[#This Row],[Mercancía general embarcada en exterior]]+dataMercanciaGeneral[[#This Row],[Mercancía general desembarcada en exterior]]</f>
        <v>1120386</v>
      </c>
      <c r="K3022" s="3">
        <f>+dataMercanciaGeneral[[#This Row],[Mercancía general embarcada en cabotaje]]+dataMercanciaGeneral[[#This Row],[Mercancía general embarcada en exterior]]</f>
        <v>926181</v>
      </c>
      <c r="L3022" s="3">
        <f>+dataMercanciaGeneral[[#This Row],[Mercancía general desembarcada en cabotaje]]+dataMercanciaGeneral[[#This Row],[Mercancía general desembarcada en exterior]]</f>
        <v>194205</v>
      </c>
      <c r="M3022" s="3">
        <f>+dataMercanciaGeneral[[#This Row],[TOTAL mercancía general embarcada en cabotaje y exterior]]+dataMercanciaGeneral[[#This Row],[TOTAL mercancía general desembarcada en cabotaje y exterior]]</f>
        <v>1120386</v>
      </c>
    </row>
    <row r="3023" spans="1:13" hidden="1" x14ac:dyDescent="0.25">
      <c r="A3023" s="1">
        <v>2014</v>
      </c>
      <c r="B3023" s="1" t="s">
        <v>17</v>
      </c>
      <c r="C3023" s="1" t="s">
        <v>32</v>
      </c>
      <c r="D3023" s="1" t="s">
        <v>42</v>
      </c>
      <c r="E3023" s="2">
        <v>26141</v>
      </c>
      <c r="F3023" s="2">
        <v>12926</v>
      </c>
      <c r="G3023" s="3">
        <f>+dataMercanciaGeneral[[#This Row],[Mercancía general embarcada en cabotaje]]+dataMercanciaGeneral[[#This Row],[Mercancía general desembarcada en cabotaje]]</f>
        <v>39067</v>
      </c>
      <c r="H3023" s="2">
        <v>373944</v>
      </c>
      <c r="I3023" s="2">
        <v>283978</v>
      </c>
      <c r="J3023" s="3">
        <f>+dataMercanciaGeneral[[#This Row],[Mercancía general embarcada en exterior]]+dataMercanciaGeneral[[#This Row],[Mercancía general desembarcada en exterior]]</f>
        <v>657922</v>
      </c>
      <c r="K3023" s="3">
        <f>+dataMercanciaGeneral[[#This Row],[Mercancía general embarcada en cabotaje]]+dataMercanciaGeneral[[#This Row],[Mercancía general embarcada en exterior]]</f>
        <v>400085</v>
      </c>
      <c r="L3023" s="3">
        <f>+dataMercanciaGeneral[[#This Row],[Mercancía general desembarcada en cabotaje]]+dataMercanciaGeneral[[#This Row],[Mercancía general desembarcada en exterior]]</f>
        <v>296904</v>
      </c>
      <c r="M3023" s="3">
        <f>+dataMercanciaGeneral[[#This Row],[TOTAL mercancía general embarcada en cabotaje y exterior]]+dataMercanciaGeneral[[#This Row],[TOTAL mercancía general desembarcada en cabotaje y exterior]]</f>
        <v>696989</v>
      </c>
    </row>
    <row r="3024" spans="1:13" hidden="1" x14ac:dyDescent="0.25">
      <c r="A3024" s="1">
        <v>2014</v>
      </c>
      <c r="B3024" s="1" t="s">
        <v>18</v>
      </c>
      <c r="C3024" s="1" t="s">
        <v>32</v>
      </c>
      <c r="D3024" s="1" t="s">
        <v>33</v>
      </c>
      <c r="E3024" s="2">
        <v>116672.52</v>
      </c>
      <c r="F3024" s="2">
        <v>70126.489999999991</v>
      </c>
      <c r="G3024" s="3">
        <f>+dataMercanciaGeneral[[#This Row],[Mercancía general embarcada en cabotaje]]+dataMercanciaGeneral[[#This Row],[Mercancía general desembarcada en cabotaje]]</f>
        <v>186799.01</v>
      </c>
      <c r="H3024" s="2">
        <v>451968.82</v>
      </c>
      <c r="I3024" s="2">
        <v>12058</v>
      </c>
      <c r="J3024" s="3">
        <f>+dataMercanciaGeneral[[#This Row],[Mercancía general embarcada en exterior]]+dataMercanciaGeneral[[#This Row],[Mercancía general desembarcada en exterior]]</f>
        <v>464026.82</v>
      </c>
      <c r="K3024" s="3">
        <f>+dataMercanciaGeneral[[#This Row],[Mercancía general embarcada en cabotaje]]+dataMercanciaGeneral[[#This Row],[Mercancía general embarcada en exterior]]</f>
        <v>568641.34</v>
      </c>
      <c r="L3024" s="3">
        <f>+dataMercanciaGeneral[[#This Row],[Mercancía general desembarcada en cabotaje]]+dataMercanciaGeneral[[#This Row],[Mercancía general desembarcada en exterior]]</f>
        <v>82184.489999999991</v>
      </c>
      <c r="M3024" s="3">
        <f>+dataMercanciaGeneral[[#This Row],[TOTAL mercancía general embarcada en cabotaje y exterior]]+dataMercanciaGeneral[[#This Row],[TOTAL mercancía general desembarcada en cabotaje y exterior]]</f>
        <v>650825.82999999996</v>
      </c>
    </row>
    <row r="3025" spans="1:13" hidden="1" x14ac:dyDescent="0.25">
      <c r="A3025" s="1">
        <v>2014</v>
      </c>
      <c r="B3025" s="1" t="s">
        <v>18</v>
      </c>
      <c r="C3025" s="1" t="s">
        <v>32</v>
      </c>
      <c r="D3025" s="1" t="s">
        <v>42</v>
      </c>
      <c r="E3025" s="2">
        <v>4953</v>
      </c>
      <c r="F3025" s="2">
        <v>1536</v>
      </c>
      <c r="G3025" s="3">
        <f>+dataMercanciaGeneral[[#This Row],[Mercancía general embarcada en cabotaje]]+dataMercanciaGeneral[[#This Row],[Mercancía general desembarcada en cabotaje]]</f>
        <v>6489</v>
      </c>
      <c r="H3025" s="2">
        <v>62346</v>
      </c>
      <c r="I3025" s="2">
        <v>233</v>
      </c>
      <c r="J3025" s="3">
        <f>+dataMercanciaGeneral[[#This Row],[Mercancía general embarcada en exterior]]+dataMercanciaGeneral[[#This Row],[Mercancía general desembarcada en exterior]]</f>
        <v>62579</v>
      </c>
      <c r="K3025" s="3">
        <f>+dataMercanciaGeneral[[#This Row],[Mercancía general embarcada en cabotaje]]+dataMercanciaGeneral[[#This Row],[Mercancía general embarcada en exterior]]</f>
        <v>67299</v>
      </c>
      <c r="L3025" s="3">
        <f>+dataMercanciaGeneral[[#This Row],[Mercancía general desembarcada en cabotaje]]+dataMercanciaGeneral[[#This Row],[Mercancía general desembarcada en exterior]]</f>
        <v>1769</v>
      </c>
      <c r="M3025" s="3">
        <f>+dataMercanciaGeneral[[#This Row],[TOTAL mercancía general embarcada en cabotaje y exterior]]+dataMercanciaGeneral[[#This Row],[TOTAL mercancía general desembarcada en cabotaje y exterior]]</f>
        <v>69068</v>
      </c>
    </row>
    <row r="3026" spans="1:13" hidden="1" x14ac:dyDescent="0.25">
      <c r="A3026" s="1">
        <v>2014</v>
      </c>
      <c r="B3026" s="1" t="s">
        <v>19</v>
      </c>
      <c r="C3026" s="1" t="s">
        <v>32</v>
      </c>
      <c r="D3026" s="1" t="s">
        <v>33</v>
      </c>
      <c r="E3026" s="2">
        <v>1553407</v>
      </c>
      <c r="F3026" s="2">
        <v>1729162</v>
      </c>
      <c r="G3026" s="3">
        <f>+dataMercanciaGeneral[[#This Row],[Mercancía general embarcada en cabotaje]]+dataMercanciaGeneral[[#This Row],[Mercancía general desembarcada en cabotaje]]</f>
        <v>3282569</v>
      </c>
      <c r="H3026" s="2">
        <v>127595</v>
      </c>
      <c r="I3026" s="2">
        <v>126305</v>
      </c>
      <c r="J3026" s="3">
        <f>+dataMercanciaGeneral[[#This Row],[Mercancía general embarcada en exterior]]+dataMercanciaGeneral[[#This Row],[Mercancía general desembarcada en exterior]]</f>
        <v>253900</v>
      </c>
      <c r="K3026" s="3">
        <f>+dataMercanciaGeneral[[#This Row],[Mercancía general embarcada en cabotaje]]+dataMercanciaGeneral[[#This Row],[Mercancía general embarcada en exterior]]</f>
        <v>1681002</v>
      </c>
      <c r="L3026" s="3">
        <f>+dataMercanciaGeneral[[#This Row],[Mercancía general desembarcada en cabotaje]]+dataMercanciaGeneral[[#This Row],[Mercancía general desembarcada en exterior]]</f>
        <v>1855467</v>
      </c>
      <c r="M3026" s="3">
        <f>+dataMercanciaGeneral[[#This Row],[TOTAL mercancía general embarcada en cabotaje y exterior]]+dataMercanciaGeneral[[#This Row],[TOTAL mercancía general desembarcada en cabotaje y exterior]]</f>
        <v>3536469</v>
      </c>
    </row>
    <row r="3027" spans="1:13" hidden="1" x14ac:dyDescent="0.25">
      <c r="A3027" s="1">
        <v>2014</v>
      </c>
      <c r="B3027" s="1" t="s">
        <v>19</v>
      </c>
      <c r="C3027" s="1" t="s">
        <v>32</v>
      </c>
      <c r="D3027" s="1" t="s">
        <v>42</v>
      </c>
      <c r="E3027" s="2">
        <v>901247</v>
      </c>
      <c r="F3027" s="2">
        <v>2083191</v>
      </c>
      <c r="G3027" s="3">
        <f>+dataMercanciaGeneral[[#This Row],[Mercancía general embarcada en cabotaje]]+dataMercanciaGeneral[[#This Row],[Mercancía general desembarcada en cabotaje]]</f>
        <v>2984438</v>
      </c>
      <c r="H3027" s="2">
        <v>3949794</v>
      </c>
      <c r="I3027" s="2">
        <v>4257882</v>
      </c>
      <c r="J3027" s="3">
        <f>+dataMercanciaGeneral[[#This Row],[Mercancía general embarcada en exterior]]+dataMercanciaGeneral[[#This Row],[Mercancía general desembarcada en exterior]]</f>
        <v>8207676</v>
      </c>
      <c r="K3027" s="3">
        <f>+dataMercanciaGeneral[[#This Row],[Mercancía general embarcada en cabotaje]]+dataMercanciaGeneral[[#This Row],[Mercancía general embarcada en exterior]]</f>
        <v>4851041</v>
      </c>
      <c r="L3027" s="3">
        <f>+dataMercanciaGeneral[[#This Row],[Mercancía general desembarcada en cabotaje]]+dataMercanciaGeneral[[#This Row],[Mercancía general desembarcada en exterior]]</f>
        <v>6341073</v>
      </c>
      <c r="M3027" s="3">
        <f>+dataMercanciaGeneral[[#This Row],[TOTAL mercancía general embarcada en cabotaje y exterior]]+dataMercanciaGeneral[[#This Row],[TOTAL mercancía general desembarcada en cabotaje y exterior]]</f>
        <v>11192114</v>
      </c>
    </row>
    <row r="3028" spans="1:13" hidden="1" x14ac:dyDescent="0.25">
      <c r="A3028" s="1">
        <v>2014</v>
      </c>
      <c r="B3028" s="1" t="s">
        <v>20</v>
      </c>
      <c r="C3028" s="1" t="s">
        <v>32</v>
      </c>
      <c r="D3028" s="1" t="s">
        <v>33</v>
      </c>
      <c r="E3028" s="2">
        <v>283307</v>
      </c>
      <c r="F3028" s="2">
        <v>102001</v>
      </c>
      <c r="G3028" s="3">
        <f>+dataMercanciaGeneral[[#This Row],[Mercancía general embarcada en cabotaje]]+dataMercanciaGeneral[[#This Row],[Mercancía general desembarcada en cabotaje]]</f>
        <v>385308</v>
      </c>
      <c r="H3028" s="2">
        <v>46745</v>
      </c>
      <c r="I3028" s="2">
        <v>48779</v>
      </c>
      <c r="J3028" s="3">
        <f>+dataMercanciaGeneral[[#This Row],[Mercancía general embarcada en exterior]]+dataMercanciaGeneral[[#This Row],[Mercancía general desembarcada en exterior]]</f>
        <v>95524</v>
      </c>
      <c r="K3028" s="3">
        <f>+dataMercanciaGeneral[[#This Row],[Mercancía general embarcada en cabotaje]]+dataMercanciaGeneral[[#This Row],[Mercancía general embarcada en exterior]]</f>
        <v>330052</v>
      </c>
      <c r="L3028" s="3">
        <f>+dataMercanciaGeneral[[#This Row],[Mercancía general desembarcada en cabotaje]]+dataMercanciaGeneral[[#This Row],[Mercancía general desembarcada en exterior]]</f>
        <v>150780</v>
      </c>
      <c r="M3028" s="3">
        <f>+dataMercanciaGeneral[[#This Row],[TOTAL mercancía general embarcada en cabotaje y exterior]]+dataMercanciaGeneral[[#This Row],[TOTAL mercancía general desembarcada en cabotaje y exterior]]</f>
        <v>480832</v>
      </c>
    </row>
    <row r="3029" spans="1:13" hidden="1" x14ac:dyDescent="0.25">
      <c r="A3029" s="1">
        <v>2014</v>
      </c>
      <c r="B3029" s="1" t="s">
        <v>20</v>
      </c>
      <c r="C3029" s="1" t="s">
        <v>32</v>
      </c>
      <c r="D3029" s="1" t="s">
        <v>42</v>
      </c>
      <c r="E3029" s="2">
        <v>51837</v>
      </c>
      <c r="F3029" s="2">
        <v>15791</v>
      </c>
      <c r="G3029" s="3">
        <f>+dataMercanciaGeneral[[#This Row],[Mercancía general embarcada en cabotaje]]+dataMercanciaGeneral[[#This Row],[Mercancía general desembarcada en cabotaje]]</f>
        <v>67628</v>
      </c>
      <c r="H3029" s="2">
        <v>278595</v>
      </c>
      <c r="I3029" s="2">
        <v>155211</v>
      </c>
      <c r="J3029" s="3">
        <f>+dataMercanciaGeneral[[#This Row],[Mercancía general embarcada en exterior]]+dataMercanciaGeneral[[#This Row],[Mercancía general desembarcada en exterior]]</f>
        <v>433806</v>
      </c>
      <c r="K3029" s="3">
        <f>+dataMercanciaGeneral[[#This Row],[Mercancía general embarcada en cabotaje]]+dataMercanciaGeneral[[#This Row],[Mercancía general embarcada en exterior]]</f>
        <v>330432</v>
      </c>
      <c r="L3029" s="3">
        <f>+dataMercanciaGeneral[[#This Row],[Mercancía general desembarcada en cabotaje]]+dataMercanciaGeneral[[#This Row],[Mercancía general desembarcada en exterior]]</f>
        <v>171002</v>
      </c>
      <c r="M3029" s="3">
        <f>+dataMercanciaGeneral[[#This Row],[TOTAL mercancía general embarcada en cabotaje y exterior]]+dataMercanciaGeneral[[#This Row],[TOTAL mercancía general desembarcada en cabotaje y exterior]]</f>
        <v>501434</v>
      </c>
    </row>
    <row r="3030" spans="1:13" hidden="1" x14ac:dyDescent="0.25">
      <c r="A3030" s="1">
        <v>2014</v>
      </c>
      <c r="B3030" s="1" t="s">
        <v>21</v>
      </c>
      <c r="C3030" s="1" t="s">
        <v>32</v>
      </c>
      <c r="D3030" s="1" t="s">
        <v>33</v>
      </c>
      <c r="E3030" s="2">
        <v>22</v>
      </c>
      <c r="F3030" s="2">
        <v>469</v>
      </c>
      <c r="G3030" s="3">
        <f>+dataMercanciaGeneral[[#This Row],[Mercancía general embarcada en cabotaje]]+dataMercanciaGeneral[[#This Row],[Mercancía general desembarcada en cabotaje]]</f>
        <v>491</v>
      </c>
      <c r="H3030" s="2">
        <v>473738</v>
      </c>
      <c r="I3030" s="2">
        <v>321338</v>
      </c>
      <c r="J3030" s="3">
        <f>+dataMercanciaGeneral[[#This Row],[Mercancía general embarcada en exterior]]+dataMercanciaGeneral[[#This Row],[Mercancía general desembarcada en exterior]]</f>
        <v>795076</v>
      </c>
      <c r="K3030" s="3">
        <f>+dataMercanciaGeneral[[#This Row],[Mercancía general embarcada en cabotaje]]+dataMercanciaGeneral[[#This Row],[Mercancía general embarcada en exterior]]</f>
        <v>473760</v>
      </c>
      <c r="L3030" s="3">
        <f>+dataMercanciaGeneral[[#This Row],[Mercancía general desembarcada en cabotaje]]+dataMercanciaGeneral[[#This Row],[Mercancía general desembarcada en exterior]]</f>
        <v>321807</v>
      </c>
      <c r="M3030" s="3">
        <f>+dataMercanciaGeneral[[#This Row],[TOTAL mercancía general embarcada en cabotaje y exterior]]+dataMercanciaGeneral[[#This Row],[TOTAL mercancía general desembarcada en cabotaje y exterior]]</f>
        <v>795567</v>
      </c>
    </row>
    <row r="3031" spans="1:13" hidden="1" x14ac:dyDescent="0.25">
      <c r="A3031" s="1">
        <v>2014</v>
      </c>
      <c r="B3031" s="1" t="s">
        <v>21</v>
      </c>
      <c r="C3031" s="1" t="s">
        <v>32</v>
      </c>
      <c r="D3031" s="1" t="s">
        <v>42</v>
      </c>
      <c r="E3031" s="2">
        <v>59753</v>
      </c>
      <c r="F3031" s="2">
        <v>26279</v>
      </c>
      <c r="G3031" s="3">
        <f>+dataMercanciaGeneral[[#This Row],[Mercancía general embarcada en cabotaje]]+dataMercanciaGeneral[[#This Row],[Mercancía general desembarcada en cabotaje]]</f>
        <v>86032</v>
      </c>
      <c r="H3031" s="2">
        <v>50986</v>
      </c>
      <c r="I3031" s="2">
        <v>113906</v>
      </c>
      <c r="J3031" s="3">
        <f>+dataMercanciaGeneral[[#This Row],[Mercancía general embarcada en exterior]]+dataMercanciaGeneral[[#This Row],[Mercancía general desembarcada en exterior]]</f>
        <v>164892</v>
      </c>
      <c r="K3031" s="3">
        <f>+dataMercanciaGeneral[[#This Row],[Mercancía general embarcada en cabotaje]]+dataMercanciaGeneral[[#This Row],[Mercancía general embarcada en exterior]]</f>
        <v>110739</v>
      </c>
      <c r="L3031" s="3">
        <f>+dataMercanciaGeneral[[#This Row],[Mercancía general desembarcada en cabotaje]]+dataMercanciaGeneral[[#This Row],[Mercancía general desembarcada en exterior]]</f>
        <v>140185</v>
      </c>
      <c r="M3031" s="3">
        <f>+dataMercanciaGeneral[[#This Row],[TOTAL mercancía general embarcada en cabotaje y exterior]]+dataMercanciaGeneral[[#This Row],[TOTAL mercancía general desembarcada en cabotaje y exterior]]</f>
        <v>250924</v>
      </c>
    </row>
    <row r="3032" spans="1:13" hidden="1" x14ac:dyDescent="0.25">
      <c r="A3032" s="1">
        <v>2014</v>
      </c>
      <c r="B3032" s="1" t="s">
        <v>22</v>
      </c>
      <c r="C3032" s="1" t="s">
        <v>32</v>
      </c>
      <c r="D3032" s="1" t="s">
        <v>33</v>
      </c>
      <c r="E3032" s="2">
        <v>165883</v>
      </c>
      <c r="F3032" s="2">
        <v>473193</v>
      </c>
      <c r="G3032" s="3">
        <f>+dataMercanciaGeneral[[#This Row],[Mercancía general embarcada en cabotaje]]+dataMercanciaGeneral[[#This Row],[Mercancía general desembarcada en cabotaje]]</f>
        <v>639076</v>
      </c>
      <c r="H3032" s="2">
        <v>0</v>
      </c>
      <c r="I3032" s="2">
        <v>0</v>
      </c>
      <c r="J3032" s="3">
        <f>+dataMercanciaGeneral[[#This Row],[Mercancía general embarcada en exterior]]+dataMercanciaGeneral[[#This Row],[Mercancía general desembarcada en exterior]]</f>
        <v>0</v>
      </c>
      <c r="K3032" s="3">
        <f>+dataMercanciaGeneral[[#This Row],[Mercancía general embarcada en cabotaje]]+dataMercanciaGeneral[[#This Row],[Mercancía general embarcada en exterior]]</f>
        <v>165883</v>
      </c>
      <c r="L3032" s="3">
        <f>+dataMercanciaGeneral[[#This Row],[Mercancía general desembarcada en cabotaje]]+dataMercanciaGeneral[[#This Row],[Mercancía general desembarcada en exterior]]</f>
        <v>473193</v>
      </c>
      <c r="M3032" s="3">
        <f>+dataMercanciaGeneral[[#This Row],[TOTAL mercancía general embarcada en cabotaje y exterior]]+dataMercanciaGeneral[[#This Row],[TOTAL mercancía general desembarcada en cabotaje y exterior]]</f>
        <v>639076</v>
      </c>
    </row>
    <row r="3033" spans="1:13" hidden="1" x14ac:dyDescent="0.25">
      <c r="A3033" s="1">
        <v>2014</v>
      </c>
      <c r="B3033" s="1" t="s">
        <v>22</v>
      </c>
      <c r="C3033" s="1" t="s">
        <v>32</v>
      </c>
      <c r="D3033" s="1" t="s">
        <v>42</v>
      </c>
      <c r="E3033" s="2">
        <v>35210</v>
      </c>
      <c r="F3033" s="2">
        <v>47671</v>
      </c>
      <c r="G3033" s="3">
        <f>+dataMercanciaGeneral[[#This Row],[Mercancía general embarcada en cabotaje]]+dataMercanciaGeneral[[#This Row],[Mercancía general desembarcada en cabotaje]]</f>
        <v>82881</v>
      </c>
      <c r="H3033" s="2">
        <v>2654</v>
      </c>
      <c r="I3033" s="2">
        <v>180232</v>
      </c>
      <c r="J3033" s="3">
        <f>+dataMercanciaGeneral[[#This Row],[Mercancía general embarcada en exterior]]+dataMercanciaGeneral[[#This Row],[Mercancía general desembarcada en exterior]]</f>
        <v>182886</v>
      </c>
      <c r="K3033" s="3">
        <f>+dataMercanciaGeneral[[#This Row],[Mercancía general embarcada en cabotaje]]+dataMercanciaGeneral[[#This Row],[Mercancía general embarcada en exterior]]</f>
        <v>37864</v>
      </c>
      <c r="L3033" s="3">
        <f>+dataMercanciaGeneral[[#This Row],[Mercancía general desembarcada en cabotaje]]+dataMercanciaGeneral[[#This Row],[Mercancía general desembarcada en exterior]]</f>
        <v>227903</v>
      </c>
      <c r="M3033" s="3">
        <f>+dataMercanciaGeneral[[#This Row],[TOTAL mercancía general embarcada en cabotaje y exterior]]+dataMercanciaGeneral[[#This Row],[TOTAL mercancía general desembarcada en cabotaje y exterior]]</f>
        <v>265767</v>
      </c>
    </row>
    <row r="3034" spans="1:13" hidden="1" x14ac:dyDescent="0.25">
      <c r="A3034" s="1">
        <v>2014</v>
      </c>
      <c r="B3034" s="1" t="s">
        <v>6</v>
      </c>
      <c r="C3034" s="1" t="s">
        <v>32</v>
      </c>
      <c r="D3034" s="1" t="s">
        <v>33</v>
      </c>
      <c r="E3034" s="2">
        <v>115831</v>
      </c>
      <c r="F3034" s="2">
        <v>41816</v>
      </c>
      <c r="G3034" s="3">
        <f>+dataMercanciaGeneral[[#This Row],[Mercancía general embarcada en cabotaje]]+dataMercanciaGeneral[[#This Row],[Mercancía general desembarcada en cabotaje]]</f>
        <v>157647</v>
      </c>
      <c r="H3034" s="2">
        <v>53043</v>
      </c>
      <c r="I3034" s="2">
        <v>90727</v>
      </c>
      <c r="J3034" s="3">
        <f>+dataMercanciaGeneral[[#This Row],[Mercancía general embarcada en exterior]]+dataMercanciaGeneral[[#This Row],[Mercancía general desembarcada en exterior]]</f>
        <v>143770</v>
      </c>
      <c r="K3034" s="3">
        <f>+dataMercanciaGeneral[[#This Row],[Mercancía general embarcada en cabotaje]]+dataMercanciaGeneral[[#This Row],[Mercancía general embarcada en exterior]]</f>
        <v>168874</v>
      </c>
      <c r="L3034" s="3">
        <f>+dataMercanciaGeneral[[#This Row],[Mercancía general desembarcada en cabotaje]]+dataMercanciaGeneral[[#This Row],[Mercancía general desembarcada en exterior]]</f>
        <v>132543</v>
      </c>
      <c r="M3034" s="3">
        <f>+dataMercanciaGeneral[[#This Row],[TOTAL mercancía general embarcada en cabotaje y exterior]]+dataMercanciaGeneral[[#This Row],[TOTAL mercancía general desembarcada en cabotaje y exterior]]</f>
        <v>301417</v>
      </c>
    </row>
    <row r="3035" spans="1:13" hidden="1" x14ac:dyDescent="0.25">
      <c r="A3035" s="1">
        <v>2014</v>
      </c>
      <c r="B3035" s="1" t="s">
        <v>6</v>
      </c>
      <c r="C3035" s="1" t="s">
        <v>32</v>
      </c>
      <c r="D3035" s="1" t="s">
        <v>42</v>
      </c>
      <c r="E3035" s="2">
        <v>156</v>
      </c>
      <c r="F3035" s="2">
        <v>625</v>
      </c>
      <c r="G3035" s="3">
        <f>+dataMercanciaGeneral[[#This Row],[Mercancía general embarcada en cabotaje]]+dataMercanciaGeneral[[#This Row],[Mercancía general desembarcada en cabotaje]]</f>
        <v>781</v>
      </c>
      <c r="H3035" s="2">
        <v>10691</v>
      </c>
      <c r="I3035" s="2">
        <v>3905</v>
      </c>
      <c r="J3035" s="3">
        <f>+dataMercanciaGeneral[[#This Row],[Mercancía general embarcada en exterior]]+dataMercanciaGeneral[[#This Row],[Mercancía general desembarcada en exterior]]</f>
        <v>14596</v>
      </c>
      <c r="K3035" s="3">
        <f>+dataMercanciaGeneral[[#This Row],[Mercancía general embarcada en cabotaje]]+dataMercanciaGeneral[[#This Row],[Mercancía general embarcada en exterior]]</f>
        <v>10847</v>
      </c>
      <c r="L3035" s="3">
        <f>+dataMercanciaGeneral[[#This Row],[Mercancía general desembarcada en cabotaje]]+dataMercanciaGeneral[[#This Row],[Mercancía general desembarcada en exterior]]</f>
        <v>4530</v>
      </c>
      <c r="M3035" s="3">
        <f>+dataMercanciaGeneral[[#This Row],[TOTAL mercancía general embarcada en cabotaje y exterior]]+dataMercanciaGeneral[[#This Row],[TOTAL mercancía general desembarcada en cabotaje y exterior]]</f>
        <v>15377</v>
      </c>
    </row>
    <row r="3036" spans="1:13" hidden="1" x14ac:dyDescent="0.25">
      <c r="A3036" s="1">
        <v>2014</v>
      </c>
      <c r="B3036" s="1" t="s">
        <v>23</v>
      </c>
      <c r="C3036" s="1" t="s">
        <v>32</v>
      </c>
      <c r="D3036" s="1" t="s">
        <v>33</v>
      </c>
      <c r="E3036" s="2">
        <v>11</v>
      </c>
      <c r="F3036" s="2">
        <v>20260</v>
      </c>
      <c r="G3036" s="3">
        <f>+dataMercanciaGeneral[[#This Row],[Mercancía general embarcada en cabotaje]]+dataMercanciaGeneral[[#This Row],[Mercancía general desembarcada en cabotaje]]</f>
        <v>20271</v>
      </c>
      <c r="H3036" s="2">
        <v>1324670</v>
      </c>
      <c r="I3036" s="2">
        <v>597519</v>
      </c>
      <c r="J3036" s="3">
        <f>+dataMercanciaGeneral[[#This Row],[Mercancía general embarcada en exterior]]+dataMercanciaGeneral[[#This Row],[Mercancía general desembarcada en exterior]]</f>
        <v>1922189</v>
      </c>
      <c r="K3036" s="3">
        <f>+dataMercanciaGeneral[[#This Row],[Mercancía general embarcada en cabotaje]]+dataMercanciaGeneral[[#This Row],[Mercancía general embarcada en exterior]]</f>
        <v>1324681</v>
      </c>
      <c r="L3036" s="3">
        <f>+dataMercanciaGeneral[[#This Row],[Mercancía general desembarcada en cabotaje]]+dataMercanciaGeneral[[#This Row],[Mercancía general desembarcada en exterior]]</f>
        <v>617779</v>
      </c>
      <c r="M3036" s="3">
        <f>+dataMercanciaGeneral[[#This Row],[TOTAL mercancía general embarcada en cabotaje y exterior]]+dataMercanciaGeneral[[#This Row],[TOTAL mercancía general desembarcada en cabotaje y exterior]]</f>
        <v>1942460</v>
      </c>
    </row>
    <row r="3037" spans="1:13" hidden="1" x14ac:dyDescent="0.25">
      <c r="A3037" s="1">
        <v>2014</v>
      </c>
      <c r="B3037" s="1" t="s">
        <v>23</v>
      </c>
      <c r="C3037" s="1" t="s">
        <v>32</v>
      </c>
      <c r="D3037" s="1" t="s">
        <v>42</v>
      </c>
      <c r="E3037" s="2">
        <v>0</v>
      </c>
      <c r="F3037" s="2">
        <v>0</v>
      </c>
      <c r="G3037" s="3">
        <f>+dataMercanciaGeneral[[#This Row],[Mercancía general embarcada en cabotaje]]+dataMercanciaGeneral[[#This Row],[Mercancía general desembarcada en cabotaje]]</f>
        <v>0</v>
      </c>
      <c r="H3037" s="2">
        <v>425</v>
      </c>
      <c r="I3037" s="2">
        <v>311</v>
      </c>
      <c r="J3037" s="3">
        <f>+dataMercanciaGeneral[[#This Row],[Mercancía general embarcada en exterior]]+dataMercanciaGeneral[[#This Row],[Mercancía general desembarcada en exterior]]</f>
        <v>736</v>
      </c>
      <c r="K3037" s="3">
        <f>+dataMercanciaGeneral[[#This Row],[Mercancía general embarcada en cabotaje]]+dataMercanciaGeneral[[#This Row],[Mercancía general embarcada en exterior]]</f>
        <v>425</v>
      </c>
      <c r="L3037" s="3">
        <f>+dataMercanciaGeneral[[#This Row],[Mercancía general desembarcada en cabotaje]]+dataMercanciaGeneral[[#This Row],[Mercancía general desembarcada en exterior]]</f>
        <v>311</v>
      </c>
      <c r="M3037" s="3">
        <f>+dataMercanciaGeneral[[#This Row],[TOTAL mercancía general embarcada en cabotaje y exterior]]+dataMercanciaGeneral[[#This Row],[TOTAL mercancía general desembarcada en cabotaje y exterior]]</f>
        <v>736</v>
      </c>
    </row>
    <row r="3038" spans="1:13" hidden="1" x14ac:dyDescent="0.25">
      <c r="A3038" s="1">
        <v>2014</v>
      </c>
      <c r="B3038" s="1" t="s">
        <v>7</v>
      </c>
      <c r="C3038" s="1" t="s">
        <v>32</v>
      </c>
      <c r="D3038" s="1" t="s">
        <v>33</v>
      </c>
      <c r="E3038" s="2">
        <v>1521445</v>
      </c>
      <c r="F3038" s="2">
        <v>1464183</v>
      </c>
      <c r="G3038" s="3">
        <f>+dataMercanciaGeneral[[#This Row],[Mercancía general embarcada en cabotaje]]+dataMercanciaGeneral[[#This Row],[Mercancía general desembarcada en cabotaje]]</f>
        <v>2985628</v>
      </c>
      <c r="H3038" s="2">
        <v>773</v>
      </c>
      <c r="I3038" s="2">
        <v>36689</v>
      </c>
      <c r="J3038" s="3">
        <f>+dataMercanciaGeneral[[#This Row],[Mercancía general embarcada en exterior]]+dataMercanciaGeneral[[#This Row],[Mercancía general desembarcada en exterior]]</f>
        <v>37462</v>
      </c>
      <c r="K3038" s="3">
        <f>+dataMercanciaGeneral[[#This Row],[Mercancía general embarcada en cabotaje]]+dataMercanciaGeneral[[#This Row],[Mercancía general embarcada en exterior]]</f>
        <v>1522218</v>
      </c>
      <c r="L3038" s="3">
        <f>+dataMercanciaGeneral[[#This Row],[Mercancía general desembarcada en cabotaje]]+dataMercanciaGeneral[[#This Row],[Mercancía general desembarcada en exterior]]</f>
        <v>1500872</v>
      </c>
      <c r="M3038" s="3">
        <f>+dataMercanciaGeneral[[#This Row],[TOTAL mercancía general embarcada en cabotaje y exterior]]+dataMercanciaGeneral[[#This Row],[TOTAL mercancía general desembarcada en cabotaje y exterior]]</f>
        <v>3023090</v>
      </c>
    </row>
    <row r="3039" spans="1:13" hidden="1" x14ac:dyDescent="0.25">
      <c r="A3039" s="1">
        <v>2014</v>
      </c>
      <c r="B3039" s="1" t="s">
        <v>7</v>
      </c>
      <c r="C3039" s="1" t="s">
        <v>32</v>
      </c>
      <c r="D3039" s="1" t="s">
        <v>42</v>
      </c>
      <c r="E3039" s="2">
        <v>686561</v>
      </c>
      <c r="F3039" s="2">
        <v>1447007</v>
      </c>
      <c r="G3039" s="3">
        <f>+dataMercanciaGeneral[[#This Row],[Mercancía general embarcada en cabotaje]]+dataMercanciaGeneral[[#This Row],[Mercancía general desembarcada en cabotaje]]</f>
        <v>2133568</v>
      </c>
      <c r="H3039" s="2">
        <v>35059</v>
      </c>
      <c r="I3039" s="2">
        <v>315228</v>
      </c>
      <c r="J3039" s="3">
        <f>+dataMercanciaGeneral[[#This Row],[Mercancía general embarcada en exterior]]+dataMercanciaGeneral[[#This Row],[Mercancía general desembarcada en exterior]]</f>
        <v>350287</v>
      </c>
      <c r="K3039" s="3">
        <f>+dataMercanciaGeneral[[#This Row],[Mercancía general embarcada en cabotaje]]+dataMercanciaGeneral[[#This Row],[Mercancía general embarcada en exterior]]</f>
        <v>721620</v>
      </c>
      <c r="L3039" s="3">
        <f>+dataMercanciaGeneral[[#This Row],[Mercancía general desembarcada en cabotaje]]+dataMercanciaGeneral[[#This Row],[Mercancía general desembarcada en exterior]]</f>
        <v>1762235</v>
      </c>
      <c r="M3039" s="3">
        <f>+dataMercanciaGeneral[[#This Row],[TOTAL mercancía general embarcada en cabotaje y exterior]]+dataMercanciaGeneral[[#This Row],[TOTAL mercancía general desembarcada en cabotaje y exterior]]</f>
        <v>2483855</v>
      </c>
    </row>
    <row r="3040" spans="1:13" hidden="1" x14ac:dyDescent="0.25">
      <c r="A3040" s="1">
        <v>2014</v>
      </c>
      <c r="B3040" s="1" t="s">
        <v>24</v>
      </c>
      <c r="C3040" s="1" t="s">
        <v>32</v>
      </c>
      <c r="D3040" s="1" t="s">
        <v>33</v>
      </c>
      <c r="E3040" s="2">
        <v>8998</v>
      </c>
      <c r="F3040" s="2">
        <v>885</v>
      </c>
      <c r="G3040" s="3">
        <f>+dataMercanciaGeneral[[#This Row],[Mercancía general embarcada en cabotaje]]+dataMercanciaGeneral[[#This Row],[Mercancía general desembarcada en cabotaje]]</f>
        <v>9883</v>
      </c>
      <c r="H3040" s="2">
        <v>1217622</v>
      </c>
      <c r="I3040" s="2">
        <v>606777</v>
      </c>
      <c r="J3040" s="3">
        <f>+dataMercanciaGeneral[[#This Row],[Mercancía general embarcada en exterior]]+dataMercanciaGeneral[[#This Row],[Mercancía general desembarcada en exterior]]</f>
        <v>1824399</v>
      </c>
      <c r="K3040" s="3">
        <f>+dataMercanciaGeneral[[#This Row],[Mercancía general embarcada en cabotaje]]+dataMercanciaGeneral[[#This Row],[Mercancía general embarcada en exterior]]</f>
        <v>1226620</v>
      </c>
      <c r="L3040" s="3">
        <f>+dataMercanciaGeneral[[#This Row],[Mercancía general desembarcada en cabotaje]]+dataMercanciaGeneral[[#This Row],[Mercancía general desembarcada en exterior]]</f>
        <v>607662</v>
      </c>
      <c r="M3040" s="3">
        <f>+dataMercanciaGeneral[[#This Row],[TOTAL mercancía general embarcada en cabotaje y exterior]]+dataMercanciaGeneral[[#This Row],[TOTAL mercancía general desembarcada en cabotaje y exterior]]</f>
        <v>1834282</v>
      </c>
    </row>
    <row r="3041" spans="1:13" hidden="1" x14ac:dyDescent="0.25">
      <c r="A3041" s="1">
        <v>2014</v>
      </c>
      <c r="B3041" s="1" t="s">
        <v>24</v>
      </c>
      <c r="C3041" s="1" t="s">
        <v>32</v>
      </c>
      <c r="D3041" s="1" t="s">
        <v>42</v>
      </c>
      <c r="E3041" s="2">
        <v>0</v>
      </c>
      <c r="F3041" s="2">
        <v>0</v>
      </c>
      <c r="G3041" s="3">
        <f>+dataMercanciaGeneral[[#This Row],[Mercancía general embarcada en cabotaje]]+dataMercanciaGeneral[[#This Row],[Mercancía general desembarcada en cabotaje]]</f>
        <v>0</v>
      </c>
      <c r="H3041" s="2">
        <v>6311</v>
      </c>
      <c r="I3041" s="2">
        <v>5899</v>
      </c>
      <c r="J3041" s="3">
        <f>+dataMercanciaGeneral[[#This Row],[Mercancía general embarcada en exterior]]+dataMercanciaGeneral[[#This Row],[Mercancía general desembarcada en exterior]]</f>
        <v>12210</v>
      </c>
      <c r="K3041" s="3">
        <f>+dataMercanciaGeneral[[#This Row],[Mercancía general embarcada en cabotaje]]+dataMercanciaGeneral[[#This Row],[Mercancía general embarcada en exterior]]</f>
        <v>6311</v>
      </c>
      <c r="L3041" s="3">
        <f>+dataMercanciaGeneral[[#This Row],[Mercancía general desembarcada en cabotaje]]+dataMercanciaGeneral[[#This Row],[Mercancía general desembarcada en exterior]]</f>
        <v>5899</v>
      </c>
      <c r="M3041" s="3">
        <f>+dataMercanciaGeneral[[#This Row],[TOTAL mercancía general embarcada en cabotaje y exterior]]+dataMercanciaGeneral[[#This Row],[TOTAL mercancía general desembarcada en cabotaje y exterior]]</f>
        <v>12210</v>
      </c>
    </row>
    <row r="3042" spans="1:13" hidden="1" x14ac:dyDescent="0.25">
      <c r="A3042" s="1">
        <v>2014</v>
      </c>
      <c r="B3042" s="1" t="s">
        <v>25</v>
      </c>
      <c r="C3042" s="1" t="s">
        <v>32</v>
      </c>
      <c r="D3042" s="1" t="s">
        <v>33</v>
      </c>
      <c r="E3042" s="2">
        <v>166583</v>
      </c>
      <c r="F3042" s="2">
        <v>142556</v>
      </c>
      <c r="G3042" s="3">
        <f>+dataMercanciaGeneral[[#This Row],[Mercancía general embarcada en cabotaje]]+dataMercanciaGeneral[[#This Row],[Mercancía general desembarcada en cabotaje]]</f>
        <v>309139</v>
      </c>
      <c r="H3042" s="2">
        <v>731890</v>
      </c>
      <c r="I3042" s="2">
        <v>62516</v>
      </c>
      <c r="J3042" s="3">
        <f>+dataMercanciaGeneral[[#This Row],[Mercancía general embarcada en exterior]]+dataMercanciaGeneral[[#This Row],[Mercancía general desembarcada en exterior]]</f>
        <v>794406</v>
      </c>
      <c r="K3042" s="3">
        <f>+dataMercanciaGeneral[[#This Row],[Mercancía general embarcada en cabotaje]]+dataMercanciaGeneral[[#This Row],[Mercancía general embarcada en exterior]]</f>
        <v>898473</v>
      </c>
      <c r="L3042" s="3">
        <f>+dataMercanciaGeneral[[#This Row],[Mercancía general desembarcada en cabotaje]]+dataMercanciaGeneral[[#This Row],[Mercancía general desembarcada en exterior]]</f>
        <v>205072</v>
      </c>
      <c r="M3042" s="3">
        <f>+dataMercanciaGeneral[[#This Row],[TOTAL mercancía general embarcada en cabotaje y exterior]]+dataMercanciaGeneral[[#This Row],[TOTAL mercancía general desembarcada en cabotaje y exterior]]</f>
        <v>1103545</v>
      </c>
    </row>
    <row r="3043" spans="1:13" hidden="1" x14ac:dyDescent="0.25">
      <c r="A3043" s="1">
        <v>2014</v>
      </c>
      <c r="B3043" s="1" t="s">
        <v>25</v>
      </c>
      <c r="C3043" s="1" t="s">
        <v>32</v>
      </c>
      <c r="D3043" s="1" t="s">
        <v>42</v>
      </c>
      <c r="E3043" s="2">
        <v>833993</v>
      </c>
      <c r="F3043" s="2">
        <v>253304</v>
      </c>
      <c r="G3043" s="3">
        <f>+dataMercanciaGeneral[[#This Row],[Mercancía general embarcada en cabotaje]]+dataMercanciaGeneral[[#This Row],[Mercancía general desembarcada en cabotaje]]</f>
        <v>1087297</v>
      </c>
      <c r="H3043" s="2">
        <v>55562</v>
      </c>
      <c r="I3043" s="2">
        <v>127229</v>
      </c>
      <c r="J3043" s="3">
        <f>+dataMercanciaGeneral[[#This Row],[Mercancía general embarcada en exterior]]+dataMercanciaGeneral[[#This Row],[Mercancía general desembarcada en exterior]]</f>
        <v>182791</v>
      </c>
      <c r="K3043" s="3">
        <f>+dataMercanciaGeneral[[#This Row],[Mercancía general embarcada en cabotaje]]+dataMercanciaGeneral[[#This Row],[Mercancía general embarcada en exterior]]</f>
        <v>889555</v>
      </c>
      <c r="L3043" s="3">
        <f>+dataMercanciaGeneral[[#This Row],[Mercancía general desembarcada en cabotaje]]+dataMercanciaGeneral[[#This Row],[Mercancía general desembarcada en exterior]]</f>
        <v>380533</v>
      </c>
      <c r="M3043" s="3">
        <f>+dataMercanciaGeneral[[#This Row],[TOTAL mercancía general embarcada en cabotaje y exterior]]+dataMercanciaGeneral[[#This Row],[TOTAL mercancía general desembarcada en cabotaje y exterior]]</f>
        <v>1270088</v>
      </c>
    </row>
    <row r="3044" spans="1:13" hidden="1" x14ac:dyDescent="0.25">
      <c r="A3044" s="1">
        <v>2014</v>
      </c>
      <c r="B3044" s="1" t="s">
        <v>26</v>
      </c>
      <c r="C3044" s="1" t="s">
        <v>32</v>
      </c>
      <c r="D3044" s="1" t="s">
        <v>33</v>
      </c>
      <c r="E3044" s="2">
        <v>2707</v>
      </c>
      <c r="F3044" s="2">
        <v>63517</v>
      </c>
      <c r="G3044" s="3">
        <f>+dataMercanciaGeneral[[#This Row],[Mercancía general embarcada en cabotaje]]+dataMercanciaGeneral[[#This Row],[Mercancía general desembarcada en cabotaje]]</f>
        <v>66224</v>
      </c>
      <c r="H3044" s="2">
        <v>328084</v>
      </c>
      <c r="I3044" s="2">
        <v>672310</v>
      </c>
      <c r="J3044" s="3">
        <f>+dataMercanciaGeneral[[#This Row],[Mercancía general embarcada en exterior]]+dataMercanciaGeneral[[#This Row],[Mercancía general desembarcada en exterior]]</f>
        <v>1000394</v>
      </c>
      <c r="K3044" s="3">
        <f>+dataMercanciaGeneral[[#This Row],[Mercancía general embarcada en cabotaje]]+dataMercanciaGeneral[[#This Row],[Mercancía general embarcada en exterior]]</f>
        <v>330791</v>
      </c>
      <c r="L3044" s="3">
        <f>+dataMercanciaGeneral[[#This Row],[Mercancía general desembarcada en cabotaje]]+dataMercanciaGeneral[[#This Row],[Mercancía general desembarcada en exterior]]</f>
        <v>735827</v>
      </c>
      <c r="M3044" s="3">
        <f>+dataMercanciaGeneral[[#This Row],[TOTAL mercancía general embarcada en cabotaje y exterior]]+dataMercanciaGeneral[[#This Row],[TOTAL mercancía general desembarcada en cabotaje y exterior]]</f>
        <v>1066618</v>
      </c>
    </row>
    <row r="3045" spans="1:13" hidden="1" x14ac:dyDescent="0.25">
      <c r="A3045" s="1">
        <v>2014</v>
      </c>
      <c r="B3045" s="1" t="s">
        <v>26</v>
      </c>
      <c r="C3045" s="1" t="s">
        <v>32</v>
      </c>
      <c r="D3045" s="1" t="s">
        <v>42</v>
      </c>
      <c r="E3045" s="2">
        <v>137743</v>
      </c>
      <c r="F3045" s="2">
        <v>75464</v>
      </c>
      <c r="G3045" s="3">
        <f>+dataMercanciaGeneral[[#This Row],[Mercancía general embarcada en cabotaje]]+dataMercanciaGeneral[[#This Row],[Mercancía general desembarcada en cabotaje]]</f>
        <v>213207</v>
      </c>
      <c r="H3045" s="2">
        <v>729466</v>
      </c>
      <c r="I3045" s="2">
        <v>667540</v>
      </c>
      <c r="J3045" s="3">
        <f>+dataMercanciaGeneral[[#This Row],[Mercancía general embarcada en exterior]]+dataMercanciaGeneral[[#This Row],[Mercancía general desembarcada en exterior]]</f>
        <v>1397006</v>
      </c>
      <c r="K3045" s="3">
        <f>+dataMercanciaGeneral[[#This Row],[Mercancía general embarcada en cabotaje]]+dataMercanciaGeneral[[#This Row],[Mercancía general embarcada en exterior]]</f>
        <v>867209</v>
      </c>
      <c r="L3045" s="3">
        <f>+dataMercanciaGeneral[[#This Row],[Mercancía general desembarcada en cabotaje]]+dataMercanciaGeneral[[#This Row],[Mercancía general desembarcada en exterior]]</f>
        <v>743004</v>
      </c>
      <c r="M3045" s="3">
        <f>+dataMercanciaGeneral[[#This Row],[TOTAL mercancía general embarcada en cabotaje y exterior]]+dataMercanciaGeneral[[#This Row],[TOTAL mercancía general desembarcada en cabotaje y exterior]]</f>
        <v>1610213</v>
      </c>
    </row>
    <row r="3046" spans="1:13" hidden="1" x14ac:dyDescent="0.25">
      <c r="A3046" s="1">
        <v>2014</v>
      </c>
      <c r="B3046" s="1" t="s">
        <v>27</v>
      </c>
      <c r="C3046" s="1" t="s">
        <v>32</v>
      </c>
      <c r="D3046" s="1" t="s">
        <v>33</v>
      </c>
      <c r="E3046" s="2">
        <v>2428038</v>
      </c>
      <c r="F3046" s="2">
        <v>1186675</v>
      </c>
      <c r="G3046" s="3">
        <f>+dataMercanciaGeneral[[#This Row],[Mercancía general embarcada en cabotaje]]+dataMercanciaGeneral[[#This Row],[Mercancía general desembarcada en cabotaje]]</f>
        <v>3614713</v>
      </c>
      <c r="H3046" s="2">
        <v>3094427</v>
      </c>
      <c r="I3046" s="2">
        <v>2714492</v>
      </c>
      <c r="J3046" s="3">
        <f>+dataMercanciaGeneral[[#This Row],[Mercancía general embarcada en exterior]]+dataMercanciaGeneral[[#This Row],[Mercancía general desembarcada en exterior]]</f>
        <v>5808919</v>
      </c>
      <c r="K3046" s="3">
        <f>+dataMercanciaGeneral[[#This Row],[Mercancía general embarcada en cabotaje]]+dataMercanciaGeneral[[#This Row],[Mercancía general embarcada en exterior]]</f>
        <v>5522465</v>
      </c>
      <c r="L3046" s="3">
        <f>+dataMercanciaGeneral[[#This Row],[Mercancía general desembarcada en cabotaje]]+dataMercanciaGeneral[[#This Row],[Mercancía general desembarcada en exterior]]</f>
        <v>3901167</v>
      </c>
      <c r="M3046" s="3">
        <f>+dataMercanciaGeneral[[#This Row],[TOTAL mercancía general embarcada en cabotaje y exterior]]+dataMercanciaGeneral[[#This Row],[TOTAL mercancía general desembarcada en cabotaje y exterior]]</f>
        <v>9423632</v>
      </c>
    </row>
    <row r="3047" spans="1:13" hidden="1" x14ac:dyDescent="0.25">
      <c r="A3047" s="1">
        <v>2014</v>
      </c>
      <c r="B3047" s="1" t="s">
        <v>27</v>
      </c>
      <c r="C3047" s="1" t="s">
        <v>32</v>
      </c>
      <c r="D3047" s="1" t="s">
        <v>42</v>
      </c>
      <c r="E3047" s="2">
        <v>1668793</v>
      </c>
      <c r="F3047" s="2">
        <v>1388349</v>
      </c>
      <c r="G3047" s="3">
        <f>+dataMercanciaGeneral[[#This Row],[Mercancía general embarcada en cabotaje]]+dataMercanciaGeneral[[#This Row],[Mercancía general desembarcada en cabotaje]]</f>
        <v>3057142</v>
      </c>
      <c r="H3047" s="2">
        <v>25949136</v>
      </c>
      <c r="I3047" s="2">
        <v>20297863</v>
      </c>
      <c r="J3047" s="3">
        <f>+dataMercanciaGeneral[[#This Row],[Mercancía general embarcada en exterior]]+dataMercanciaGeneral[[#This Row],[Mercancía general desembarcada en exterior]]</f>
        <v>46246999</v>
      </c>
      <c r="K3047" s="3">
        <f>+dataMercanciaGeneral[[#This Row],[Mercancía general embarcada en cabotaje]]+dataMercanciaGeneral[[#This Row],[Mercancía general embarcada en exterior]]</f>
        <v>27617929</v>
      </c>
      <c r="L3047" s="3">
        <f>+dataMercanciaGeneral[[#This Row],[Mercancía general desembarcada en cabotaje]]+dataMercanciaGeneral[[#This Row],[Mercancía general desembarcada en exterior]]</f>
        <v>21686212</v>
      </c>
      <c r="M3047" s="3">
        <f>+dataMercanciaGeneral[[#This Row],[TOTAL mercancía general embarcada en cabotaje y exterior]]+dataMercanciaGeneral[[#This Row],[TOTAL mercancía general desembarcada en cabotaje y exterior]]</f>
        <v>49304141</v>
      </c>
    </row>
    <row r="3048" spans="1:13" hidden="1" x14ac:dyDescent="0.25">
      <c r="A3048" s="1">
        <v>2014</v>
      </c>
      <c r="B3048" s="1" t="s">
        <v>28</v>
      </c>
      <c r="C3048" s="1" t="s">
        <v>32</v>
      </c>
      <c r="D3048" s="1" t="s">
        <v>33</v>
      </c>
      <c r="E3048" s="2">
        <v>47897</v>
      </c>
      <c r="F3048" s="2">
        <v>26137</v>
      </c>
      <c r="G3048" s="3">
        <f>+dataMercanciaGeneral[[#This Row],[Mercancía general embarcada en cabotaje]]+dataMercanciaGeneral[[#This Row],[Mercancía general desembarcada en cabotaje]]</f>
        <v>74034</v>
      </c>
      <c r="H3048" s="2">
        <v>592372</v>
      </c>
      <c r="I3048" s="2">
        <v>364669</v>
      </c>
      <c r="J3048" s="3">
        <f>+dataMercanciaGeneral[[#This Row],[Mercancía general embarcada en exterior]]+dataMercanciaGeneral[[#This Row],[Mercancía general desembarcada en exterior]]</f>
        <v>957041</v>
      </c>
      <c r="K3048" s="3">
        <f>+dataMercanciaGeneral[[#This Row],[Mercancía general embarcada en cabotaje]]+dataMercanciaGeneral[[#This Row],[Mercancía general embarcada en exterior]]</f>
        <v>640269</v>
      </c>
      <c r="L3048" s="3">
        <f>+dataMercanciaGeneral[[#This Row],[Mercancía general desembarcada en cabotaje]]+dataMercanciaGeneral[[#This Row],[Mercancía general desembarcada en exterior]]</f>
        <v>390806</v>
      </c>
      <c r="M3048" s="3">
        <f>+dataMercanciaGeneral[[#This Row],[TOTAL mercancía general embarcada en cabotaje y exterior]]+dataMercanciaGeneral[[#This Row],[TOTAL mercancía general desembarcada en cabotaje y exterior]]</f>
        <v>1031075</v>
      </c>
    </row>
    <row r="3049" spans="1:13" hidden="1" x14ac:dyDescent="0.25">
      <c r="A3049" s="1">
        <v>2014</v>
      </c>
      <c r="B3049" s="1" t="s">
        <v>28</v>
      </c>
      <c r="C3049" s="1" t="s">
        <v>32</v>
      </c>
      <c r="D3049" s="1" t="s">
        <v>42</v>
      </c>
      <c r="E3049" s="2">
        <v>92387</v>
      </c>
      <c r="F3049" s="2">
        <v>32809</v>
      </c>
      <c r="G3049" s="3">
        <f>+dataMercanciaGeneral[[#This Row],[Mercancía general embarcada en cabotaje]]+dataMercanciaGeneral[[#This Row],[Mercancía general desembarcada en cabotaje]]</f>
        <v>125196</v>
      </c>
      <c r="H3049" s="2">
        <v>1153832</v>
      </c>
      <c r="I3049" s="2">
        <v>1123467</v>
      </c>
      <c r="J3049" s="3">
        <f>+dataMercanciaGeneral[[#This Row],[Mercancía general embarcada en exterior]]+dataMercanciaGeneral[[#This Row],[Mercancía general desembarcada en exterior]]</f>
        <v>2277299</v>
      </c>
      <c r="K3049" s="3">
        <f>+dataMercanciaGeneral[[#This Row],[Mercancía general embarcada en cabotaje]]+dataMercanciaGeneral[[#This Row],[Mercancía general embarcada en exterior]]</f>
        <v>1246219</v>
      </c>
      <c r="L3049" s="3">
        <f>+dataMercanciaGeneral[[#This Row],[Mercancía general desembarcada en cabotaje]]+dataMercanciaGeneral[[#This Row],[Mercancía general desembarcada en exterior]]</f>
        <v>1156276</v>
      </c>
      <c r="M3049" s="3">
        <f>+dataMercanciaGeneral[[#This Row],[TOTAL mercancía general embarcada en cabotaje y exterior]]+dataMercanciaGeneral[[#This Row],[TOTAL mercancía general desembarcada en cabotaje y exterior]]</f>
        <v>2402495</v>
      </c>
    </row>
    <row r="3050" spans="1:13" hidden="1" x14ac:dyDescent="0.25">
      <c r="A3050" s="1">
        <v>2014</v>
      </c>
      <c r="B3050" s="1" t="s">
        <v>29</v>
      </c>
      <c r="C3050" s="1" t="s">
        <v>32</v>
      </c>
      <c r="D3050" s="1" t="s">
        <v>33</v>
      </c>
      <c r="E3050" s="2">
        <v>0</v>
      </c>
      <c r="F3050" s="2">
        <v>2136</v>
      </c>
      <c r="G3050" s="3">
        <f>+dataMercanciaGeneral[[#This Row],[Mercancía general embarcada en cabotaje]]+dataMercanciaGeneral[[#This Row],[Mercancía general desembarcada en cabotaje]]</f>
        <v>2136</v>
      </c>
      <c r="H3050" s="2">
        <v>135805</v>
      </c>
      <c r="I3050" s="2">
        <v>110550</v>
      </c>
      <c r="J3050" s="3">
        <f>+dataMercanciaGeneral[[#This Row],[Mercancía general embarcada en exterior]]+dataMercanciaGeneral[[#This Row],[Mercancía general desembarcada en exterior]]</f>
        <v>246355</v>
      </c>
      <c r="K3050" s="3">
        <f>+dataMercanciaGeneral[[#This Row],[Mercancía general embarcada en cabotaje]]+dataMercanciaGeneral[[#This Row],[Mercancía general embarcada en exterior]]</f>
        <v>135805</v>
      </c>
      <c r="L3050" s="3">
        <f>+dataMercanciaGeneral[[#This Row],[Mercancía general desembarcada en cabotaje]]+dataMercanciaGeneral[[#This Row],[Mercancía general desembarcada en exterior]]</f>
        <v>112686</v>
      </c>
      <c r="M3050" s="3">
        <f>+dataMercanciaGeneral[[#This Row],[TOTAL mercancía general embarcada en cabotaje y exterior]]+dataMercanciaGeneral[[#This Row],[TOTAL mercancía general desembarcada en cabotaje y exterior]]</f>
        <v>248491</v>
      </c>
    </row>
    <row r="3051" spans="1:13" hidden="1" x14ac:dyDescent="0.25">
      <c r="A3051" s="1">
        <v>2014</v>
      </c>
      <c r="B3051" s="1" t="s">
        <v>29</v>
      </c>
      <c r="C3051" s="1" t="s">
        <v>32</v>
      </c>
      <c r="D3051" s="1" t="s">
        <v>42</v>
      </c>
      <c r="E3051" s="2">
        <v>219253</v>
      </c>
      <c r="F3051" s="2">
        <v>55942</v>
      </c>
      <c r="G3051" s="3">
        <f>+dataMercanciaGeneral[[#This Row],[Mercancía general embarcada en cabotaje]]+dataMercanciaGeneral[[#This Row],[Mercancía general desembarcada en cabotaje]]</f>
        <v>275195</v>
      </c>
      <c r="H3051" s="2">
        <v>3028</v>
      </c>
      <c r="I3051" s="2">
        <v>7671</v>
      </c>
      <c r="J3051" s="3">
        <f>+dataMercanciaGeneral[[#This Row],[Mercancía general embarcada en exterior]]+dataMercanciaGeneral[[#This Row],[Mercancía general desembarcada en exterior]]</f>
        <v>10699</v>
      </c>
      <c r="K3051" s="3">
        <f>+dataMercanciaGeneral[[#This Row],[Mercancía general embarcada en cabotaje]]+dataMercanciaGeneral[[#This Row],[Mercancía general embarcada en exterior]]</f>
        <v>222281</v>
      </c>
      <c r="L3051" s="3">
        <f>+dataMercanciaGeneral[[#This Row],[Mercancía general desembarcada en cabotaje]]+dataMercanciaGeneral[[#This Row],[Mercancía general desembarcada en exterior]]</f>
        <v>63613</v>
      </c>
      <c r="M3051" s="3">
        <f>+dataMercanciaGeneral[[#This Row],[TOTAL mercancía general embarcada en cabotaje y exterior]]+dataMercanciaGeneral[[#This Row],[TOTAL mercancía general desembarcada en cabotaje y exterior]]</f>
        <v>285894</v>
      </c>
    </row>
    <row r="3052" spans="1:13" hidden="1" x14ac:dyDescent="0.25">
      <c r="A3052" s="1">
        <v>2015</v>
      </c>
      <c r="B3052" s="1" t="s">
        <v>0</v>
      </c>
      <c r="C3052" s="1" t="s">
        <v>32</v>
      </c>
      <c r="D3052" s="1" t="s">
        <v>33</v>
      </c>
      <c r="E3052" s="2">
        <v>6012</v>
      </c>
      <c r="F3052" s="2">
        <v>0</v>
      </c>
      <c r="G3052" s="3">
        <f>+dataMercanciaGeneral[[#This Row],[Mercancía general embarcada en cabotaje]]+dataMercanciaGeneral[[#This Row],[Mercancía general desembarcada en cabotaje]]</f>
        <v>6012</v>
      </c>
      <c r="H3052" s="2">
        <v>491580</v>
      </c>
      <c r="I3052" s="2">
        <v>440414</v>
      </c>
      <c r="J3052" s="3">
        <f>+dataMercanciaGeneral[[#This Row],[Mercancía general embarcada en exterior]]+dataMercanciaGeneral[[#This Row],[Mercancía general desembarcada en exterior]]</f>
        <v>931994</v>
      </c>
      <c r="K3052" s="3">
        <f>+dataMercanciaGeneral[[#This Row],[Mercancía general embarcada en cabotaje]]+dataMercanciaGeneral[[#This Row],[Mercancía general embarcada en exterior]]</f>
        <v>497592</v>
      </c>
      <c r="L3052" s="3">
        <f>+dataMercanciaGeneral[[#This Row],[Mercancía general desembarcada en cabotaje]]+dataMercanciaGeneral[[#This Row],[Mercancía general desembarcada en exterior]]</f>
        <v>440414</v>
      </c>
      <c r="M3052" s="3">
        <f>+dataMercanciaGeneral[[#This Row],[TOTAL mercancía general embarcada en cabotaje y exterior]]+dataMercanciaGeneral[[#This Row],[TOTAL mercancía general desembarcada en cabotaje y exterior]]</f>
        <v>938006</v>
      </c>
    </row>
    <row r="3053" spans="1:13" hidden="1" x14ac:dyDescent="0.25">
      <c r="A3053" s="1">
        <v>2015</v>
      </c>
      <c r="B3053" s="1" t="s">
        <v>0</v>
      </c>
      <c r="C3053" s="1" t="s">
        <v>32</v>
      </c>
      <c r="D3053" s="1" t="s">
        <v>42</v>
      </c>
      <c r="E3053" s="2">
        <v>0</v>
      </c>
      <c r="F3053" s="2">
        <v>204</v>
      </c>
      <c r="G3053" s="3">
        <f>+dataMercanciaGeneral[[#This Row],[Mercancía general embarcada en cabotaje]]+dataMercanciaGeneral[[#This Row],[Mercancía general desembarcada en cabotaje]]</f>
        <v>204</v>
      </c>
      <c r="H3053" s="2">
        <v>92</v>
      </c>
      <c r="I3053" s="2">
        <v>9</v>
      </c>
      <c r="J3053" s="3">
        <f>+dataMercanciaGeneral[[#This Row],[Mercancía general embarcada en exterior]]+dataMercanciaGeneral[[#This Row],[Mercancía general desembarcada en exterior]]</f>
        <v>101</v>
      </c>
      <c r="K3053" s="3">
        <f>+dataMercanciaGeneral[[#This Row],[Mercancía general embarcada en cabotaje]]+dataMercanciaGeneral[[#This Row],[Mercancía general embarcada en exterior]]</f>
        <v>92</v>
      </c>
      <c r="L3053" s="3">
        <f>+dataMercanciaGeneral[[#This Row],[Mercancía general desembarcada en cabotaje]]+dataMercanciaGeneral[[#This Row],[Mercancía general desembarcada en exterior]]</f>
        <v>213</v>
      </c>
      <c r="M3053" s="3">
        <f>+dataMercanciaGeneral[[#This Row],[TOTAL mercancía general embarcada en cabotaje y exterior]]+dataMercanciaGeneral[[#This Row],[TOTAL mercancía general desembarcada en cabotaje y exterior]]</f>
        <v>305</v>
      </c>
    </row>
    <row r="3054" spans="1:13" hidden="1" x14ac:dyDescent="0.25">
      <c r="A3054" s="1">
        <v>2015</v>
      </c>
      <c r="B3054" s="1" t="s">
        <v>1</v>
      </c>
      <c r="C3054" s="1" t="s">
        <v>32</v>
      </c>
      <c r="D3054" s="1" t="s">
        <v>33</v>
      </c>
      <c r="E3054" s="2">
        <v>25.069999999948777</v>
      </c>
      <c r="F3054" s="2">
        <v>4194.5</v>
      </c>
      <c r="G3054" s="3">
        <f>+dataMercanciaGeneral[[#This Row],[Mercancía general embarcada en cabotaje]]+dataMercanciaGeneral[[#This Row],[Mercancía general desembarcada en cabotaje]]</f>
        <v>4219.5699999999488</v>
      </c>
      <c r="H3054" s="2">
        <v>200662.18</v>
      </c>
      <c r="I3054" s="2">
        <v>97958.18</v>
      </c>
      <c r="J3054" s="3">
        <f>+dataMercanciaGeneral[[#This Row],[Mercancía general embarcada en exterior]]+dataMercanciaGeneral[[#This Row],[Mercancía general desembarcada en exterior]]</f>
        <v>298620.36</v>
      </c>
      <c r="K3054" s="3">
        <f>+dataMercanciaGeneral[[#This Row],[Mercancía general embarcada en cabotaje]]+dataMercanciaGeneral[[#This Row],[Mercancía general embarcada en exterior]]</f>
        <v>200687.24999999994</v>
      </c>
      <c r="L3054" s="3">
        <f>+dataMercanciaGeneral[[#This Row],[Mercancía general desembarcada en cabotaje]]+dataMercanciaGeneral[[#This Row],[Mercancía general desembarcada en exterior]]</f>
        <v>102152.68</v>
      </c>
      <c r="M3054" s="3">
        <f>+dataMercanciaGeneral[[#This Row],[TOTAL mercancía general embarcada en cabotaje y exterior]]+dataMercanciaGeneral[[#This Row],[TOTAL mercancía general desembarcada en cabotaje y exterior]]</f>
        <v>302839.92999999993</v>
      </c>
    </row>
    <row r="3055" spans="1:13" hidden="1" x14ac:dyDescent="0.25">
      <c r="A3055" s="1">
        <v>2015</v>
      </c>
      <c r="B3055" s="1" t="s">
        <v>1</v>
      </c>
      <c r="C3055" s="1" t="s">
        <v>32</v>
      </c>
      <c r="D3055" s="1" t="s">
        <v>42</v>
      </c>
      <c r="E3055" s="2">
        <v>620063</v>
      </c>
      <c r="F3055" s="2">
        <v>226874</v>
      </c>
      <c r="G3055" s="3">
        <f>+dataMercanciaGeneral[[#This Row],[Mercancía general embarcada en cabotaje]]+dataMercanciaGeneral[[#This Row],[Mercancía general desembarcada en cabotaje]]</f>
        <v>846937</v>
      </c>
      <c r="H3055" s="2">
        <v>69411</v>
      </c>
      <c r="I3055" s="2">
        <v>66858</v>
      </c>
      <c r="J3055" s="3">
        <f>+dataMercanciaGeneral[[#This Row],[Mercancía general embarcada en exterior]]+dataMercanciaGeneral[[#This Row],[Mercancía general desembarcada en exterior]]</f>
        <v>136269</v>
      </c>
      <c r="K3055" s="3">
        <f>+dataMercanciaGeneral[[#This Row],[Mercancía general embarcada en cabotaje]]+dataMercanciaGeneral[[#This Row],[Mercancía general embarcada en exterior]]</f>
        <v>689474</v>
      </c>
      <c r="L3055" s="3">
        <f>+dataMercanciaGeneral[[#This Row],[Mercancía general desembarcada en cabotaje]]+dataMercanciaGeneral[[#This Row],[Mercancía general desembarcada en exterior]]</f>
        <v>293732</v>
      </c>
      <c r="M3055" s="3">
        <f>+dataMercanciaGeneral[[#This Row],[TOTAL mercancía general embarcada en cabotaje y exterior]]+dataMercanciaGeneral[[#This Row],[TOTAL mercancía general desembarcada en cabotaje y exterior]]</f>
        <v>983206</v>
      </c>
    </row>
    <row r="3056" spans="1:13" hidden="1" x14ac:dyDescent="0.25">
      <c r="A3056" s="1">
        <v>2015</v>
      </c>
      <c r="B3056" s="1" t="s">
        <v>2</v>
      </c>
      <c r="C3056" s="1" t="s">
        <v>32</v>
      </c>
      <c r="D3056" s="1" t="s">
        <v>33</v>
      </c>
      <c r="E3056" s="2">
        <v>128037</v>
      </c>
      <c r="F3056" s="2">
        <v>33689</v>
      </c>
      <c r="G3056" s="3">
        <f>+dataMercanciaGeneral[[#This Row],[Mercancía general embarcada en cabotaje]]+dataMercanciaGeneral[[#This Row],[Mercancía general desembarcada en cabotaje]]</f>
        <v>161726</v>
      </c>
      <c r="H3056" s="2">
        <v>227389</v>
      </c>
      <c r="I3056" s="2">
        <v>154084</v>
      </c>
      <c r="J3056" s="3">
        <f>+dataMercanciaGeneral[[#This Row],[Mercancía general embarcada en exterior]]+dataMercanciaGeneral[[#This Row],[Mercancía general desembarcada en exterior]]</f>
        <v>381473</v>
      </c>
      <c r="K3056" s="3">
        <f>+dataMercanciaGeneral[[#This Row],[Mercancía general embarcada en cabotaje]]+dataMercanciaGeneral[[#This Row],[Mercancía general embarcada en exterior]]</f>
        <v>355426</v>
      </c>
      <c r="L3056" s="3">
        <f>+dataMercanciaGeneral[[#This Row],[Mercancía general desembarcada en cabotaje]]+dataMercanciaGeneral[[#This Row],[Mercancía general desembarcada en exterior]]</f>
        <v>187773</v>
      </c>
      <c r="M3056" s="3">
        <f>+dataMercanciaGeneral[[#This Row],[TOTAL mercancía general embarcada en cabotaje y exterior]]+dataMercanciaGeneral[[#This Row],[TOTAL mercancía general desembarcada en cabotaje y exterior]]</f>
        <v>543199</v>
      </c>
    </row>
    <row r="3057" spans="1:13" hidden="1" x14ac:dyDescent="0.25">
      <c r="A3057" s="1">
        <v>2015</v>
      </c>
      <c r="B3057" s="1" t="s">
        <v>2</v>
      </c>
      <c r="C3057" s="1" t="s">
        <v>32</v>
      </c>
      <c r="D3057" s="1" t="s">
        <v>42</v>
      </c>
      <c r="E3057" s="2">
        <v>23576</v>
      </c>
      <c r="F3057" s="2">
        <v>21087</v>
      </c>
      <c r="G3057" s="3">
        <f>+dataMercanciaGeneral[[#This Row],[Mercancía general embarcada en cabotaje]]+dataMercanciaGeneral[[#This Row],[Mercancía general desembarcada en cabotaje]]</f>
        <v>44663</v>
      </c>
      <c r="H3057" s="2">
        <v>11035</v>
      </c>
      <c r="I3057" s="2">
        <v>5908</v>
      </c>
      <c r="J3057" s="3">
        <f>+dataMercanciaGeneral[[#This Row],[Mercancía general embarcada en exterior]]+dataMercanciaGeneral[[#This Row],[Mercancía general desembarcada en exterior]]</f>
        <v>16943</v>
      </c>
      <c r="K3057" s="3">
        <f>+dataMercanciaGeneral[[#This Row],[Mercancía general embarcada en cabotaje]]+dataMercanciaGeneral[[#This Row],[Mercancía general embarcada en exterior]]</f>
        <v>34611</v>
      </c>
      <c r="L3057" s="3">
        <f>+dataMercanciaGeneral[[#This Row],[Mercancía general desembarcada en cabotaje]]+dataMercanciaGeneral[[#This Row],[Mercancía general desembarcada en exterior]]</f>
        <v>26995</v>
      </c>
      <c r="M3057" s="3">
        <f>+dataMercanciaGeneral[[#This Row],[TOTAL mercancía general embarcada en cabotaje y exterior]]+dataMercanciaGeneral[[#This Row],[TOTAL mercancía general desembarcada en cabotaje y exterior]]</f>
        <v>61606</v>
      </c>
    </row>
    <row r="3058" spans="1:13" hidden="1" x14ac:dyDescent="0.25">
      <c r="A3058" s="1">
        <v>2015</v>
      </c>
      <c r="B3058" s="1" t="s">
        <v>3</v>
      </c>
      <c r="C3058" s="1" t="s">
        <v>32</v>
      </c>
      <c r="D3058" s="1" t="s">
        <v>33</v>
      </c>
      <c r="E3058" s="2">
        <v>68989.56</v>
      </c>
      <c r="F3058" s="2">
        <v>17097.259999999998</v>
      </c>
      <c r="G3058" s="3">
        <f>+dataMercanciaGeneral[[#This Row],[Mercancía general embarcada en cabotaje]]+dataMercanciaGeneral[[#This Row],[Mercancía general desembarcada en cabotaje]]</f>
        <v>86086.819999999992</v>
      </c>
      <c r="H3058" s="2">
        <v>944389.98</v>
      </c>
      <c r="I3058" s="2">
        <v>187362.49</v>
      </c>
      <c r="J3058" s="3">
        <f>+dataMercanciaGeneral[[#This Row],[Mercancía general embarcada en exterior]]+dataMercanciaGeneral[[#This Row],[Mercancía general desembarcada en exterior]]</f>
        <v>1131752.47</v>
      </c>
      <c r="K3058" s="3">
        <f>+dataMercanciaGeneral[[#This Row],[Mercancía general embarcada en cabotaje]]+dataMercanciaGeneral[[#This Row],[Mercancía general embarcada en exterior]]</f>
        <v>1013379.54</v>
      </c>
      <c r="L3058" s="3">
        <f>+dataMercanciaGeneral[[#This Row],[Mercancía general desembarcada en cabotaje]]+dataMercanciaGeneral[[#This Row],[Mercancía general desembarcada en exterior]]</f>
        <v>204459.75</v>
      </c>
      <c r="M3058" s="3">
        <f>+dataMercanciaGeneral[[#This Row],[TOTAL mercancía general embarcada en cabotaje y exterior]]+dataMercanciaGeneral[[#This Row],[TOTAL mercancía general desembarcada en cabotaje y exterior]]</f>
        <v>1217839.29</v>
      </c>
    </row>
    <row r="3059" spans="1:13" hidden="1" x14ac:dyDescent="0.25">
      <c r="A3059" s="1">
        <v>2015</v>
      </c>
      <c r="B3059" s="1" t="s">
        <v>3</v>
      </c>
      <c r="C3059" s="1" t="s">
        <v>32</v>
      </c>
      <c r="D3059" s="1" t="s">
        <v>42</v>
      </c>
      <c r="E3059" s="2">
        <v>0</v>
      </c>
      <c r="F3059" s="2">
        <v>0</v>
      </c>
      <c r="G3059" s="3">
        <f>+dataMercanciaGeneral[[#This Row],[Mercancía general embarcada en cabotaje]]+dataMercanciaGeneral[[#This Row],[Mercancía general desembarcada en cabotaje]]</f>
        <v>0</v>
      </c>
      <c r="H3059" s="2">
        <v>0</v>
      </c>
      <c r="I3059" s="2">
        <v>0</v>
      </c>
      <c r="J3059" s="3">
        <f>+dataMercanciaGeneral[[#This Row],[Mercancía general embarcada en exterior]]+dataMercanciaGeneral[[#This Row],[Mercancía general desembarcada en exterior]]</f>
        <v>0</v>
      </c>
      <c r="K3059" s="3">
        <f>+dataMercanciaGeneral[[#This Row],[Mercancía general embarcada en cabotaje]]+dataMercanciaGeneral[[#This Row],[Mercancía general embarcada en exterior]]</f>
        <v>0</v>
      </c>
      <c r="L3059" s="3">
        <f>+dataMercanciaGeneral[[#This Row],[Mercancía general desembarcada en cabotaje]]+dataMercanciaGeneral[[#This Row],[Mercancía general desembarcada en exterior]]</f>
        <v>0</v>
      </c>
      <c r="M3059" s="3">
        <f>+dataMercanciaGeneral[[#This Row],[TOTAL mercancía general embarcada en cabotaje y exterior]]+dataMercanciaGeneral[[#This Row],[TOTAL mercancía general desembarcada en cabotaje y exterior]]</f>
        <v>0</v>
      </c>
    </row>
    <row r="3060" spans="1:13" hidden="1" x14ac:dyDescent="0.25">
      <c r="A3060" s="1">
        <v>2015</v>
      </c>
      <c r="B3060" s="1" t="s">
        <v>4</v>
      </c>
      <c r="C3060" s="1" t="s">
        <v>32</v>
      </c>
      <c r="D3060" s="1" t="s">
        <v>33</v>
      </c>
      <c r="E3060" s="2">
        <v>577460</v>
      </c>
      <c r="F3060" s="2">
        <v>313554</v>
      </c>
      <c r="G3060" s="3">
        <f>+dataMercanciaGeneral[[#This Row],[Mercancía general embarcada en cabotaje]]+dataMercanciaGeneral[[#This Row],[Mercancía general desembarcada en cabotaje]]</f>
        <v>891014</v>
      </c>
      <c r="H3060" s="2">
        <v>3091306</v>
      </c>
      <c r="I3060" s="2">
        <v>3016175</v>
      </c>
      <c r="J3060" s="3">
        <f>+dataMercanciaGeneral[[#This Row],[Mercancía general embarcada en exterior]]+dataMercanciaGeneral[[#This Row],[Mercancía general desembarcada en exterior]]</f>
        <v>6107481</v>
      </c>
      <c r="K3060" s="3">
        <f>+dataMercanciaGeneral[[#This Row],[Mercancía general embarcada en cabotaje]]+dataMercanciaGeneral[[#This Row],[Mercancía general embarcada en exterior]]</f>
        <v>3668766</v>
      </c>
      <c r="L3060" s="3">
        <f>+dataMercanciaGeneral[[#This Row],[Mercancía general desembarcada en cabotaje]]+dataMercanciaGeneral[[#This Row],[Mercancía general desembarcada en exterior]]</f>
        <v>3329729</v>
      </c>
      <c r="M3060" s="3">
        <f>+dataMercanciaGeneral[[#This Row],[TOTAL mercancía general embarcada en cabotaje y exterior]]+dataMercanciaGeneral[[#This Row],[TOTAL mercancía general desembarcada en cabotaje y exterior]]</f>
        <v>6998495</v>
      </c>
    </row>
    <row r="3061" spans="1:13" hidden="1" x14ac:dyDescent="0.25">
      <c r="A3061" s="1">
        <v>2015</v>
      </c>
      <c r="B3061" s="1" t="s">
        <v>4</v>
      </c>
      <c r="C3061" s="1" t="s">
        <v>32</v>
      </c>
      <c r="D3061" s="1" t="s">
        <v>42</v>
      </c>
      <c r="E3061" s="2">
        <v>1518252</v>
      </c>
      <c r="F3061" s="2">
        <v>1784754</v>
      </c>
      <c r="G3061" s="3">
        <f>+dataMercanciaGeneral[[#This Row],[Mercancía general embarcada en cabotaje]]+dataMercanciaGeneral[[#This Row],[Mercancía general desembarcada en cabotaje]]</f>
        <v>3303006</v>
      </c>
      <c r="H3061" s="2">
        <v>26744413</v>
      </c>
      <c r="I3061" s="2">
        <v>25429082</v>
      </c>
      <c r="J3061" s="3">
        <f>+dataMercanciaGeneral[[#This Row],[Mercancía general embarcada en exterior]]+dataMercanciaGeneral[[#This Row],[Mercancía general desembarcada en exterior]]</f>
        <v>52173495</v>
      </c>
      <c r="K3061" s="3">
        <f>+dataMercanciaGeneral[[#This Row],[Mercancía general embarcada en cabotaje]]+dataMercanciaGeneral[[#This Row],[Mercancía general embarcada en exterior]]</f>
        <v>28262665</v>
      </c>
      <c r="L3061" s="3">
        <f>+dataMercanciaGeneral[[#This Row],[Mercancía general desembarcada en cabotaje]]+dataMercanciaGeneral[[#This Row],[Mercancía general desembarcada en exterior]]</f>
        <v>27213836</v>
      </c>
      <c r="M3061" s="3">
        <f>+dataMercanciaGeneral[[#This Row],[TOTAL mercancía general embarcada en cabotaje y exterior]]+dataMercanciaGeneral[[#This Row],[TOTAL mercancía general desembarcada en cabotaje y exterior]]</f>
        <v>55476501</v>
      </c>
    </row>
    <row r="3062" spans="1:13" hidden="1" x14ac:dyDescent="0.25">
      <c r="A3062" s="1">
        <v>2015</v>
      </c>
      <c r="B3062" s="1" t="s">
        <v>5</v>
      </c>
      <c r="C3062" s="1" t="s">
        <v>32</v>
      </c>
      <c r="D3062" s="1" t="s">
        <v>33</v>
      </c>
      <c r="E3062" s="2">
        <v>310649</v>
      </c>
      <c r="F3062" s="2">
        <v>255780</v>
      </c>
      <c r="G3062" s="3">
        <f>+dataMercanciaGeneral[[#This Row],[Mercancía general embarcada en cabotaje]]+dataMercanciaGeneral[[#This Row],[Mercancía general desembarcada en cabotaje]]</f>
        <v>566429</v>
      </c>
      <c r="H3062" s="2">
        <v>48176</v>
      </c>
      <c r="I3062" s="2">
        <v>77675</v>
      </c>
      <c r="J3062" s="3">
        <f>+dataMercanciaGeneral[[#This Row],[Mercancía general embarcada en exterior]]+dataMercanciaGeneral[[#This Row],[Mercancía general desembarcada en exterior]]</f>
        <v>125851</v>
      </c>
      <c r="K3062" s="3">
        <f>+dataMercanciaGeneral[[#This Row],[Mercancía general embarcada en cabotaje]]+dataMercanciaGeneral[[#This Row],[Mercancía general embarcada en exterior]]</f>
        <v>358825</v>
      </c>
      <c r="L3062" s="3">
        <f>+dataMercanciaGeneral[[#This Row],[Mercancía general desembarcada en cabotaje]]+dataMercanciaGeneral[[#This Row],[Mercancía general desembarcada en exterior]]</f>
        <v>333455</v>
      </c>
      <c r="M3062" s="3">
        <f>+dataMercanciaGeneral[[#This Row],[TOTAL mercancía general embarcada en cabotaje y exterior]]+dataMercanciaGeneral[[#This Row],[TOTAL mercancía general desembarcada en cabotaje y exterior]]</f>
        <v>692280</v>
      </c>
    </row>
    <row r="3063" spans="1:13" hidden="1" x14ac:dyDescent="0.25">
      <c r="A3063" s="1">
        <v>2015</v>
      </c>
      <c r="B3063" s="1" t="s">
        <v>5</v>
      </c>
      <c r="C3063" s="1" t="s">
        <v>32</v>
      </c>
      <c r="D3063" s="1" t="s">
        <v>42</v>
      </c>
      <c r="E3063" s="2">
        <v>151878</v>
      </c>
      <c r="F3063" s="2">
        <v>50693</v>
      </c>
      <c r="G3063" s="3">
        <f>+dataMercanciaGeneral[[#This Row],[Mercancía general embarcada en cabotaje]]+dataMercanciaGeneral[[#This Row],[Mercancía general desembarcada en cabotaje]]</f>
        <v>202571</v>
      </c>
      <c r="H3063" s="2">
        <v>285614</v>
      </c>
      <c r="I3063" s="2">
        <v>132348</v>
      </c>
      <c r="J3063" s="3">
        <f>+dataMercanciaGeneral[[#This Row],[Mercancía general embarcada en exterior]]+dataMercanciaGeneral[[#This Row],[Mercancía general desembarcada en exterior]]</f>
        <v>417962</v>
      </c>
      <c r="K3063" s="3">
        <f>+dataMercanciaGeneral[[#This Row],[Mercancía general embarcada en cabotaje]]+dataMercanciaGeneral[[#This Row],[Mercancía general embarcada en exterior]]</f>
        <v>437492</v>
      </c>
      <c r="L3063" s="3">
        <f>+dataMercanciaGeneral[[#This Row],[Mercancía general desembarcada en cabotaje]]+dataMercanciaGeneral[[#This Row],[Mercancía general desembarcada en exterior]]</f>
        <v>183041</v>
      </c>
      <c r="M3063" s="3">
        <f>+dataMercanciaGeneral[[#This Row],[TOTAL mercancía general embarcada en cabotaje y exterior]]+dataMercanciaGeneral[[#This Row],[TOTAL mercancía general desembarcada en cabotaje y exterior]]</f>
        <v>620533</v>
      </c>
    </row>
    <row r="3064" spans="1:13" hidden="1" x14ac:dyDescent="0.25">
      <c r="A3064" s="1">
        <v>2015</v>
      </c>
      <c r="B3064" s="1" t="s">
        <v>10</v>
      </c>
      <c r="C3064" s="1" t="s">
        <v>32</v>
      </c>
      <c r="D3064" s="1" t="s">
        <v>33</v>
      </c>
      <c r="E3064" s="2">
        <f>3429343-16</f>
        <v>3429327</v>
      </c>
      <c r="F3064" s="2">
        <f>6349708-52</f>
        <v>6349656</v>
      </c>
      <c r="G3064" s="3">
        <f>+dataMercanciaGeneral[[#This Row],[Mercancía general embarcada en cabotaje]]+dataMercanciaGeneral[[#This Row],[Mercancía general desembarcada en cabotaje]]</f>
        <v>9778983</v>
      </c>
      <c r="H3064" s="2">
        <v>59523</v>
      </c>
      <c r="I3064" s="2">
        <v>95209</v>
      </c>
      <c r="J3064" s="3">
        <f>+dataMercanciaGeneral[[#This Row],[Mercancía general embarcada en exterior]]+dataMercanciaGeneral[[#This Row],[Mercancía general desembarcada en exterior]]</f>
        <v>154732</v>
      </c>
      <c r="K3064" s="3">
        <f>+dataMercanciaGeneral[[#This Row],[Mercancía general embarcada en cabotaje]]+dataMercanciaGeneral[[#This Row],[Mercancía general embarcada en exterior]]</f>
        <v>3488850</v>
      </c>
      <c r="L3064" s="3">
        <f>+dataMercanciaGeneral[[#This Row],[Mercancía general desembarcada en cabotaje]]+dataMercanciaGeneral[[#This Row],[Mercancía general desembarcada en exterior]]</f>
        <v>6444865</v>
      </c>
      <c r="M3064" s="3">
        <f>+dataMercanciaGeneral[[#This Row],[TOTAL mercancía general embarcada en cabotaje y exterior]]+dataMercanciaGeneral[[#This Row],[TOTAL mercancía general desembarcada en cabotaje y exterior]]</f>
        <v>9933715</v>
      </c>
    </row>
    <row r="3065" spans="1:13" hidden="1" x14ac:dyDescent="0.25">
      <c r="A3065" s="1">
        <v>2015</v>
      </c>
      <c r="B3065" s="1" t="s">
        <v>10</v>
      </c>
      <c r="C3065" s="1" t="s">
        <v>32</v>
      </c>
      <c r="D3065" s="1" t="s">
        <v>42</v>
      </c>
      <c r="E3065" s="2">
        <v>140122</v>
      </c>
      <c r="F3065" s="2">
        <v>502654</v>
      </c>
      <c r="G3065" s="3">
        <f>+dataMercanciaGeneral[[#This Row],[Mercancía general embarcada en cabotaje]]+dataMercanciaGeneral[[#This Row],[Mercancía general desembarcada en cabotaje]]</f>
        <v>642776</v>
      </c>
      <c r="H3065" s="2">
        <v>216</v>
      </c>
      <c r="I3065" s="2">
        <v>320</v>
      </c>
      <c r="J3065" s="3">
        <f>+dataMercanciaGeneral[[#This Row],[Mercancía general embarcada en exterior]]+dataMercanciaGeneral[[#This Row],[Mercancía general desembarcada en exterior]]</f>
        <v>536</v>
      </c>
      <c r="K3065" s="3">
        <f>+dataMercanciaGeneral[[#This Row],[Mercancía general embarcada en cabotaje]]+dataMercanciaGeneral[[#This Row],[Mercancía general embarcada en exterior]]</f>
        <v>140338</v>
      </c>
      <c r="L3065" s="3">
        <f>+dataMercanciaGeneral[[#This Row],[Mercancía general desembarcada en cabotaje]]+dataMercanciaGeneral[[#This Row],[Mercancía general desembarcada en exterior]]</f>
        <v>502974</v>
      </c>
      <c r="M3065" s="3">
        <f>+dataMercanciaGeneral[[#This Row],[TOTAL mercancía general embarcada en cabotaje y exterior]]+dataMercanciaGeneral[[#This Row],[TOTAL mercancía general desembarcada en cabotaje y exterior]]</f>
        <v>643312</v>
      </c>
    </row>
    <row r="3066" spans="1:13" hidden="1" x14ac:dyDescent="0.25">
      <c r="A3066" s="1">
        <v>2015</v>
      </c>
      <c r="B3066" s="1" t="s">
        <v>11</v>
      </c>
      <c r="C3066" s="1" t="s">
        <v>32</v>
      </c>
      <c r="D3066" s="1" t="s">
        <v>33</v>
      </c>
      <c r="E3066" s="2">
        <v>3054193</v>
      </c>
      <c r="F3066" s="2">
        <v>1645592</v>
      </c>
      <c r="G3066" s="3">
        <f>+dataMercanciaGeneral[[#This Row],[Mercancía general embarcada en cabotaje]]+dataMercanciaGeneral[[#This Row],[Mercancía general desembarcada en cabotaje]]</f>
        <v>4699785</v>
      </c>
      <c r="H3066" s="2">
        <v>3472892</v>
      </c>
      <c r="I3066" s="2">
        <v>2550065</v>
      </c>
      <c r="J3066" s="3">
        <f>+dataMercanciaGeneral[[#This Row],[Mercancía general embarcada en exterior]]+dataMercanciaGeneral[[#This Row],[Mercancía general desembarcada en exterior]]</f>
        <v>6022957</v>
      </c>
      <c r="K3066" s="3">
        <f>+dataMercanciaGeneral[[#This Row],[Mercancía general embarcada en cabotaje]]+dataMercanciaGeneral[[#This Row],[Mercancía general embarcada en exterior]]</f>
        <v>6527085</v>
      </c>
      <c r="L3066" s="3">
        <f>+dataMercanciaGeneral[[#This Row],[Mercancía general desembarcada en cabotaje]]+dataMercanciaGeneral[[#This Row],[Mercancía general desembarcada en exterior]]</f>
        <v>4195657</v>
      </c>
      <c r="M3066" s="3">
        <f>+dataMercanciaGeneral[[#This Row],[TOTAL mercancía general embarcada en cabotaje y exterior]]+dataMercanciaGeneral[[#This Row],[TOTAL mercancía general desembarcada en cabotaje y exterior]]</f>
        <v>10722742</v>
      </c>
    </row>
    <row r="3067" spans="1:13" hidden="1" x14ac:dyDescent="0.25">
      <c r="A3067" s="1">
        <v>2015</v>
      </c>
      <c r="B3067" s="1" t="s">
        <v>11</v>
      </c>
      <c r="C3067" s="1" t="s">
        <v>32</v>
      </c>
      <c r="D3067" s="1" t="s">
        <v>42</v>
      </c>
      <c r="E3067" s="2">
        <v>930962</v>
      </c>
      <c r="F3067" s="2">
        <v>358202</v>
      </c>
      <c r="G3067" s="3">
        <f>+dataMercanciaGeneral[[#This Row],[Mercancía general embarcada en cabotaje]]+dataMercanciaGeneral[[#This Row],[Mercancía general desembarcada en cabotaje]]</f>
        <v>1289164</v>
      </c>
      <c r="H3067" s="2">
        <v>10124998</v>
      </c>
      <c r="I3067" s="2">
        <v>7302942</v>
      </c>
      <c r="J3067" s="3">
        <f>+dataMercanciaGeneral[[#This Row],[Mercancía general embarcada en exterior]]+dataMercanciaGeneral[[#This Row],[Mercancía general desembarcada en exterior]]</f>
        <v>17427940</v>
      </c>
      <c r="K3067" s="3">
        <f>+dataMercanciaGeneral[[#This Row],[Mercancía general embarcada en cabotaje]]+dataMercanciaGeneral[[#This Row],[Mercancía general embarcada en exterior]]</f>
        <v>11055960</v>
      </c>
      <c r="L3067" s="3">
        <f>+dataMercanciaGeneral[[#This Row],[Mercancía general desembarcada en cabotaje]]+dataMercanciaGeneral[[#This Row],[Mercancía general desembarcada en exterior]]</f>
        <v>7661144</v>
      </c>
      <c r="M3067" s="3">
        <f>+dataMercanciaGeneral[[#This Row],[TOTAL mercancía general embarcada en cabotaje y exterior]]+dataMercanciaGeneral[[#This Row],[TOTAL mercancía general desembarcada en cabotaje y exterior]]</f>
        <v>18717104</v>
      </c>
    </row>
    <row r="3068" spans="1:13" hidden="1" x14ac:dyDescent="0.25">
      <c r="A3068" s="1">
        <v>2015</v>
      </c>
      <c r="B3068" s="1" t="s">
        <v>12</v>
      </c>
      <c r="C3068" s="1" t="s">
        <v>32</v>
      </c>
      <c r="D3068" s="1" t="s">
        <v>33</v>
      </c>
      <c r="E3068" s="2">
        <v>4553</v>
      </c>
      <c r="F3068" s="2">
        <v>961</v>
      </c>
      <c r="G3068" s="3">
        <f>+dataMercanciaGeneral[[#This Row],[Mercancía general embarcada en cabotaje]]+dataMercanciaGeneral[[#This Row],[Mercancía general desembarcada en cabotaje]]</f>
        <v>5514</v>
      </c>
      <c r="H3068" s="2">
        <v>1122056</v>
      </c>
      <c r="I3068" s="2">
        <v>2081618</v>
      </c>
      <c r="J3068" s="3">
        <f>+dataMercanciaGeneral[[#This Row],[Mercancía general embarcada en exterior]]+dataMercanciaGeneral[[#This Row],[Mercancía general desembarcada en exterior]]</f>
        <v>3203674</v>
      </c>
      <c r="K3068" s="3">
        <f>+dataMercanciaGeneral[[#This Row],[Mercancía general embarcada en cabotaje]]+dataMercanciaGeneral[[#This Row],[Mercancía general embarcada en exterior]]</f>
        <v>1126609</v>
      </c>
      <c r="L3068" s="3">
        <f>+dataMercanciaGeneral[[#This Row],[Mercancía general desembarcada en cabotaje]]+dataMercanciaGeneral[[#This Row],[Mercancía general desembarcada en exterior]]</f>
        <v>2082579</v>
      </c>
      <c r="M3068" s="3">
        <f>+dataMercanciaGeneral[[#This Row],[TOTAL mercancía general embarcada en cabotaje y exterior]]+dataMercanciaGeneral[[#This Row],[TOTAL mercancía general desembarcada en cabotaje y exterior]]</f>
        <v>3209188</v>
      </c>
    </row>
    <row r="3069" spans="1:13" hidden="1" x14ac:dyDescent="0.25">
      <c r="A3069" s="1">
        <v>2015</v>
      </c>
      <c r="B3069" s="1" t="s">
        <v>12</v>
      </c>
      <c r="C3069" s="1" t="s">
        <v>32</v>
      </c>
      <c r="D3069" s="1" t="s">
        <v>42</v>
      </c>
      <c r="E3069" s="2">
        <v>218520</v>
      </c>
      <c r="F3069" s="2">
        <v>141236</v>
      </c>
      <c r="G3069" s="3">
        <f>+dataMercanciaGeneral[[#This Row],[Mercancía general embarcada en cabotaje]]+dataMercanciaGeneral[[#This Row],[Mercancía general desembarcada en cabotaje]]</f>
        <v>359756</v>
      </c>
      <c r="H3069" s="2">
        <v>3788181</v>
      </c>
      <c r="I3069" s="2">
        <v>2314672</v>
      </c>
      <c r="J3069" s="3">
        <f>+dataMercanciaGeneral[[#This Row],[Mercancía general embarcada en exterior]]+dataMercanciaGeneral[[#This Row],[Mercancía general desembarcada en exterior]]</f>
        <v>6102853</v>
      </c>
      <c r="K3069" s="3">
        <f>+dataMercanciaGeneral[[#This Row],[Mercancía general embarcada en cabotaje]]+dataMercanciaGeneral[[#This Row],[Mercancía general embarcada en exterior]]</f>
        <v>4006701</v>
      </c>
      <c r="L3069" s="3">
        <f>+dataMercanciaGeneral[[#This Row],[Mercancía general desembarcada en cabotaje]]+dataMercanciaGeneral[[#This Row],[Mercancía general desembarcada en exterior]]</f>
        <v>2455908</v>
      </c>
      <c r="M3069" s="3">
        <f>+dataMercanciaGeneral[[#This Row],[TOTAL mercancía general embarcada en cabotaje y exterior]]+dataMercanciaGeneral[[#This Row],[TOTAL mercancía general desembarcada en cabotaje y exterior]]</f>
        <v>6462609</v>
      </c>
    </row>
    <row r="3070" spans="1:13" hidden="1" x14ac:dyDescent="0.25">
      <c r="A3070" s="1">
        <v>2015</v>
      </c>
      <c r="B3070" s="1" t="s">
        <v>13</v>
      </c>
      <c r="C3070" s="1" t="s">
        <v>32</v>
      </c>
      <c r="D3070" s="1" t="s">
        <v>33</v>
      </c>
      <c r="E3070" s="2">
        <v>134</v>
      </c>
      <c r="F3070" s="2">
        <v>2009</v>
      </c>
      <c r="G3070" s="3">
        <f>+dataMercanciaGeneral[[#This Row],[Mercancía general embarcada en cabotaje]]+dataMercanciaGeneral[[#This Row],[Mercancía general desembarcada en cabotaje]]</f>
        <v>2143</v>
      </c>
      <c r="H3070" s="2">
        <v>72874</v>
      </c>
      <c r="I3070" s="2">
        <v>100903</v>
      </c>
      <c r="J3070" s="3">
        <f>+dataMercanciaGeneral[[#This Row],[Mercancía general embarcada en exterior]]+dataMercanciaGeneral[[#This Row],[Mercancía general desembarcada en exterior]]</f>
        <v>173777</v>
      </c>
      <c r="K3070" s="3">
        <f>+dataMercanciaGeneral[[#This Row],[Mercancía general embarcada en cabotaje]]+dataMercanciaGeneral[[#This Row],[Mercancía general embarcada en exterior]]</f>
        <v>73008</v>
      </c>
      <c r="L3070" s="3">
        <f>+dataMercanciaGeneral[[#This Row],[Mercancía general desembarcada en cabotaje]]+dataMercanciaGeneral[[#This Row],[Mercancía general desembarcada en exterior]]</f>
        <v>102912</v>
      </c>
      <c r="M3070" s="3">
        <f>+dataMercanciaGeneral[[#This Row],[TOTAL mercancía general embarcada en cabotaje y exterior]]+dataMercanciaGeneral[[#This Row],[TOTAL mercancía general desembarcada en cabotaje y exterior]]</f>
        <v>175920</v>
      </c>
    </row>
    <row r="3071" spans="1:13" hidden="1" x14ac:dyDescent="0.25">
      <c r="A3071" s="1">
        <v>2015</v>
      </c>
      <c r="B3071" s="1" t="s">
        <v>13</v>
      </c>
      <c r="C3071" s="1" t="s">
        <v>32</v>
      </c>
      <c r="D3071" s="1" t="s">
        <v>42</v>
      </c>
      <c r="E3071" s="2">
        <v>222165</v>
      </c>
      <c r="F3071" s="2">
        <v>26248</v>
      </c>
      <c r="G3071" s="3">
        <f>+dataMercanciaGeneral[[#This Row],[Mercancía general embarcada en cabotaje]]+dataMercanciaGeneral[[#This Row],[Mercancía general desembarcada en cabotaje]]</f>
        <v>248413</v>
      </c>
      <c r="H3071" s="2">
        <v>424448</v>
      </c>
      <c r="I3071" s="2">
        <v>434049</v>
      </c>
      <c r="J3071" s="3">
        <f>+dataMercanciaGeneral[[#This Row],[Mercancía general embarcada en exterior]]+dataMercanciaGeneral[[#This Row],[Mercancía general desembarcada en exterior]]</f>
        <v>858497</v>
      </c>
      <c r="K3071" s="3">
        <f>+dataMercanciaGeneral[[#This Row],[Mercancía general embarcada en cabotaje]]+dataMercanciaGeneral[[#This Row],[Mercancía general embarcada en exterior]]</f>
        <v>646613</v>
      </c>
      <c r="L3071" s="3">
        <f>+dataMercanciaGeneral[[#This Row],[Mercancía general desembarcada en cabotaje]]+dataMercanciaGeneral[[#This Row],[Mercancía general desembarcada en exterior]]</f>
        <v>460297</v>
      </c>
      <c r="M3071" s="3">
        <f>+dataMercanciaGeneral[[#This Row],[TOTAL mercancía general embarcada en cabotaje y exterior]]+dataMercanciaGeneral[[#This Row],[TOTAL mercancía general desembarcada en cabotaje y exterior]]</f>
        <v>1106910</v>
      </c>
    </row>
    <row r="3072" spans="1:13" hidden="1" x14ac:dyDescent="0.25">
      <c r="A3072" s="1">
        <v>2015</v>
      </c>
      <c r="B3072" s="1" t="s">
        <v>14</v>
      </c>
      <c r="C3072" s="1" t="s">
        <v>32</v>
      </c>
      <c r="D3072" s="1" t="s">
        <v>33</v>
      </c>
      <c r="E3072" s="2">
        <v>397</v>
      </c>
      <c r="F3072" s="2">
        <v>4847</v>
      </c>
      <c r="G3072" s="3">
        <f>+dataMercanciaGeneral[[#This Row],[Mercancía general embarcada en cabotaje]]+dataMercanciaGeneral[[#This Row],[Mercancía general desembarcada en cabotaje]]</f>
        <v>5244</v>
      </c>
      <c r="H3072" s="2">
        <v>232441</v>
      </c>
      <c r="I3072" s="2">
        <v>62374</v>
      </c>
      <c r="J3072" s="3">
        <f>+dataMercanciaGeneral[[#This Row],[Mercancía general embarcada en exterior]]+dataMercanciaGeneral[[#This Row],[Mercancía general desembarcada en exterior]]</f>
        <v>294815</v>
      </c>
      <c r="K3072" s="3">
        <f>+dataMercanciaGeneral[[#This Row],[Mercancía general embarcada en cabotaje]]+dataMercanciaGeneral[[#This Row],[Mercancía general embarcada en exterior]]</f>
        <v>232838</v>
      </c>
      <c r="L3072" s="3">
        <f>+dataMercanciaGeneral[[#This Row],[Mercancía general desembarcada en cabotaje]]+dataMercanciaGeneral[[#This Row],[Mercancía general desembarcada en exterior]]</f>
        <v>67221</v>
      </c>
      <c r="M3072" s="3">
        <f>+dataMercanciaGeneral[[#This Row],[TOTAL mercancía general embarcada en cabotaje y exterior]]+dataMercanciaGeneral[[#This Row],[TOTAL mercancía general desembarcada en cabotaje y exterior]]</f>
        <v>300059</v>
      </c>
    </row>
    <row r="3073" spans="1:13" hidden="1" x14ac:dyDescent="0.25">
      <c r="A3073" s="1">
        <v>2015</v>
      </c>
      <c r="B3073" s="1" t="s">
        <v>14</v>
      </c>
      <c r="C3073" s="1" t="s">
        <v>32</v>
      </c>
      <c r="D3073" s="1" t="s">
        <v>42</v>
      </c>
      <c r="E3073" s="2">
        <v>4171</v>
      </c>
      <c r="F3073" s="2">
        <v>19421</v>
      </c>
      <c r="G3073" s="3">
        <f>+dataMercanciaGeneral[[#This Row],[Mercancía general embarcada en cabotaje]]+dataMercanciaGeneral[[#This Row],[Mercancía general desembarcada en cabotaje]]</f>
        <v>23592</v>
      </c>
      <c r="H3073" s="2">
        <v>2479278</v>
      </c>
      <c r="I3073" s="2">
        <v>350754</v>
      </c>
      <c r="J3073" s="3">
        <f>+dataMercanciaGeneral[[#This Row],[Mercancía general embarcada en exterior]]+dataMercanciaGeneral[[#This Row],[Mercancía general desembarcada en exterior]]</f>
        <v>2830032</v>
      </c>
      <c r="K3073" s="3">
        <f>+dataMercanciaGeneral[[#This Row],[Mercancía general embarcada en cabotaje]]+dataMercanciaGeneral[[#This Row],[Mercancía general embarcada en exterior]]</f>
        <v>2483449</v>
      </c>
      <c r="L3073" s="3">
        <f>+dataMercanciaGeneral[[#This Row],[Mercancía general desembarcada en cabotaje]]+dataMercanciaGeneral[[#This Row],[Mercancía general desembarcada en exterior]]</f>
        <v>370175</v>
      </c>
      <c r="M3073" s="3">
        <f>+dataMercanciaGeneral[[#This Row],[TOTAL mercancía general embarcada en cabotaje y exterior]]+dataMercanciaGeneral[[#This Row],[TOTAL mercancía general desembarcada en cabotaje y exterior]]</f>
        <v>2853624</v>
      </c>
    </row>
    <row r="3074" spans="1:13" hidden="1" x14ac:dyDescent="0.25">
      <c r="A3074" s="1">
        <v>2015</v>
      </c>
      <c r="B3074" s="1" t="s">
        <v>15</v>
      </c>
      <c r="C3074" s="1" t="s">
        <v>32</v>
      </c>
      <c r="D3074" s="1" t="s">
        <v>33</v>
      </c>
      <c r="E3074" s="2">
        <v>297245</v>
      </c>
      <c r="F3074" s="2">
        <v>581830</v>
      </c>
      <c r="G3074" s="3">
        <f>+dataMercanciaGeneral[[#This Row],[Mercancía general embarcada en cabotaje]]+dataMercanciaGeneral[[#This Row],[Mercancía general desembarcada en cabotaje]]</f>
        <v>879075</v>
      </c>
      <c r="H3074" s="2">
        <v>0</v>
      </c>
      <c r="I3074" s="2">
        <v>308</v>
      </c>
      <c r="J3074" s="3">
        <f>+dataMercanciaGeneral[[#This Row],[Mercancía general embarcada en exterior]]+dataMercanciaGeneral[[#This Row],[Mercancía general desembarcada en exterior]]</f>
        <v>308</v>
      </c>
      <c r="K3074" s="3">
        <f>+dataMercanciaGeneral[[#This Row],[Mercancía general embarcada en cabotaje]]+dataMercanciaGeneral[[#This Row],[Mercancía general embarcada en exterior]]</f>
        <v>297245</v>
      </c>
      <c r="L3074" s="3">
        <f>+dataMercanciaGeneral[[#This Row],[Mercancía general desembarcada en cabotaje]]+dataMercanciaGeneral[[#This Row],[Mercancía general desembarcada en exterior]]</f>
        <v>582138</v>
      </c>
      <c r="M3074" s="3">
        <f>+dataMercanciaGeneral[[#This Row],[TOTAL mercancía general embarcada en cabotaje y exterior]]+dataMercanciaGeneral[[#This Row],[TOTAL mercancía general desembarcada en cabotaje y exterior]]</f>
        <v>879383</v>
      </c>
    </row>
    <row r="3075" spans="1:13" hidden="1" x14ac:dyDescent="0.25">
      <c r="A3075" s="1">
        <v>2015</v>
      </c>
      <c r="B3075" s="1" t="s">
        <v>15</v>
      </c>
      <c r="C3075" s="1" t="s">
        <v>32</v>
      </c>
      <c r="D3075" s="1" t="s">
        <v>42</v>
      </c>
      <c r="E3075" s="2">
        <v>65816</v>
      </c>
      <c r="F3075" s="2">
        <v>51577</v>
      </c>
      <c r="G3075" s="3">
        <f>+dataMercanciaGeneral[[#This Row],[Mercancía general embarcada en cabotaje]]+dataMercanciaGeneral[[#This Row],[Mercancía general desembarcada en cabotaje]]</f>
        <v>117393</v>
      </c>
      <c r="H3075" s="2">
        <v>0</v>
      </c>
      <c r="I3075" s="2">
        <v>76</v>
      </c>
      <c r="J3075" s="3">
        <f>+dataMercanciaGeneral[[#This Row],[Mercancía general embarcada en exterior]]+dataMercanciaGeneral[[#This Row],[Mercancía general desembarcada en exterior]]</f>
        <v>76</v>
      </c>
      <c r="K3075" s="3">
        <f>+dataMercanciaGeneral[[#This Row],[Mercancía general embarcada en cabotaje]]+dataMercanciaGeneral[[#This Row],[Mercancía general embarcada en exterior]]</f>
        <v>65816</v>
      </c>
      <c r="L3075" s="3">
        <f>+dataMercanciaGeneral[[#This Row],[Mercancía general desembarcada en cabotaje]]+dataMercanciaGeneral[[#This Row],[Mercancía general desembarcada en exterior]]</f>
        <v>51653</v>
      </c>
      <c r="M3075" s="3">
        <f>+dataMercanciaGeneral[[#This Row],[TOTAL mercancía general embarcada en cabotaje y exterior]]+dataMercanciaGeneral[[#This Row],[TOTAL mercancía general desembarcada en cabotaje y exterior]]</f>
        <v>117469</v>
      </c>
    </row>
    <row r="3076" spans="1:13" hidden="1" x14ac:dyDescent="0.25">
      <c r="A3076" s="1">
        <v>2015</v>
      </c>
      <c r="B3076" s="1" t="s">
        <v>16</v>
      </c>
      <c r="C3076" s="1" t="s">
        <v>32</v>
      </c>
      <c r="D3076" s="1" t="s">
        <v>33</v>
      </c>
      <c r="E3076" s="2">
        <v>3</v>
      </c>
      <c r="F3076" s="2">
        <v>1861</v>
      </c>
      <c r="G3076" s="3">
        <f>+dataMercanciaGeneral[[#This Row],[Mercancía general embarcada en cabotaje]]+dataMercanciaGeneral[[#This Row],[Mercancía general desembarcada en cabotaje]]</f>
        <v>1864</v>
      </c>
      <c r="H3076" s="2">
        <v>642508</v>
      </c>
      <c r="I3076" s="2">
        <v>75258</v>
      </c>
      <c r="J3076" s="3">
        <f>+dataMercanciaGeneral[[#This Row],[Mercancía general embarcada en exterior]]+dataMercanciaGeneral[[#This Row],[Mercancía general desembarcada en exterior]]</f>
        <v>717766</v>
      </c>
      <c r="K3076" s="3">
        <f>+dataMercanciaGeneral[[#This Row],[Mercancía general embarcada en cabotaje]]+dataMercanciaGeneral[[#This Row],[Mercancía general embarcada en exterior]]</f>
        <v>642511</v>
      </c>
      <c r="L3076" s="3">
        <f>+dataMercanciaGeneral[[#This Row],[Mercancía general desembarcada en cabotaje]]+dataMercanciaGeneral[[#This Row],[Mercancía general desembarcada en exterior]]</f>
        <v>77119</v>
      </c>
      <c r="M3076" s="3">
        <f>+dataMercanciaGeneral[[#This Row],[TOTAL mercancía general embarcada en cabotaje y exterior]]+dataMercanciaGeneral[[#This Row],[TOTAL mercancía general desembarcada en cabotaje y exterior]]</f>
        <v>719630</v>
      </c>
    </row>
    <row r="3077" spans="1:13" hidden="1" x14ac:dyDescent="0.25">
      <c r="A3077" s="1">
        <v>2015</v>
      </c>
      <c r="B3077" s="1" t="s">
        <v>16</v>
      </c>
      <c r="C3077" s="1" t="s">
        <v>32</v>
      </c>
      <c r="D3077" s="1" t="s">
        <v>42</v>
      </c>
      <c r="E3077" s="2">
        <v>4</v>
      </c>
      <c r="F3077" s="2">
        <v>0</v>
      </c>
      <c r="G3077" s="3">
        <f>+dataMercanciaGeneral[[#This Row],[Mercancía general embarcada en cabotaje]]+dataMercanciaGeneral[[#This Row],[Mercancía general desembarcada en cabotaje]]</f>
        <v>4</v>
      </c>
      <c r="H3077" s="2">
        <v>2432</v>
      </c>
      <c r="I3077" s="2">
        <v>3100</v>
      </c>
      <c r="J3077" s="3">
        <f>+dataMercanciaGeneral[[#This Row],[Mercancía general embarcada en exterior]]+dataMercanciaGeneral[[#This Row],[Mercancía general desembarcada en exterior]]</f>
        <v>5532</v>
      </c>
      <c r="K3077" s="3">
        <f>+dataMercanciaGeneral[[#This Row],[Mercancía general embarcada en cabotaje]]+dataMercanciaGeneral[[#This Row],[Mercancía general embarcada en exterior]]</f>
        <v>2436</v>
      </c>
      <c r="L3077" s="3">
        <f>+dataMercanciaGeneral[[#This Row],[Mercancía general desembarcada en cabotaje]]+dataMercanciaGeneral[[#This Row],[Mercancía general desembarcada en exterior]]</f>
        <v>3100</v>
      </c>
      <c r="M3077" s="3">
        <f>+dataMercanciaGeneral[[#This Row],[TOTAL mercancía general embarcada en cabotaje y exterior]]+dataMercanciaGeneral[[#This Row],[TOTAL mercancía general desembarcada en cabotaje y exterior]]</f>
        <v>5536</v>
      </c>
    </row>
    <row r="3078" spans="1:13" hidden="1" x14ac:dyDescent="0.25">
      <c r="A3078" s="1">
        <v>2015</v>
      </c>
      <c r="B3078" s="1" t="s">
        <v>17</v>
      </c>
      <c r="C3078" s="1" t="s">
        <v>32</v>
      </c>
      <c r="D3078" s="1" t="s">
        <v>33</v>
      </c>
      <c r="E3078" s="2">
        <v>236</v>
      </c>
      <c r="F3078" s="2">
        <v>69</v>
      </c>
      <c r="G3078" s="3">
        <f>+dataMercanciaGeneral[[#This Row],[Mercancía general embarcada en cabotaje]]+dataMercanciaGeneral[[#This Row],[Mercancía general desembarcada en cabotaje]]</f>
        <v>305</v>
      </c>
      <c r="H3078" s="2">
        <v>472605</v>
      </c>
      <c r="I3078" s="2">
        <v>97665</v>
      </c>
      <c r="J3078" s="3">
        <f>+dataMercanciaGeneral[[#This Row],[Mercancía general embarcada en exterior]]+dataMercanciaGeneral[[#This Row],[Mercancía general desembarcada en exterior]]</f>
        <v>570270</v>
      </c>
      <c r="K3078" s="3">
        <f>+dataMercanciaGeneral[[#This Row],[Mercancía general embarcada en cabotaje]]+dataMercanciaGeneral[[#This Row],[Mercancía general embarcada en exterior]]</f>
        <v>472841</v>
      </c>
      <c r="L3078" s="3">
        <f>+dataMercanciaGeneral[[#This Row],[Mercancía general desembarcada en cabotaje]]+dataMercanciaGeneral[[#This Row],[Mercancía general desembarcada en exterior]]</f>
        <v>97734</v>
      </c>
      <c r="M3078" s="3">
        <f>+dataMercanciaGeneral[[#This Row],[TOTAL mercancía general embarcada en cabotaje y exterior]]+dataMercanciaGeneral[[#This Row],[TOTAL mercancía general desembarcada en cabotaje y exterior]]</f>
        <v>570575</v>
      </c>
    </row>
    <row r="3079" spans="1:13" hidden="1" x14ac:dyDescent="0.25">
      <c r="A3079" s="1">
        <v>2015</v>
      </c>
      <c r="B3079" s="1" t="s">
        <v>17</v>
      </c>
      <c r="C3079" s="1" t="s">
        <v>32</v>
      </c>
      <c r="D3079" s="1" t="s">
        <v>42</v>
      </c>
      <c r="E3079" s="2">
        <v>29328</v>
      </c>
      <c r="F3079" s="2">
        <v>6487</v>
      </c>
      <c r="G3079" s="3">
        <f>+dataMercanciaGeneral[[#This Row],[Mercancía general embarcada en cabotaje]]+dataMercanciaGeneral[[#This Row],[Mercancía general desembarcada en cabotaje]]</f>
        <v>35815</v>
      </c>
      <c r="H3079" s="2">
        <v>442831</v>
      </c>
      <c r="I3079" s="2">
        <v>309563</v>
      </c>
      <c r="J3079" s="3">
        <f>+dataMercanciaGeneral[[#This Row],[Mercancía general embarcada en exterior]]+dataMercanciaGeneral[[#This Row],[Mercancía general desembarcada en exterior]]</f>
        <v>752394</v>
      </c>
      <c r="K3079" s="3">
        <f>+dataMercanciaGeneral[[#This Row],[Mercancía general embarcada en cabotaje]]+dataMercanciaGeneral[[#This Row],[Mercancía general embarcada en exterior]]</f>
        <v>472159</v>
      </c>
      <c r="L3079" s="3">
        <f>+dataMercanciaGeneral[[#This Row],[Mercancía general desembarcada en cabotaje]]+dataMercanciaGeneral[[#This Row],[Mercancía general desembarcada en exterior]]</f>
        <v>316050</v>
      </c>
      <c r="M3079" s="3">
        <f>+dataMercanciaGeneral[[#This Row],[TOTAL mercancía general embarcada en cabotaje y exterior]]+dataMercanciaGeneral[[#This Row],[TOTAL mercancía general desembarcada en cabotaje y exterior]]</f>
        <v>788209</v>
      </c>
    </row>
    <row r="3080" spans="1:13" hidden="1" x14ac:dyDescent="0.25">
      <c r="A3080" s="1">
        <v>2015</v>
      </c>
      <c r="B3080" s="1" t="s">
        <v>18</v>
      </c>
      <c r="C3080" s="1" t="s">
        <v>32</v>
      </c>
      <c r="D3080" s="1" t="s">
        <v>33</v>
      </c>
      <c r="E3080" s="2">
        <v>105535.5</v>
      </c>
      <c r="F3080" s="2">
        <v>37258.86</v>
      </c>
      <c r="G3080" s="3">
        <f>+dataMercanciaGeneral[[#This Row],[Mercancía general embarcada en cabotaje]]+dataMercanciaGeneral[[#This Row],[Mercancía general desembarcada en cabotaje]]</f>
        <v>142794.35999999999</v>
      </c>
      <c r="H3080" s="2">
        <v>205922.93</v>
      </c>
      <c r="I3080" s="2">
        <v>26122.879999999997</v>
      </c>
      <c r="J3080" s="3">
        <f>+dataMercanciaGeneral[[#This Row],[Mercancía general embarcada en exterior]]+dataMercanciaGeneral[[#This Row],[Mercancía general desembarcada en exterior]]</f>
        <v>232045.81</v>
      </c>
      <c r="K3080" s="3">
        <f>+dataMercanciaGeneral[[#This Row],[Mercancía general embarcada en cabotaje]]+dataMercanciaGeneral[[#This Row],[Mercancía general embarcada en exterior]]</f>
        <v>311458.43</v>
      </c>
      <c r="L3080" s="3">
        <f>+dataMercanciaGeneral[[#This Row],[Mercancía general desembarcada en cabotaje]]+dataMercanciaGeneral[[#This Row],[Mercancía general desembarcada en exterior]]</f>
        <v>63381.74</v>
      </c>
      <c r="M3080" s="3">
        <f>+dataMercanciaGeneral[[#This Row],[TOTAL mercancía general embarcada en cabotaje y exterior]]+dataMercanciaGeneral[[#This Row],[TOTAL mercancía general desembarcada en cabotaje y exterior]]</f>
        <v>374840.17</v>
      </c>
    </row>
    <row r="3081" spans="1:13" hidden="1" x14ac:dyDescent="0.25">
      <c r="A3081" s="1">
        <v>2015</v>
      </c>
      <c r="B3081" s="1" t="s">
        <v>18</v>
      </c>
      <c r="C3081" s="1" t="s">
        <v>32</v>
      </c>
      <c r="D3081" s="1" t="s">
        <v>42</v>
      </c>
      <c r="E3081" s="2">
        <v>8914</v>
      </c>
      <c r="F3081" s="2">
        <v>4262</v>
      </c>
      <c r="G3081" s="3">
        <f>+dataMercanciaGeneral[[#This Row],[Mercancía general embarcada en cabotaje]]+dataMercanciaGeneral[[#This Row],[Mercancía general desembarcada en cabotaje]]</f>
        <v>13176</v>
      </c>
      <c r="H3081" s="2">
        <v>82532</v>
      </c>
      <c r="I3081" s="2">
        <v>9476</v>
      </c>
      <c r="J3081" s="3">
        <f>+dataMercanciaGeneral[[#This Row],[Mercancía general embarcada en exterior]]+dataMercanciaGeneral[[#This Row],[Mercancía general desembarcada en exterior]]</f>
        <v>92008</v>
      </c>
      <c r="K3081" s="3">
        <f>+dataMercanciaGeneral[[#This Row],[Mercancía general embarcada en cabotaje]]+dataMercanciaGeneral[[#This Row],[Mercancía general embarcada en exterior]]</f>
        <v>91446</v>
      </c>
      <c r="L3081" s="3">
        <f>+dataMercanciaGeneral[[#This Row],[Mercancía general desembarcada en cabotaje]]+dataMercanciaGeneral[[#This Row],[Mercancía general desembarcada en exterior]]</f>
        <v>13738</v>
      </c>
      <c r="M3081" s="3">
        <f>+dataMercanciaGeneral[[#This Row],[TOTAL mercancía general embarcada en cabotaje y exterior]]+dataMercanciaGeneral[[#This Row],[TOTAL mercancía general desembarcada en cabotaje y exterior]]</f>
        <v>105184</v>
      </c>
    </row>
    <row r="3082" spans="1:13" hidden="1" x14ac:dyDescent="0.25">
      <c r="A3082" s="1">
        <v>2015</v>
      </c>
      <c r="B3082" s="1" t="s">
        <v>19</v>
      </c>
      <c r="C3082" s="1" t="s">
        <v>32</v>
      </c>
      <c r="D3082" s="1" t="s">
        <v>33</v>
      </c>
      <c r="E3082" s="2">
        <f>1607758+3960</f>
        <v>1611718</v>
      </c>
      <c r="F3082" s="2">
        <f>1701525-3960</f>
        <v>1697565</v>
      </c>
      <c r="G3082" s="3">
        <f>+dataMercanciaGeneral[[#This Row],[Mercancía general embarcada en cabotaje]]+dataMercanciaGeneral[[#This Row],[Mercancía general desembarcada en cabotaje]]</f>
        <v>3309283</v>
      </c>
      <c r="H3082" s="2">
        <v>362559</v>
      </c>
      <c r="I3082" s="2">
        <v>105942</v>
      </c>
      <c r="J3082" s="3">
        <f>+dataMercanciaGeneral[[#This Row],[Mercancía general embarcada en exterior]]+dataMercanciaGeneral[[#This Row],[Mercancía general desembarcada en exterior]]</f>
        <v>468501</v>
      </c>
      <c r="K3082" s="3">
        <f>+dataMercanciaGeneral[[#This Row],[Mercancía general embarcada en cabotaje]]+dataMercanciaGeneral[[#This Row],[Mercancía general embarcada en exterior]]</f>
        <v>1974277</v>
      </c>
      <c r="L3082" s="3">
        <f>+dataMercanciaGeneral[[#This Row],[Mercancía general desembarcada en cabotaje]]+dataMercanciaGeneral[[#This Row],[Mercancía general desembarcada en exterior]]</f>
        <v>1803507</v>
      </c>
      <c r="M3082" s="3">
        <f>+dataMercanciaGeneral[[#This Row],[TOTAL mercancía general embarcada en cabotaje y exterior]]+dataMercanciaGeneral[[#This Row],[TOTAL mercancía general desembarcada en cabotaje y exterior]]</f>
        <v>3777784</v>
      </c>
    </row>
    <row r="3083" spans="1:13" hidden="1" x14ac:dyDescent="0.25">
      <c r="A3083" s="1">
        <v>2015</v>
      </c>
      <c r="B3083" s="1" t="s">
        <v>19</v>
      </c>
      <c r="C3083" s="1" t="s">
        <v>32</v>
      </c>
      <c r="D3083" s="1" t="s">
        <v>42</v>
      </c>
      <c r="E3083" s="2">
        <v>930980</v>
      </c>
      <c r="F3083" s="2">
        <v>2201610</v>
      </c>
      <c r="G3083" s="3">
        <f>+dataMercanciaGeneral[[#This Row],[Mercancía general embarcada en cabotaje]]+dataMercanciaGeneral[[#This Row],[Mercancía general desembarcada en cabotaje]]</f>
        <v>3132590</v>
      </c>
      <c r="H3083" s="2">
        <v>3456332</v>
      </c>
      <c r="I3083" s="2">
        <v>3744775</v>
      </c>
      <c r="J3083" s="3">
        <f>+dataMercanciaGeneral[[#This Row],[Mercancía general embarcada en exterior]]+dataMercanciaGeneral[[#This Row],[Mercancía general desembarcada en exterior]]</f>
        <v>7201107</v>
      </c>
      <c r="K3083" s="3">
        <f>+dataMercanciaGeneral[[#This Row],[Mercancía general embarcada en cabotaje]]+dataMercanciaGeneral[[#This Row],[Mercancía general embarcada en exterior]]</f>
        <v>4387312</v>
      </c>
      <c r="L3083" s="3">
        <f>+dataMercanciaGeneral[[#This Row],[Mercancía general desembarcada en cabotaje]]+dataMercanciaGeneral[[#This Row],[Mercancía general desembarcada en exterior]]</f>
        <v>5946385</v>
      </c>
      <c r="M3083" s="3">
        <f>+dataMercanciaGeneral[[#This Row],[TOTAL mercancía general embarcada en cabotaje y exterior]]+dataMercanciaGeneral[[#This Row],[TOTAL mercancía general desembarcada en cabotaje y exterior]]</f>
        <v>10333697</v>
      </c>
    </row>
    <row r="3084" spans="1:13" hidden="1" x14ac:dyDescent="0.25">
      <c r="A3084" s="1">
        <v>2015</v>
      </c>
      <c r="B3084" s="1" t="s">
        <v>20</v>
      </c>
      <c r="C3084" s="1" t="s">
        <v>32</v>
      </c>
      <c r="D3084" s="1" t="s">
        <v>33</v>
      </c>
      <c r="E3084" s="2">
        <v>288257.62</v>
      </c>
      <c r="F3084" s="2">
        <v>86355.55</v>
      </c>
      <c r="G3084" s="3">
        <f>+dataMercanciaGeneral[[#This Row],[Mercancía general embarcada en cabotaje]]+dataMercanciaGeneral[[#This Row],[Mercancía general desembarcada en cabotaje]]</f>
        <v>374613.17</v>
      </c>
      <c r="H3084" s="2">
        <v>8050.8199999999779</v>
      </c>
      <c r="I3084" s="2">
        <v>58469.350000000006</v>
      </c>
      <c r="J3084" s="3">
        <f>+dataMercanciaGeneral[[#This Row],[Mercancía general embarcada en exterior]]+dataMercanciaGeneral[[#This Row],[Mercancía general desembarcada en exterior]]</f>
        <v>66520.169999999984</v>
      </c>
      <c r="K3084" s="3">
        <f>+dataMercanciaGeneral[[#This Row],[Mercancía general embarcada en cabotaje]]+dataMercanciaGeneral[[#This Row],[Mercancía general embarcada en exterior]]</f>
        <v>296308.43999999994</v>
      </c>
      <c r="L3084" s="3">
        <f>+dataMercanciaGeneral[[#This Row],[Mercancía general desembarcada en cabotaje]]+dataMercanciaGeneral[[#This Row],[Mercancía general desembarcada en exterior]]</f>
        <v>144824.90000000002</v>
      </c>
      <c r="M3084" s="3">
        <f>+dataMercanciaGeneral[[#This Row],[TOTAL mercancía general embarcada en cabotaje y exterior]]+dataMercanciaGeneral[[#This Row],[TOTAL mercancía general desembarcada en cabotaje y exterior]]</f>
        <v>441133.33999999997</v>
      </c>
    </row>
    <row r="3085" spans="1:13" hidden="1" x14ac:dyDescent="0.25">
      <c r="A3085" s="1">
        <v>2015</v>
      </c>
      <c r="B3085" s="1" t="s">
        <v>20</v>
      </c>
      <c r="C3085" s="1" t="s">
        <v>32</v>
      </c>
      <c r="D3085" s="1" t="s">
        <v>42</v>
      </c>
      <c r="E3085" s="2">
        <v>52248</v>
      </c>
      <c r="F3085" s="2">
        <v>15846</v>
      </c>
      <c r="G3085" s="3">
        <f>+dataMercanciaGeneral[[#This Row],[Mercancía general embarcada en cabotaje]]+dataMercanciaGeneral[[#This Row],[Mercancía general desembarcada en cabotaje]]</f>
        <v>68094</v>
      </c>
      <c r="H3085" s="2">
        <v>166542</v>
      </c>
      <c r="I3085" s="2">
        <v>117942</v>
      </c>
      <c r="J3085" s="3">
        <f>+dataMercanciaGeneral[[#This Row],[Mercancía general embarcada en exterior]]+dataMercanciaGeneral[[#This Row],[Mercancía general desembarcada en exterior]]</f>
        <v>284484</v>
      </c>
      <c r="K3085" s="3">
        <f>+dataMercanciaGeneral[[#This Row],[Mercancía general embarcada en cabotaje]]+dataMercanciaGeneral[[#This Row],[Mercancía general embarcada en exterior]]</f>
        <v>218790</v>
      </c>
      <c r="L3085" s="3">
        <f>+dataMercanciaGeneral[[#This Row],[Mercancía general desembarcada en cabotaje]]+dataMercanciaGeneral[[#This Row],[Mercancía general desembarcada en exterior]]</f>
        <v>133788</v>
      </c>
      <c r="M3085" s="3">
        <f>+dataMercanciaGeneral[[#This Row],[TOTAL mercancía general embarcada en cabotaje y exterior]]+dataMercanciaGeneral[[#This Row],[TOTAL mercancía general desembarcada en cabotaje y exterior]]</f>
        <v>352578</v>
      </c>
    </row>
    <row r="3086" spans="1:13" hidden="1" x14ac:dyDescent="0.25">
      <c r="A3086" s="1">
        <v>2015</v>
      </c>
      <c r="B3086" s="1" t="s">
        <v>21</v>
      </c>
      <c r="C3086" s="1" t="s">
        <v>32</v>
      </c>
      <c r="D3086" s="1" t="s">
        <v>33</v>
      </c>
      <c r="E3086" s="2">
        <v>1.0000000000218279E-2</v>
      </c>
      <c r="F3086" s="2">
        <v>502.1299999999992</v>
      </c>
      <c r="G3086" s="3">
        <f>+dataMercanciaGeneral[[#This Row],[Mercancía general embarcada en cabotaje]]+dataMercanciaGeneral[[#This Row],[Mercancía general desembarcada en cabotaje]]</f>
        <v>502.13999999999942</v>
      </c>
      <c r="H3086" s="2">
        <v>475150.11</v>
      </c>
      <c r="I3086" s="2">
        <v>284922.37</v>
      </c>
      <c r="J3086" s="3">
        <f>+dataMercanciaGeneral[[#This Row],[Mercancía general embarcada en exterior]]+dataMercanciaGeneral[[#This Row],[Mercancía general desembarcada en exterior]]</f>
        <v>760072.48</v>
      </c>
      <c r="K3086" s="3">
        <f>+dataMercanciaGeneral[[#This Row],[Mercancía general embarcada en cabotaje]]+dataMercanciaGeneral[[#This Row],[Mercancía general embarcada en exterior]]</f>
        <v>475150.12</v>
      </c>
      <c r="L3086" s="3">
        <f>+dataMercanciaGeneral[[#This Row],[Mercancía general desembarcada en cabotaje]]+dataMercanciaGeneral[[#This Row],[Mercancía general desembarcada en exterior]]</f>
        <v>285424.5</v>
      </c>
      <c r="M3086" s="3">
        <f>+dataMercanciaGeneral[[#This Row],[TOTAL mercancía general embarcada en cabotaje y exterior]]+dataMercanciaGeneral[[#This Row],[TOTAL mercancía general desembarcada en cabotaje y exterior]]</f>
        <v>760574.62</v>
      </c>
    </row>
    <row r="3087" spans="1:13" hidden="1" x14ac:dyDescent="0.25">
      <c r="A3087" s="1">
        <v>2015</v>
      </c>
      <c r="B3087" s="1" t="s">
        <v>21</v>
      </c>
      <c r="C3087" s="1" t="s">
        <v>32</v>
      </c>
      <c r="D3087" s="1" t="s">
        <v>42</v>
      </c>
      <c r="E3087" s="2">
        <v>4456</v>
      </c>
      <c r="F3087" s="2">
        <v>12799</v>
      </c>
      <c r="G3087" s="3">
        <f>+dataMercanciaGeneral[[#This Row],[Mercancía general embarcada en cabotaje]]+dataMercanciaGeneral[[#This Row],[Mercancía general desembarcada en cabotaje]]</f>
        <v>17255</v>
      </c>
      <c r="H3087" s="2">
        <v>132949</v>
      </c>
      <c r="I3087" s="2">
        <v>204462</v>
      </c>
      <c r="J3087" s="3">
        <f>+dataMercanciaGeneral[[#This Row],[Mercancía general embarcada en exterior]]+dataMercanciaGeneral[[#This Row],[Mercancía general desembarcada en exterior]]</f>
        <v>337411</v>
      </c>
      <c r="K3087" s="3">
        <f>+dataMercanciaGeneral[[#This Row],[Mercancía general embarcada en cabotaje]]+dataMercanciaGeneral[[#This Row],[Mercancía general embarcada en exterior]]</f>
        <v>137405</v>
      </c>
      <c r="L3087" s="3">
        <f>+dataMercanciaGeneral[[#This Row],[Mercancía general desembarcada en cabotaje]]+dataMercanciaGeneral[[#This Row],[Mercancía general desembarcada en exterior]]</f>
        <v>217261</v>
      </c>
      <c r="M3087" s="3">
        <f>+dataMercanciaGeneral[[#This Row],[TOTAL mercancía general embarcada en cabotaje y exterior]]+dataMercanciaGeneral[[#This Row],[TOTAL mercancía general desembarcada en cabotaje y exterior]]</f>
        <v>354666</v>
      </c>
    </row>
    <row r="3088" spans="1:13" hidden="1" x14ac:dyDescent="0.25">
      <c r="A3088" s="1">
        <v>2015</v>
      </c>
      <c r="B3088" s="1" t="s">
        <v>22</v>
      </c>
      <c r="C3088" s="1" t="s">
        <v>32</v>
      </c>
      <c r="D3088" s="1" t="s">
        <v>33</v>
      </c>
      <c r="E3088" s="2">
        <v>171761</v>
      </c>
      <c r="F3088" s="2">
        <v>504377</v>
      </c>
      <c r="G3088" s="3">
        <f>+dataMercanciaGeneral[[#This Row],[Mercancía general embarcada en cabotaje]]+dataMercanciaGeneral[[#This Row],[Mercancía general desembarcada en cabotaje]]</f>
        <v>676138</v>
      </c>
      <c r="H3088" s="2">
        <v>0</v>
      </c>
      <c r="I3088" s="2">
        <v>450</v>
      </c>
      <c r="J3088" s="3">
        <f>+dataMercanciaGeneral[[#This Row],[Mercancía general embarcada en exterior]]+dataMercanciaGeneral[[#This Row],[Mercancía general desembarcada en exterior]]</f>
        <v>450</v>
      </c>
      <c r="K3088" s="3">
        <f>+dataMercanciaGeneral[[#This Row],[Mercancía general embarcada en cabotaje]]+dataMercanciaGeneral[[#This Row],[Mercancía general embarcada en exterior]]</f>
        <v>171761</v>
      </c>
      <c r="L3088" s="3">
        <f>+dataMercanciaGeneral[[#This Row],[Mercancía general desembarcada en cabotaje]]+dataMercanciaGeneral[[#This Row],[Mercancía general desembarcada en exterior]]</f>
        <v>504827</v>
      </c>
      <c r="M3088" s="3">
        <f>+dataMercanciaGeneral[[#This Row],[TOTAL mercancía general embarcada en cabotaje y exterior]]+dataMercanciaGeneral[[#This Row],[TOTAL mercancía general desembarcada en cabotaje y exterior]]</f>
        <v>676588</v>
      </c>
    </row>
    <row r="3089" spans="1:13" hidden="1" x14ac:dyDescent="0.25">
      <c r="A3089" s="1">
        <v>2015</v>
      </c>
      <c r="B3089" s="1" t="s">
        <v>22</v>
      </c>
      <c r="C3089" s="1" t="s">
        <v>32</v>
      </c>
      <c r="D3089" s="1" t="s">
        <v>42</v>
      </c>
      <c r="E3089" s="2">
        <v>35244</v>
      </c>
      <c r="F3089" s="2">
        <v>53045</v>
      </c>
      <c r="G3089" s="3">
        <f>+dataMercanciaGeneral[[#This Row],[Mercancía general embarcada en cabotaje]]+dataMercanciaGeneral[[#This Row],[Mercancía general desembarcada en cabotaje]]</f>
        <v>88289</v>
      </c>
      <c r="H3089" s="2">
        <v>4126</v>
      </c>
      <c r="I3089" s="2">
        <v>166126</v>
      </c>
      <c r="J3089" s="3">
        <f>+dataMercanciaGeneral[[#This Row],[Mercancía general embarcada en exterior]]+dataMercanciaGeneral[[#This Row],[Mercancía general desembarcada en exterior]]</f>
        <v>170252</v>
      </c>
      <c r="K3089" s="3">
        <f>+dataMercanciaGeneral[[#This Row],[Mercancía general embarcada en cabotaje]]+dataMercanciaGeneral[[#This Row],[Mercancía general embarcada en exterior]]</f>
        <v>39370</v>
      </c>
      <c r="L3089" s="3">
        <f>+dataMercanciaGeneral[[#This Row],[Mercancía general desembarcada en cabotaje]]+dataMercanciaGeneral[[#This Row],[Mercancía general desembarcada en exterior]]</f>
        <v>219171</v>
      </c>
      <c r="M3089" s="3">
        <f>+dataMercanciaGeneral[[#This Row],[TOTAL mercancía general embarcada en cabotaje y exterior]]+dataMercanciaGeneral[[#This Row],[TOTAL mercancía general desembarcada en cabotaje y exterior]]</f>
        <v>258541</v>
      </c>
    </row>
    <row r="3090" spans="1:13" hidden="1" x14ac:dyDescent="0.25">
      <c r="A3090" s="1">
        <v>2015</v>
      </c>
      <c r="B3090" s="1" t="s">
        <v>6</v>
      </c>
      <c r="C3090" s="1" t="s">
        <v>32</v>
      </c>
      <c r="D3090" s="1" t="s">
        <v>33</v>
      </c>
      <c r="E3090" s="2">
        <v>138606</v>
      </c>
      <c r="F3090" s="2">
        <v>64745</v>
      </c>
      <c r="G3090" s="3">
        <f>+dataMercanciaGeneral[[#This Row],[Mercancía general embarcada en cabotaje]]+dataMercanciaGeneral[[#This Row],[Mercancía general desembarcada en cabotaje]]</f>
        <v>203351</v>
      </c>
      <c r="H3090" s="2">
        <v>48284</v>
      </c>
      <c r="I3090" s="2">
        <v>89228</v>
      </c>
      <c r="J3090" s="3">
        <f>+dataMercanciaGeneral[[#This Row],[Mercancía general embarcada en exterior]]+dataMercanciaGeneral[[#This Row],[Mercancía general desembarcada en exterior]]</f>
        <v>137512</v>
      </c>
      <c r="K3090" s="3">
        <f>+dataMercanciaGeneral[[#This Row],[Mercancía general embarcada en cabotaje]]+dataMercanciaGeneral[[#This Row],[Mercancía general embarcada en exterior]]</f>
        <v>186890</v>
      </c>
      <c r="L3090" s="3">
        <f>+dataMercanciaGeneral[[#This Row],[Mercancía general desembarcada en cabotaje]]+dataMercanciaGeneral[[#This Row],[Mercancía general desembarcada en exterior]]</f>
        <v>153973</v>
      </c>
      <c r="M3090" s="3">
        <f>+dataMercanciaGeneral[[#This Row],[TOTAL mercancía general embarcada en cabotaje y exterior]]+dataMercanciaGeneral[[#This Row],[TOTAL mercancía general desembarcada en cabotaje y exterior]]</f>
        <v>340863</v>
      </c>
    </row>
    <row r="3091" spans="1:13" hidden="1" x14ac:dyDescent="0.25">
      <c r="A3091" s="1">
        <v>2015</v>
      </c>
      <c r="B3091" s="1" t="s">
        <v>6</v>
      </c>
      <c r="C3091" s="1" t="s">
        <v>32</v>
      </c>
      <c r="D3091" s="1" t="s">
        <v>42</v>
      </c>
      <c r="E3091" s="2">
        <v>68</v>
      </c>
      <c r="F3091" s="2">
        <v>356</v>
      </c>
      <c r="G3091" s="3">
        <f>+dataMercanciaGeneral[[#This Row],[Mercancía general embarcada en cabotaje]]+dataMercanciaGeneral[[#This Row],[Mercancía general desembarcada en cabotaje]]</f>
        <v>424</v>
      </c>
      <c r="H3091" s="2">
        <v>0</v>
      </c>
      <c r="I3091" s="2">
        <v>0</v>
      </c>
      <c r="J3091" s="3">
        <f>+dataMercanciaGeneral[[#This Row],[Mercancía general embarcada en exterior]]+dataMercanciaGeneral[[#This Row],[Mercancía general desembarcada en exterior]]</f>
        <v>0</v>
      </c>
      <c r="K3091" s="3">
        <f>+dataMercanciaGeneral[[#This Row],[Mercancía general embarcada en cabotaje]]+dataMercanciaGeneral[[#This Row],[Mercancía general embarcada en exterior]]</f>
        <v>68</v>
      </c>
      <c r="L3091" s="3">
        <f>+dataMercanciaGeneral[[#This Row],[Mercancía general desembarcada en cabotaje]]+dataMercanciaGeneral[[#This Row],[Mercancía general desembarcada en exterior]]</f>
        <v>356</v>
      </c>
      <c r="M3091" s="3">
        <f>+dataMercanciaGeneral[[#This Row],[TOTAL mercancía general embarcada en cabotaje y exterior]]+dataMercanciaGeneral[[#This Row],[TOTAL mercancía general desembarcada en cabotaje y exterior]]</f>
        <v>424</v>
      </c>
    </row>
    <row r="3092" spans="1:13" hidden="1" x14ac:dyDescent="0.25">
      <c r="A3092" s="1">
        <v>2015</v>
      </c>
      <c r="B3092" s="1" t="s">
        <v>23</v>
      </c>
      <c r="C3092" s="1" t="s">
        <v>32</v>
      </c>
      <c r="D3092" s="1" t="s">
        <v>33</v>
      </c>
      <c r="E3092" s="2">
        <v>2963</v>
      </c>
      <c r="F3092" s="2">
        <v>13516</v>
      </c>
      <c r="G3092" s="3">
        <f>+dataMercanciaGeneral[[#This Row],[Mercancía general embarcada en cabotaje]]+dataMercanciaGeneral[[#This Row],[Mercancía general desembarcada en cabotaje]]</f>
        <v>16479</v>
      </c>
      <c r="H3092" s="2">
        <v>1277142</v>
      </c>
      <c r="I3092" s="2">
        <v>712149</v>
      </c>
      <c r="J3092" s="3">
        <f>+dataMercanciaGeneral[[#This Row],[Mercancía general embarcada en exterior]]+dataMercanciaGeneral[[#This Row],[Mercancía general desembarcada en exterior]]</f>
        <v>1989291</v>
      </c>
      <c r="K3092" s="3">
        <f>+dataMercanciaGeneral[[#This Row],[Mercancía general embarcada en cabotaje]]+dataMercanciaGeneral[[#This Row],[Mercancía general embarcada en exterior]]</f>
        <v>1280105</v>
      </c>
      <c r="L3092" s="3">
        <f>+dataMercanciaGeneral[[#This Row],[Mercancía general desembarcada en cabotaje]]+dataMercanciaGeneral[[#This Row],[Mercancía general desembarcada en exterior]]</f>
        <v>725665</v>
      </c>
      <c r="M3092" s="3">
        <f>+dataMercanciaGeneral[[#This Row],[TOTAL mercancía general embarcada en cabotaje y exterior]]+dataMercanciaGeneral[[#This Row],[TOTAL mercancía general desembarcada en cabotaje y exterior]]</f>
        <v>2005770</v>
      </c>
    </row>
    <row r="3093" spans="1:13" hidden="1" x14ac:dyDescent="0.25">
      <c r="A3093" s="1">
        <v>2015</v>
      </c>
      <c r="B3093" s="1" t="s">
        <v>23</v>
      </c>
      <c r="C3093" s="1" t="s">
        <v>32</v>
      </c>
      <c r="D3093" s="1" t="s">
        <v>42</v>
      </c>
      <c r="E3093" s="2">
        <v>0</v>
      </c>
      <c r="F3093" s="2">
        <v>0</v>
      </c>
      <c r="G3093" s="3">
        <f>+dataMercanciaGeneral[[#This Row],[Mercancía general embarcada en cabotaje]]+dataMercanciaGeneral[[#This Row],[Mercancía general desembarcada en cabotaje]]</f>
        <v>0</v>
      </c>
      <c r="H3093" s="2">
        <v>13637</v>
      </c>
      <c r="I3093" s="2">
        <v>24837</v>
      </c>
      <c r="J3093" s="3">
        <f>+dataMercanciaGeneral[[#This Row],[Mercancía general embarcada en exterior]]+dataMercanciaGeneral[[#This Row],[Mercancía general desembarcada en exterior]]</f>
        <v>38474</v>
      </c>
      <c r="K3093" s="3">
        <f>+dataMercanciaGeneral[[#This Row],[Mercancía general embarcada en cabotaje]]+dataMercanciaGeneral[[#This Row],[Mercancía general embarcada en exterior]]</f>
        <v>13637</v>
      </c>
      <c r="L3093" s="3">
        <f>+dataMercanciaGeneral[[#This Row],[Mercancía general desembarcada en cabotaje]]+dataMercanciaGeneral[[#This Row],[Mercancía general desembarcada en exterior]]</f>
        <v>24837</v>
      </c>
      <c r="M3093" s="3">
        <f>+dataMercanciaGeneral[[#This Row],[TOTAL mercancía general embarcada en cabotaje y exterior]]+dataMercanciaGeneral[[#This Row],[TOTAL mercancía general desembarcada en cabotaje y exterior]]</f>
        <v>38474</v>
      </c>
    </row>
    <row r="3094" spans="1:13" hidden="1" x14ac:dyDescent="0.25">
      <c r="A3094" s="1">
        <v>2015</v>
      </c>
      <c r="B3094" s="1" t="s">
        <v>7</v>
      </c>
      <c r="C3094" s="1" t="s">
        <v>32</v>
      </c>
      <c r="D3094" s="1" t="s">
        <v>33</v>
      </c>
      <c r="E3094" s="2">
        <v>1653843</v>
      </c>
      <c r="F3094" s="2">
        <v>1569311</v>
      </c>
      <c r="G3094" s="3">
        <f>+dataMercanciaGeneral[[#This Row],[Mercancía general embarcada en cabotaje]]+dataMercanciaGeneral[[#This Row],[Mercancía general desembarcada en cabotaje]]</f>
        <v>3223154</v>
      </c>
      <c r="H3094" s="2">
        <v>7327</v>
      </c>
      <c r="I3094" s="2">
        <v>42417</v>
      </c>
      <c r="J3094" s="3">
        <f>+dataMercanciaGeneral[[#This Row],[Mercancía general embarcada en exterior]]+dataMercanciaGeneral[[#This Row],[Mercancía general desembarcada en exterior]]</f>
        <v>49744</v>
      </c>
      <c r="K3094" s="3">
        <f>+dataMercanciaGeneral[[#This Row],[Mercancía general embarcada en cabotaje]]+dataMercanciaGeneral[[#This Row],[Mercancía general embarcada en exterior]]</f>
        <v>1661170</v>
      </c>
      <c r="L3094" s="3">
        <f>+dataMercanciaGeneral[[#This Row],[Mercancía general desembarcada en cabotaje]]+dataMercanciaGeneral[[#This Row],[Mercancía general desembarcada en exterior]]</f>
        <v>1611728</v>
      </c>
      <c r="M3094" s="3">
        <f>+dataMercanciaGeneral[[#This Row],[TOTAL mercancía general embarcada en cabotaje y exterior]]+dataMercanciaGeneral[[#This Row],[TOTAL mercancía general desembarcada en cabotaje y exterior]]</f>
        <v>3272898</v>
      </c>
    </row>
    <row r="3095" spans="1:13" hidden="1" x14ac:dyDescent="0.25">
      <c r="A3095" s="1">
        <v>2015</v>
      </c>
      <c r="B3095" s="1" t="s">
        <v>7</v>
      </c>
      <c r="C3095" s="1" t="s">
        <v>32</v>
      </c>
      <c r="D3095" s="1" t="s">
        <v>42</v>
      </c>
      <c r="E3095" s="2">
        <v>698456</v>
      </c>
      <c r="F3095" s="2">
        <v>1553736</v>
      </c>
      <c r="G3095" s="3">
        <f>+dataMercanciaGeneral[[#This Row],[Mercancía general embarcada en cabotaje]]+dataMercanciaGeneral[[#This Row],[Mercancía general desembarcada en cabotaje]]</f>
        <v>2252192</v>
      </c>
      <c r="H3095" s="2">
        <v>44805</v>
      </c>
      <c r="I3095" s="2">
        <v>331617</v>
      </c>
      <c r="J3095" s="3">
        <f>+dataMercanciaGeneral[[#This Row],[Mercancía general embarcada en exterior]]+dataMercanciaGeneral[[#This Row],[Mercancía general desembarcada en exterior]]</f>
        <v>376422</v>
      </c>
      <c r="K3095" s="3">
        <f>+dataMercanciaGeneral[[#This Row],[Mercancía general embarcada en cabotaje]]+dataMercanciaGeneral[[#This Row],[Mercancía general embarcada en exterior]]</f>
        <v>743261</v>
      </c>
      <c r="L3095" s="3">
        <f>+dataMercanciaGeneral[[#This Row],[Mercancía general desembarcada en cabotaje]]+dataMercanciaGeneral[[#This Row],[Mercancía general desembarcada en exterior]]</f>
        <v>1885353</v>
      </c>
      <c r="M3095" s="3">
        <f>+dataMercanciaGeneral[[#This Row],[TOTAL mercancía general embarcada en cabotaje y exterior]]+dataMercanciaGeneral[[#This Row],[TOTAL mercancía general desembarcada en cabotaje y exterior]]</f>
        <v>2628614</v>
      </c>
    </row>
    <row r="3096" spans="1:13" hidden="1" x14ac:dyDescent="0.25">
      <c r="A3096" s="1">
        <v>2015</v>
      </c>
      <c r="B3096" s="1" t="s">
        <v>24</v>
      </c>
      <c r="C3096" s="1" t="s">
        <v>32</v>
      </c>
      <c r="D3096" s="1" t="s">
        <v>33</v>
      </c>
      <c r="E3096" s="2">
        <v>656</v>
      </c>
      <c r="F3096" s="2">
        <v>34</v>
      </c>
      <c r="G3096" s="3">
        <f>+dataMercanciaGeneral[[#This Row],[Mercancía general embarcada en cabotaje]]+dataMercanciaGeneral[[#This Row],[Mercancía general desembarcada en cabotaje]]</f>
        <v>690</v>
      </c>
      <c r="H3096" s="2">
        <v>1094380</v>
      </c>
      <c r="I3096" s="2">
        <v>656544</v>
      </c>
      <c r="J3096" s="3">
        <f>+dataMercanciaGeneral[[#This Row],[Mercancía general embarcada en exterior]]+dataMercanciaGeneral[[#This Row],[Mercancía general desembarcada en exterior]]</f>
        <v>1750924</v>
      </c>
      <c r="K3096" s="3">
        <f>+dataMercanciaGeneral[[#This Row],[Mercancía general embarcada en cabotaje]]+dataMercanciaGeneral[[#This Row],[Mercancía general embarcada en exterior]]</f>
        <v>1095036</v>
      </c>
      <c r="L3096" s="3">
        <f>+dataMercanciaGeneral[[#This Row],[Mercancía general desembarcada en cabotaje]]+dataMercanciaGeneral[[#This Row],[Mercancía general desembarcada en exterior]]</f>
        <v>656578</v>
      </c>
      <c r="M3096" s="3">
        <f>+dataMercanciaGeneral[[#This Row],[TOTAL mercancía general embarcada en cabotaje y exterior]]+dataMercanciaGeneral[[#This Row],[TOTAL mercancía general desembarcada en cabotaje y exterior]]</f>
        <v>1751614</v>
      </c>
    </row>
    <row r="3097" spans="1:13" hidden="1" x14ac:dyDescent="0.25">
      <c r="A3097" s="1">
        <v>2015</v>
      </c>
      <c r="B3097" s="1" t="s">
        <v>24</v>
      </c>
      <c r="C3097" s="1" t="s">
        <v>32</v>
      </c>
      <c r="D3097" s="1" t="s">
        <v>42</v>
      </c>
      <c r="E3097" s="2">
        <v>0</v>
      </c>
      <c r="F3097" s="2">
        <v>0</v>
      </c>
      <c r="G3097" s="3">
        <f>+dataMercanciaGeneral[[#This Row],[Mercancía general embarcada en cabotaje]]+dataMercanciaGeneral[[#This Row],[Mercancía general desembarcada en cabotaje]]</f>
        <v>0</v>
      </c>
      <c r="H3097" s="2">
        <v>13237</v>
      </c>
      <c r="I3097" s="2">
        <v>5465</v>
      </c>
      <c r="J3097" s="3">
        <f>+dataMercanciaGeneral[[#This Row],[Mercancía general embarcada en exterior]]+dataMercanciaGeneral[[#This Row],[Mercancía general desembarcada en exterior]]</f>
        <v>18702</v>
      </c>
      <c r="K3097" s="3">
        <f>+dataMercanciaGeneral[[#This Row],[Mercancía general embarcada en cabotaje]]+dataMercanciaGeneral[[#This Row],[Mercancía general embarcada en exterior]]</f>
        <v>13237</v>
      </c>
      <c r="L3097" s="3">
        <f>+dataMercanciaGeneral[[#This Row],[Mercancía general desembarcada en cabotaje]]+dataMercanciaGeneral[[#This Row],[Mercancía general desembarcada en exterior]]</f>
        <v>5465</v>
      </c>
      <c r="M3097" s="3">
        <f>+dataMercanciaGeneral[[#This Row],[TOTAL mercancía general embarcada en cabotaje y exterior]]+dataMercanciaGeneral[[#This Row],[TOTAL mercancía general desembarcada en cabotaje y exterior]]</f>
        <v>18702</v>
      </c>
    </row>
    <row r="3098" spans="1:13" hidden="1" x14ac:dyDescent="0.25">
      <c r="A3098" s="1">
        <v>2015</v>
      </c>
      <c r="B3098" s="1" t="s">
        <v>25</v>
      </c>
      <c r="C3098" s="1" t="s">
        <v>32</v>
      </c>
      <c r="D3098" s="1" t="s">
        <v>33</v>
      </c>
      <c r="E3098" s="2">
        <v>167341</v>
      </c>
      <c r="F3098" s="2">
        <v>131920</v>
      </c>
      <c r="G3098" s="3">
        <f>+dataMercanciaGeneral[[#This Row],[Mercancía general embarcada en cabotaje]]+dataMercanciaGeneral[[#This Row],[Mercancía general desembarcada en cabotaje]]</f>
        <v>299261</v>
      </c>
      <c r="H3098" s="2">
        <v>617743</v>
      </c>
      <c r="I3098" s="2">
        <v>141690</v>
      </c>
      <c r="J3098" s="3">
        <f>+dataMercanciaGeneral[[#This Row],[Mercancía general embarcada en exterior]]+dataMercanciaGeneral[[#This Row],[Mercancía general desembarcada en exterior]]</f>
        <v>759433</v>
      </c>
      <c r="K3098" s="3">
        <f>+dataMercanciaGeneral[[#This Row],[Mercancía general embarcada en cabotaje]]+dataMercanciaGeneral[[#This Row],[Mercancía general embarcada en exterior]]</f>
        <v>785084</v>
      </c>
      <c r="L3098" s="3">
        <f>+dataMercanciaGeneral[[#This Row],[Mercancía general desembarcada en cabotaje]]+dataMercanciaGeneral[[#This Row],[Mercancía general desembarcada en exterior]]</f>
        <v>273610</v>
      </c>
      <c r="M3098" s="3">
        <f>+dataMercanciaGeneral[[#This Row],[TOTAL mercancía general embarcada en cabotaje y exterior]]+dataMercanciaGeneral[[#This Row],[TOTAL mercancía general desembarcada en cabotaje y exterior]]</f>
        <v>1058694</v>
      </c>
    </row>
    <row r="3099" spans="1:13" hidden="1" x14ac:dyDescent="0.25">
      <c r="A3099" s="1">
        <v>2015</v>
      </c>
      <c r="B3099" s="1" t="s">
        <v>25</v>
      </c>
      <c r="C3099" s="1" t="s">
        <v>32</v>
      </c>
      <c r="D3099" s="1" t="s">
        <v>42</v>
      </c>
      <c r="E3099" s="2">
        <v>890582</v>
      </c>
      <c r="F3099" s="2">
        <v>264941</v>
      </c>
      <c r="G3099" s="3">
        <f>+dataMercanciaGeneral[[#This Row],[Mercancía general embarcada en cabotaje]]+dataMercanciaGeneral[[#This Row],[Mercancía general desembarcada en cabotaje]]</f>
        <v>1155523</v>
      </c>
      <c r="H3099" s="2">
        <v>8093</v>
      </c>
      <c r="I3099" s="2">
        <v>86697</v>
      </c>
      <c r="J3099" s="3">
        <f>+dataMercanciaGeneral[[#This Row],[Mercancía general embarcada en exterior]]+dataMercanciaGeneral[[#This Row],[Mercancía general desembarcada en exterior]]</f>
        <v>94790</v>
      </c>
      <c r="K3099" s="3">
        <f>+dataMercanciaGeneral[[#This Row],[Mercancía general embarcada en cabotaje]]+dataMercanciaGeneral[[#This Row],[Mercancía general embarcada en exterior]]</f>
        <v>898675</v>
      </c>
      <c r="L3099" s="3">
        <f>+dataMercanciaGeneral[[#This Row],[Mercancía general desembarcada en cabotaje]]+dataMercanciaGeneral[[#This Row],[Mercancía general desembarcada en exterior]]</f>
        <v>351638</v>
      </c>
      <c r="M3099" s="3">
        <f>+dataMercanciaGeneral[[#This Row],[TOTAL mercancía general embarcada en cabotaje y exterior]]+dataMercanciaGeneral[[#This Row],[TOTAL mercancía general desembarcada en cabotaje y exterior]]</f>
        <v>1250313</v>
      </c>
    </row>
    <row r="3100" spans="1:13" hidden="1" x14ac:dyDescent="0.25">
      <c r="A3100" s="1">
        <v>2015</v>
      </c>
      <c r="B3100" s="1" t="s">
        <v>26</v>
      </c>
      <c r="C3100" s="1" t="s">
        <v>32</v>
      </c>
      <c r="D3100" s="1" t="s">
        <v>33</v>
      </c>
      <c r="E3100" s="2">
        <v>3317</v>
      </c>
      <c r="F3100" s="2">
        <v>1969</v>
      </c>
      <c r="G3100" s="3">
        <f>+dataMercanciaGeneral[[#This Row],[Mercancía general embarcada en cabotaje]]+dataMercanciaGeneral[[#This Row],[Mercancía general desembarcada en cabotaje]]</f>
        <v>5286</v>
      </c>
      <c r="H3100" s="2">
        <v>382619</v>
      </c>
      <c r="I3100" s="2">
        <v>913140</v>
      </c>
      <c r="J3100" s="3">
        <f>+dataMercanciaGeneral[[#This Row],[Mercancía general embarcada en exterior]]+dataMercanciaGeneral[[#This Row],[Mercancía general desembarcada en exterior]]</f>
        <v>1295759</v>
      </c>
      <c r="K3100" s="3">
        <f>+dataMercanciaGeneral[[#This Row],[Mercancía general embarcada en cabotaje]]+dataMercanciaGeneral[[#This Row],[Mercancía general embarcada en exterior]]</f>
        <v>385936</v>
      </c>
      <c r="L3100" s="3">
        <f>+dataMercanciaGeneral[[#This Row],[Mercancía general desembarcada en cabotaje]]+dataMercanciaGeneral[[#This Row],[Mercancía general desembarcada en exterior]]</f>
        <v>915109</v>
      </c>
      <c r="M3100" s="3">
        <f>+dataMercanciaGeneral[[#This Row],[TOTAL mercancía general embarcada en cabotaje y exterior]]+dataMercanciaGeneral[[#This Row],[TOTAL mercancía general desembarcada en cabotaje y exterior]]</f>
        <v>1301045</v>
      </c>
    </row>
    <row r="3101" spans="1:13" hidden="1" x14ac:dyDescent="0.25">
      <c r="A3101" s="1">
        <v>2015</v>
      </c>
      <c r="B3101" s="1" t="s">
        <v>26</v>
      </c>
      <c r="C3101" s="1" t="s">
        <v>32</v>
      </c>
      <c r="D3101" s="1" t="s">
        <v>42</v>
      </c>
      <c r="E3101" s="2">
        <v>44113</v>
      </c>
      <c r="F3101" s="2">
        <v>34324</v>
      </c>
      <c r="G3101" s="3">
        <f>+dataMercanciaGeneral[[#This Row],[Mercancía general embarcada en cabotaje]]+dataMercanciaGeneral[[#This Row],[Mercancía general desembarcada en cabotaje]]</f>
        <v>78437</v>
      </c>
      <c r="H3101" s="2">
        <v>441119</v>
      </c>
      <c r="I3101" s="2">
        <v>416836</v>
      </c>
      <c r="J3101" s="3">
        <f>+dataMercanciaGeneral[[#This Row],[Mercancía general embarcada en exterior]]+dataMercanciaGeneral[[#This Row],[Mercancía general desembarcada en exterior]]</f>
        <v>857955</v>
      </c>
      <c r="K3101" s="3">
        <f>+dataMercanciaGeneral[[#This Row],[Mercancía general embarcada en cabotaje]]+dataMercanciaGeneral[[#This Row],[Mercancía general embarcada en exterior]]</f>
        <v>485232</v>
      </c>
      <c r="L3101" s="3">
        <f>+dataMercanciaGeneral[[#This Row],[Mercancía general desembarcada en cabotaje]]+dataMercanciaGeneral[[#This Row],[Mercancía general desembarcada en exterior]]</f>
        <v>451160</v>
      </c>
      <c r="M3101" s="3">
        <f>+dataMercanciaGeneral[[#This Row],[TOTAL mercancía general embarcada en cabotaje y exterior]]+dataMercanciaGeneral[[#This Row],[TOTAL mercancía general desembarcada en cabotaje y exterior]]</f>
        <v>936392</v>
      </c>
    </row>
    <row r="3102" spans="1:13" hidden="1" x14ac:dyDescent="0.25">
      <c r="A3102" s="1">
        <v>2015</v>
      </c>
      <c r="B3102" s="1" t="s">
        <v>27</v>
      </c>
      <c r="C3102" s="1" t="s">
        <v>32</v>
      </c>
      <c r="D3102" s="1" t="s">
        <v>33</v>
      </c>
      <c r="E3102" s="2">
        <v>2863060</v>
      </c>
      <c r="F3102" s="2">
        <v>1431218</v>
      </c>
      <c r="G3102" s="3">
        <f>+dataMercanciaGeneral[[#This Row],[Mercancía general embarcada en cabotaje]]+dataMercanciaGeneral[[#This Row],[Mercancía general desembarcada en cabotaje]]</f>
        <v>4294278</v>
      </c>
      <c r="H3102" s="2">
        <v>3307618</v>
      </c>
      <c r="I3102" s="2">
        <v>3232957</v>
      </c>
      <c r="J3102" s="3">
        <f>+dataMercanciaGeneral[[#This Row],[Mercancía general embarcada en exterior]]+dataMercanciaGeneral[[#This Row],[Mercancía general desembarcada en exterior]]</f>
        <v>6540575</v>
      </c>
      <c r="K3102" s="3">
        <f>+dataMercanciaGeneral[[#This Row],[Mercancía general embarcada en cabotaje]]+dataMercanciaGeneral[[#This Row],[Mercancía general embarcada en exterior]]</f>
        <v>6170678</v>
      </c>
      <c r="L3102" s="3">
        <f>+dataMercanciaGeneral[[#This Row],[Mercancía general desembarcada en cabotaje]]+dataMercanciaGeneral[[#This Row],[Mercancía general desembarcada en exterior]]</f>
        <v>4664175</v>
      </c>
      <c r="M3102" s="3">
        <f>+dataMercanciaGeneral[[#This Row],[TOTAL mercancía general embarcada en cabotaje y exterior]]+dataMercanciaGeneral[[#This Row],[TOTAL mercancía general desembarcada en cabotaje y exterior]]</f>
        <v>10834853</v>
      </c>
    </row>
    <row r="3103" spans="1:13" hidden="1" x14ac:dyDescent="0.25">
      <c r="A3103" s="1">
        <v>2015</v>
      </c>
      <c r="B3103" s="1" t="s">
        <v>27</v>
      </c>
      <c r="C3103" s="1" t="s">
        <v>32</v>
      </c>
      <c r="D3103" s="1" t="s">
        <v>42</v>
      </c>
      <c r="E3103" s="2">
        <v>1999842</v>
      </c>
      <c r="F3103" s="2">
        <v>1409986</v>
      </c>
      <c r="G3103" s="3">
        <f>+dataMercanciaGeneral[[#This Row],[Mercancía general embarcada en cabotaje]]+dataMercanciaGeneral[[#This Row],[Mercancía general desembarcada en cabotaje]]</f>
        <v>3409828</v>
      </c>
      <c r="H3103" s="2">
        <v>27478689</v>
      </c>
      <c r="I3103" s="2">
        <v>21378727</v>
      </c>
      <c r="J3103" s="3">
        <f>+dataMercanciaGeneral[[#This Row],[Mercancía general embarcada en exterior]]+dataMercanciaGeneral[[#This Row],[Mercancía general desembarcada en exterior]]</f>
        <v>48857416</v>
      </c>
      <c r="K3103" s="3">
        <f>+dataMercanciaGeneral[[#This Row],[Mercancía general embarcada en cabotaje]]+dataMercanciaGeneral[[#This Row],[Mercancía general embarcada en exterior]]</f>
        <v>29478531</v>
      </c>
      <c r="L3103" s="3">
        <f>+dataMercanciaGeneral[[#This Row],[Mercancía general desembarcada en cabotaje]]+dataMercanciaGeneral[[#This Row],[Mercancía general desembarcada en exterior]]</f>
        <v>22788713</v>
      </c>
      <c r="M3103" s="3">
        <f>+dataMercanciaGeneral[[#This Row],[TOTAL mercancía general embarcada en cabotaje y exterior]]+dataMercanciaGeneral[[#This Row],[TOTAL mercancía general desembarcada en cabotaje y exterior]]</f>
        <v>52267244</v>
      </c>
    </row>
    <row r="3104" spans="1:13" hidden="1" x14ac:dyDescent="0.25">
      <c r="A3104" s="1">
        <v>2015</v>
      </c>
      <c r="B3104" s="1" t="s">
        <v>28</v>
      </c>
      <c r="C3104" s="1" t="s">
        <v>32</v>
      </c>
      <c r="D3104" s="1" t="s">
        <v>33</v>
      </c>
      <c r="E3104" s="2">
        <v>28883</v>
      </c>
      <c r="F3104" s="2">
        <v>27352</v>
      </c>
      <c r="G3104" s="3">
        <f>+dataMercanciaGeneral[[#This Row],[Mercancía general embarcada en cabotaje]]+dataMercanciaGeneral[[#This Row],[Mercancía general desembarcada en cabotaje]]</f>
        <v>56235</v>
      </c>
      <c r="H3104" s="2">
        <v>603378</v>
      </c>
      <c r="I3104" s="2">
        <v>389498</v>
      </c>
      <c r="J3104" s="3">
        <f>+dataMercanciaGeneral[[#This Row],[Mercancía general embarcada en exterior]]+dataMercanciaGeneral[[#This Row],[Mercancía general desembarcada en exterior]]</f>
        <v>992876</v>
      </c>
      <c r="K3104" s="3">
        <f>+dataMercanciaGeneral[[#This Row],[Mercancía general embarcada en cabotaje]]+dataMercanciaGeneral[[#This Row],[Mercancía general embarcada en exterior]]</f>
        <v>632261</v>
      </c>
      <c r="L3104" s="3">
        <f>+dataMercanciaGeneral[[#This Row],[Mercancía general desembarcada en cabotaje]]+dataMercanciaGeneral[[#This Row],[Mercancía general desembarcada en exterior]]</f>
        <v>416850</v>
      </c>
      <c r="M3104" s="3">
        <f>+dataMercanciaGeneral[[#This Row],[TOTAL mercancía general embarcada en cabotaje y exterior]]+dataMercanciaGeneral[[#This Row],[TOTAL mercancía general desembarcada en cabotaje y exterior]]</f>
        <v>1049111</v>
      </c>
    </row>
    <row r="3105" spans="1:13" hidden="1" x14ac:dyDescent="0.25">
      <c r="A3105" s="1">
        <v>2015</v>
      </c>
      <c r="B3105" s="1" t="s">
        <v>28</v>
      </c>
      <c r="C3105" s="1" t="s">
        <v>32</v>
      </c>
      <c r="D3105" s="1" t="s">
        <v>42</v>
      </c>
      <c r="E3105" s="2">
        <v>66738</v>
      </c>
      <c r="F3105" s="2">
        <v>44315</v>
      </c>
      <c r="G3105" s="3">
        <f>+dataMercanciaGeneral[[#This Row],[Mercancía general embarcada en cabotaje]]+dataMercanciaGeneral[[#This Row],[Mercancía general desembarcada en cabotaje]]</f>
        <v>111053</v>
      </c>
      <c r="H3105" s="2">
        <v>1320521</v>
      </c>
      <c r="I3105" s="2">
        <v>1199258</v>
      </c>
      <c r="J3105" s="3">
        <f>+dataMercanciaGeneral[[#This Row],[Mercancía general embarcada en exterior]]+dataMercanciaGeneral[[#This Row],[Mercancía general desembarcada en exterior]]</f>
        <v>2519779</v>
      </c>
      <c r="K3105" s="3">
        <f>+dataMercanciaGeneral[[#This Row],[Mercancía general embarcada en cabotaje]]+dataMercanciaGeneral[[#This Row],[Mercancía general embarcada en exterior]]</f>
        <v>1387259</v>
      </c>
      <c r="L3105" s="3">
        <f>+dataMercanciaGeneral[[#This Row],[Mercancía general desembarcada en cabotaje]]+dataMercanciaGeneral[[#This Row],[Mercancía general desembarcada en exterior]]</f>
        <v>1243573</v>
      </c>
      <c r="M3105" s="3">
        <f>+dataMercanciaGeneral[[#This Row],[TOTAL mercancía general embarcada en cabotaje y exterior]]+dataMercanciaGeneral[[#This Row],[TOTAL mercancía general desembarcada en cabotaje y exterior]]</f>
        <v>2630832</v>
      </c>
    </row>
    <row r="3106" spans="1:13" hidden="1" x14ac:dyDescent="0.25">
      <c r="A3106" s="1">
        <v>2015</v>
      </c>
      <c r="B3106" s="1" t="s">
        <v>29</v>
      </c>
      <c r="C3106" s="1" t="s">
        <v>32</v>
      </c>
      <c r="D3106" s="1" t="s">
        <v>33</v>
      </c>
      <c r="E3106" s="2">
        <v>2.5299999999988358</v>
      </c>
      <c r="F3106" s="2">
        <v>3748.7099999999991</v>
      </c>
      <c r="G3106" s="3">
        <f>+dataMercanciaGeneral[[#This Row],[Mercancía general embarcada en cabotaje]]+dataMercanciaGeneral[[#This Row],[Mercancía general desembarcada en cabotaje]]</f>
        <v>3751.239999999998</v>
      </c>
      <c r="H3106" s="2">
        <v>138661.01</v>
      </c>
      <c r="I3106" s="2">
        <v>119523.49</v>
      </c>
      <c r="J3106" s="3">
        <f>+dataMercanciaGeneral[[#This Row],[Mercancía general embarcada en exterior]]+dataMercanciaGeneral[[#This Row],[Mercancía general desembarcada en exterior]]</f>
        <v>258184.5</v>
      </c>
      <c r="K3106" s="3">
        <f>+dataMercanciaGeneral[[#This Row],[Mercancía general embarcada en cabotaje]]+dataMercanciaGeneral[[#This Row],[Mercancía general embarcada en exterior]]</f>
        <v>138663.54</v>
      </c>
      <c r="L3106" s="3">
        <f>+dataMercanciaGeneral[[#This Row],[Mercancía general desembarcada en cabotaje]]+dataMercanciaGeneral[[#This Row],[Mercancía general desembarcada en exterior]]</f>
        <v>123272.20000000001</v>
      </c>
      <c r="M3106" s="3">
        <f>+dataMercanciaGeneral[[#This Row],[TOTAL mercancía general embarcada en cabotaje y exterior]]+dataMercanciaGeneral[[#This Row],[TOTAL mercancía general desembarcada en cabotaje y exterior]]</f>
        <v>261935.74000000002</v>
      </c>
    </row>
    <row r="3107" spans="1:13" hidden="1" x14ac:dyDescent="0.25">
      <c r="A3107" s="1">
        <v>2015</v>
      </c>
      <c r="B3107" s="1" t="s">
        <v>29</v>
      </c>
      <c r="C3107" s="1" t="s">
        <v>32</v>
      </c>
      <c r="D3107" s="1" t="s">
        <v>42</v>
      </c>
      <c r="E3107" s="2">
        <v>200117</v>
      </c>
      <c r="F3107" s="2">
        <v>56080</v>
      </c>
      <c r="G3107" s="3">
        <f>+dataMercanciaGeneral[[#This Row],[Mercancía general embarcada en cabotaje]]+dataMercanciaGeneral[[#This Row],[Mercancía general desembarcada en cabotaje]]</f>
        <v>256197</v>
      </c>
      <c r="H3107" s="2">
        <v>3628</v>
      </c>
      <c r="I3107" s="2">
        <v>4848</v>
      </c>
      <c r="J3107" s="3">
        <f>+dataMercanciaGeneral[[#This Row],[Mercancía general embarcada en exterior]]+dataMercanciaGeneral[[#This Row],[Mercancía general desembarcada en exterior]]</f>
        <v>8476</v>
      </c>
      <c r="K3107" s="3">
        <f>+dataMercanciaGeneral[[#This Row],[Mercancía general embarcada en cabotaje]]+dataMercanciaGeneral[[#This Row],[Mercancía general embarcada en exterior]]</f>
        <v>203745</v>
      </c>
      <c r="L3107" s="3">
        <f>+dataMercanciaGeneral[[#This Row],[Mercancía general desembarcada en cabotaje]]+dataMercanciaGeneral[[#This Row],[Mercancía general desembarcada en exterior]]</f>
        <v>60928</v>
      </c>
      <c r="M3107" s="3">
        <f>+dataMercanciaGeneral[[#This Row],[TOTAL mercancía general embarcada en cabotaje y exterior]]+dataMercanciaGeneral[[#This Row],[TOTAL mercancía general desembarcada en cabotaje y exterior]]</f>
        <v>264673</v>
      </c>
    </row>
    <row r="3108" spans="1:13" hidden="1" x14ac:dyDescent="0.25">
      <c r="A3108" s="1">
        <v>2016</v>
      </c>
      <c r="B3108" s="1" t="s">
        <v>0</v>
      </c>
      <c r="C3108" s="1" t="s">
        <v>32</v>
      </c>
      <c r="D3108" s="1" t="s">
        <v>33</v>
      </c>
      <c r="E3108" s="2">
        <v>6905.1</v>
      </c>
      <c r="F3108" s="2">
        <v>26</v>
      </c>
      <c r="G3108" s="3">
        <f>+dataMercanciaGeneral[[#This Row],[Mercancía general embarcada en cabotaje]]+dataMercanciaGeneral[[#This Row],[Mercancía general desembarcada en cabotaje]]</f>
        <v>6931.1</v>
      </c>
      <c r="H3108" s="2">
        <v>477373</v>
      </c>
      <c r="I3108" s="2">
        <v>527506.1</v>
      </c>
      <c r="J3108" s="3">
        <f>+dataMercanciaGeneral[[#This Row],[Mercancía general embarcada en exterior]]+dataMercanciaGeneral[[#This Row],[Mercancía general desembarcada en exterior]]</f>
        <v>1004879.1</v>
      </c>
      <c r="K3108" s="3">
        <f>+dataMercanciaGeneral[[#This Row],[Mercancía general embarcada en cabotaje]]+dataMercanciaGeneral[[#This Row],[Mercancía general embarcada en exterior]]</f>
        <v>484278.1</v>
      </c>
      <c r="L3108" s="3">
        <f>+dataMercanciaGeneral[[#This Row],[Mercancía general desembarcada en cabotaje]]+dataMercanciaGeneral[[#This Row],[Mercancía general desembarcada en exterior]]</f>
        <v>527532.1</v>
      </c>
      <c r="M3108" s="3">
        <f>+dataMercanciaGeneral[[#This Row],[TOTAL mercancía general embarcada en cabotaje y exterior]]+dataMercanciaGeneral[[#This Row],[TOTAL mercancía general desembarcada en cabotaje y exterior]]</f>
        <v>1011810.2</v>
      </c>
    </row>
    <row r="3109" spans="1:13" hidden="1" x14ac:dyDescent="0.25">
      <c r="A3109" s="1">
        <v>2016</v>
      </c>
      <c r="B3109" s="1" t="s">
        <v>0</v>
      </c>
      <c r="C3109" s="1" t="s">
        <v>32</v>
      </c>
      <c r="D3109" s="1" t="s">
        <v>42</v>
      </c>
      <c r="E3109" s="2">
        <v>421</v>
      </c>
      <c r="F3109" s="2">
        <v>118</v>
      </c>
      <c r="G3109" s="3">
        <f>+dataMercanciaGeneral[[#This Row],[Mercancía general embarcada en cabotaje]]+dataMercanciaGeneral[[#This Row],[Mercancía general desembarcada en cabotaje]]</f>
        <v>539</v>
      </c>
      <c r="H3109" s="2">
        <v>24</v>
      </c>
      <c r="I3109" s="2">
        <v>2</v>
      </c>
      <c r="J3109" s="3">
        <f>+dataMercanciaGeneral[[#This Row],[Mercancía general embarcada en exterior]]+dataMercanciaGeneral[[#This Row],[Mercancía general desembarcada en exterior]]</f>
        <v>26</v>
      </c>
      <c r="K3109" s="3">
        <f>+dataMercanciaGeneral[[#This Row],[Mercancía general embarcada en cabotaje]]+dataMercanciaGeneral[[#This Row],[Mercancía general embarcada en exterior]]</f>
        <v>445</v>
      </c>
      <c r="L3109" s="3">
        <f>+dataMercanciaGeneral[[#This Row],[Mercancía general desembarcada en cabotaje]]+dataMercanciaGeneral[[#This Row],[Mercancía general desembarcada en exterior]]</f>
        <v>120</v>
      </c>
      <c r="M3109" s="3">
        <f>+dataMercanciaGeneral[[#This Row],[TOTAL mercancía general embarcada en cabotaje y exterior]]+dataMercanciaGeneral[[#This Row],[TOTAL mercancía general desembarcada en cabotaje y exterior]]</f>
        <v>565</v>
      </c>
    </row>
    <row r="3110" spans="1:13" hidden="1" x14ac:dyDescent="0.25">
      <c r="A3110" s="1">
        <v>2016</v>
      </c>
      <c r="B3110" s="1" t="s">
        <v>1</v>
      </c>
      <c r="C3110" s="1" t="s">
        <v>32</v>
      </c>
      <c r="D3110" s="1" t="s">
        <v>33</v>
      </c>
      <c r="E3110" s="2">
        <v>5.5400000000372529</v>
      </c>
      <c r="F3110" s="2">
        <v>3238.0300000000279</v>
      </c>
      <c r="G3110" s="3">
        <f>+dataMercanciaGeneral[[#This Row],[Mercancía general embarcada en cabotaje]]+dataMercanciaGeneral[[#This Row],[Mercancía general desembarcada en cabotaje]]</f>
        <v>3243.5700000000652</v>
      </c>
      <c r="H3110" s="2">
        <v>162463.69</v>
      </c>
      <c r="I3110" s="2">
        <v>105447.88</v>
      </c>
      <c r="J3110" s="3">
        <f>+dataMercanciaGeneral[[#This Row],[Mercancía general embarcada en exterior]]+dataMercanciaGeneral[[#This Row],[Mercancía general desembarcada en exterior]]</f>
        <v>267911.57</v>
      </c>
      <c r="K3110" s="3">
        <f>+dataMercanciaGeneral[[#This Row],[Mercancía general embarcada en cabotaje]]+dataMercanciaGeneral[[#This Row],[Mercancía general embarcada en exterior]]</f>
        <v>162469.23000000004</v>
      </c>
      <c r="L3110" s="3">
        <f>+dataMercanciaGeneral[[#This Row],[Mercancía general desembarcada en cabotaje]]+dataMercanciaGeneral[[#This Row],[Mercancía general desembarcada en exterior]]</f>
        <v>108685.91000000003</v>
      </c>
      <c r="M3110" s="3">
        <f>+dataMercanciaGeneral[[#This Row],[TOTAL mercancía general embarcada en cabotaje y exterior]]+dataMercanciaGeneral[[#This Row],[TOTAL mercancía general desembarcada en cabotaje y exterior]]</f>
        <v>271155.14000000007</v>
      </c>
    </row>
    <row r="3111" spans="1:13" hidden="1" x14ac:dyDescent="0.25">
      <c r="A3111" s="1">
        <v>2016</v>
      </c>
      <c r="B3111" s="1" t="s">
        <v>1</v>
      </c>
      <c r="C3111" s="1" t="s">
        <v>32</v>
      </c>
      <c r="D3111" s="1" t="s">
        <v>42</v>
      </c>
      <c r="E3111" s="2">
        <v>745268</v>
      </c>
      <c r="F3111" s="2">
        <v>306427</v>
      </c>
      <c r="G3111" s="3">
        <f>+dataMercanciaGeneral[[#This Row],[Mercancía general embarcada en cabotaje]]+dataMercanciaGeneral[[#This Row],[Mercancía general desembarcada en cabotaje]]</f>
        <v>1051695</v>
      </c>
      <c r="H3111" s="2">
        <v>91311</v>
      </c>
      <c r="I3111" s="2">
        <v>80627</v>
      </c>
      <c r="J3111" s="3">
        <f>+dataMercanciaGeneral[[#This Row],[Mercancía general embarcada en exterior]]+dataMercanciaGeneral[[#This Row],[Mercancía general desembarcada en exterior]]</f>
        <v>171938</v>
      </c>
      <c r="K3111" s="3">
        <f>+dataMercanciaGeneral[[#This Row],[Mercancía general embarcada en cabotaje]]+dataMercanciaGeneral[[#This Row],[Mercancía general embarcada en exterior]]</f>
        <v>836579</v>
      </c>
      <c r="L3111" s="3">
        <f>+dataMercanciaGeneral[[#This Row],[Mercancía general desembarcada en cabotaje]]+dataMercanciaGeneral[[#This Row],[Mercancía general desembarcada en exterior]]</f>
        <v>387054</v>
      </c>
      <c r="M3111" s="3">
        <f>+dataMercanciaGeneral[[#This Row],[TOTAL mercancía general embarcada en cabotaje y exterior]]+dataMercanciaGeneral[[#This Row],[TOTAL mercancía general desembarcada en cabotaje y exterior]]</f>
        <v>1223633</v>
      </c>
    </row>
    <row r="3112" spans="1:13" hidden="1" x14ac:dyDescent="0.25">
      <c r="A3112" s="1">
        <v>2016</v>
      </c>
      <c r="B3112" s="1" t="s">
        <v>2</v>
      </c>
      <c r="C3112" s="1" t="s">
        <v>32</v>
      </c>
      <c r="D3112" s="1" t="s">
        <v>33</v>
      </c>
      <c r="E3112" s="2">
        <v>130876.1</v>
      </c>
      <c r="F3112" s="2">
        <v>38537</v>
      </c>
      <c r="G3112" s="3">
        <f>+dataMercanciaGeneral[[#This Row],[Mercancía general embarcada en cabotaje]]+dataMercanciaGeneral[[#This Row],[Mercancía general desembarcada en cabotaje]]</f>
        <v>169413.1</v>
      </c>
      <c r="H3112" s="2">
        <v>209369</v>
      </c>
      <c r="I3112" s="2">
        <v>241392.1</v>
      </c>
      <c r="J3112" s="3">
        <f>+dataMercanciaGeneral[[#This Row],[Mercancía general embarcada en exterior]]+dataMercanciaGeneral[[#This Row],[Mercancía general desembarcada en exterior]]</f>
        <v>450761.1</v>
      </c>
      <c r="K3112" s="3">
        <f>+dataMercanciaGeneral[[#This Row],[Mercancía general embarcada en cabotaje]]+dataMercanciaGeneral[[#This Row],[Mercancía general embarcada en exterior]]</f>
        <v>340245.1</v>
      </c>
      <c r="L3112" s="3">
        <f>+dataMercanciaGeneral[[#This Row],[Mercancía general desembarcada en cabotaje]]+dataMercanciaGeneral[[#This Row],[Mercancía general desembarcada en exterior]]</f>
        <v>279929.09999999998</v>
      </c>
      <c r="M3112" s="3">
        <f>+dataMercanciaGeneral[[#This Row],[TOTAL mercancía general embarcada en cabotaje y exterior]]+dataMercanciaGeneral[[#This Row],[TOTAL mercancía general desembarcada en cabotaje y exterior]]</f>
        <v>620174.19999999995</v>
      </c>
    </row>
    <row r="3113" spans="1:13" hidden="1" x14ac:dyDescent="0.25">
      <c r="A3113" s="1">
        <v>2016</v>
      </c>
      <c r="B3113" s="1" t="s">
        <v>2</v>
      </c>
      <c r="C3113" s="1" t="s">
        <v>32</v>
      </c>
      <c r="D3113" s="1" t="s">
        <v>42</v>
      </c>
      <c r="E3113" s="2">
        <v>4035</v>
      </c>
      <c r="F3113" s="2">
        <v>3698</v>
      </c>
      <c r="G3113" s="3">
        <f>+dataMercanciaGeneral[[#This Row],[Mercancía general embarcada en cabotaje]]+dataMercanciaGeneral[[#This Row],[Mercancía general desembarcada en cabotaje]]</f>
        <v>7733</v>
      </c>
      <c r="H3113" s="2">
        <v>22932</v>
      </c>
      <c r="I3113" s="2">
        <v>11950</v>
      </c>
      <c r="J3113" s="3">
        <f>+dataMercanciaGeneral[[#This Row],[Mercancía general embarcada en exterior]]+dataMercanciaGeneral[[#This Row],[Mercancía general desembarcada en exterior]]</f>
        <v>34882</v>
      </c>
      <c r="K3113" s="3">
        <f>+dataMercanciaGeneral[[#This Row],[Mercancía general embarcada en cabotaje]]+dataMercanciaGeneral[[#This Row],[Mercancía general embarcada en exterior]]</f>
        <v>26967</v>
      </c>
      <c r="L3113" s="3">
        <f>+dataMercanciaGeneral[[#This Row],[Mercancía general desembarcada en cabotaje]]+dataMercanciaGeneral[[#This Row],[Mercancía general desembarcada en exterior]]</f>
        <v>15648</v>
      </c>
      <c r="M3113" s="3">
        <f>+dataMercanciaGeneral[[#This Row],[TOTAL mercancía general embarcada en cabotaje y exterior]]+dataMercanciaGeneral[[#This Row],[TOTAL mercancía general desembarcada en cabotaje y exterior]]</f>
        <v>42615</v>
      </c>
    </row>
    <row r="3114" spans="1:13" hidden="1" x14ac:dyDescent="0.25">
      <c r="A3114" s="1">
        <v>2016</v>
      </c>
      <c r="B3114" s="1" t="s">
        <v>3</v>
      </c>
      <c r="C3114" s="1" t="s">
        <v>32</v>
      </c>
      <c r="D3114" s="1" t="s">
        <v>33</v>
      </c>
      <c r="E3114" s="2">
        <v>29017.77</v>
      </c>
      <c r="F3114" s="2">
        <v>7513.22</v>
      </c>
      <c r="G3114" s="3">
        <f>+dataMercanciaGeneral[[#This Row],[Mercancía general embarcada en cabotaje]]+dataMercanciaGeneral[[#This Row],[Mercancía general desembarcada en cabotaje]]</f>
        <v>36530.99</v>
      </c>
      <c r="H3114" s="2">
        <v>841439.89999999991</v>
      </c>
      <c r="I3114" s="2">
        <v>485084.89</v>
      </c>
      <c r="J3114" s="3">
        <f>+dataMercanciaGeneral[[#This Row],[Mercancía general embarcada en exterior]]+dataMercanciaGeneral[[#This Row],[Mercancía general desembarcada en exterior]]</f>
        <v>1326524.79</v>
      </c>
      <c r="K3114" s="3">
        <f>+dataMercanciaGeneral[[#This Row],[Mercancía general embarcada en cabotaje]]+dataMercanciaGeneral[[#This Row],[Mercancía general embarcada en exterior]]</f>
        <v>870457.66999999993</v>
      </c>
      <c r="L3114" s="3">
        <f>+dataMercanciaGeneral[[#This Row],[Mercancía general desembarcada en cabotaje]]+dataMercanciaGeneral[[#This Row],[Mercancía general desembarcada en exterior]]</f>
        <v>492598.11</v>
      </c>
      <c r="M3114" s="3">
        <f>+dataMercanciaGeneral[[#This Row],[TOTAL mercancía general embarcada en cabotaje y exterior]]+dataMercanciaGeneral[[#This Row],[TOTAL mercancía general desembarcada en cabotaje y exterior]]</f>
        <v>1363055.7799999998</v>
      </c>
    </row>
    <row r="3115" spans="1:13" hidden="1" x14ac:dyDescent="0.25">
      <c r="A3115" s="1">
        <v>2016</v>
      </c>
      <c r="B3115" s="1" t="s">
        <v>3</v>
      </c>
      <c r="C3115" s="1" t="s">
        <v>32</v>
      </c>
      <c r="D3115" s="1" t="s">
        <v>42</v>
      </c>
      <c r="E3115" s="2">
        <v>0</v>
      </c>
      <c r="F3115" s="2">
        <v>0</v>
      </c>
      <c r="G3115" s="3">
        <f>+dataMercanciaGeneral[[#This Row],[Mercancía general embarcada en cabotaje]]+dataMercanciaGeneral[[#This Row],[Mercancía general desembarcada en cabotaje]]</f>
        <v>0</v>
      </c>
      <c r="H3115" s="2">
        <v>2</v>
      </c>
      <c r="I3115" s="2">
        <v>0</v>
      </c>
      <c r="J3115" s="3">
        <f>+dataMercanciaGeneral[[#This Row],[Mercancía general embarcada en exterior]]+dataMercanciaGeneral[[#This Row],[Mercancía general desembarcada en exterior]]</f>
        <v>2</v>
      </c>
      <c r="K3115" s="3">
        <f>+dataMercanciaGeneral[[#This Row],[Mercancía general embarcada en cabotaje]]+dataMercanciaGeneral[[#This Row],[Mercancía general embarcada en exterior]]</f>
        <v>2</v>
      </c>
      <c r="L3115" s="3">
        <f>+dataMercanciaGeneral[[#This Row],[Mercancía general desembarcada en cabotaje]]+dataMercanciaGeneral[[#This Row],[Mercancía general desembarcada en exterior]]</f>
        <v>0</v>
      </c>
      <c r="M3115" s="3">
        <f>+dataMercanciaGeneral[[#This Row],[TOTAL mercancía general embarcada en cabotaje y exterior]]+dataMercanciaGeneral[[#This Row],[TOTAL mercancía general desembarcada en cabotaje y exterior]]</f>
        <v>2</v>
      </c>
    </row>
    <row r="3116" spans="1:13" hidden="1" x14ac:dyDescent="0.25">
      <c r="A3116" s="1">
        <v>2016</v>
      </c>
      <c r="B3116" s="1" t="s">
        <v>4</v>
      </c>
      <c r="C3116" s="1" t="s">
        <v>32</v>
      </c>
      <c r="D3116" s="1" t="s">
        <v>33</v>
      </c>
      <c r="E3116" s="2">
        <v>524257.39999999991</v>
      </c>
      <c r="F3116" s="2">
        <v>375733.10000000009</v>
      </c>
      <c r="G3116" s="3">
        <f>+dataMercanciaGeneral[[#This Row],[Mercancía general embarcada en cabotaje]]+dataMercanciaGeneral[[#This Row],[Mercancía general desembarcada en cabotaje]]</f>
        <v>899990.5</v>
      </c>
      <c r="H3116" s="2">
        <v>3370916</v>
      </c>
      <c r="I3116" s="2">
        <v>3323466.1000000015</v>
      </c>
      <c r="J3116" s="3">
        <f>+dataMercanciaGeneral[[#This Row],[Mercancía general embarcada en exterior]]+dataMercanciaGeneral[[#This Row],[Mercancía general desembarcada en exterior]]</f>
        <v>6694382.1000000015</v>
      </c>
      <c r="K3116" s="3">
        <f>+dataMercanciaGeneral[[#This Row],[Mercancía general embarcada en cabotaje]]+dataMercanciaGeneral[[#This Row],[Mercancía general embarcada en exterior]]</f>
        <v>3895173.4</v>
      </c>
      <c r="L3116" s="3">
        <f>+dataMercanciaGeneral[[#This Row],[Mercancía general desembarcada en cabotaje]]+dataMercanciaGeneral[[#This Row],[Mercancía general desembarcada en exterior]]</f>
        <v>3699199.2000000016</v>
      </c>
      <c r="M3116" s="3">
        <f>+dataMercanciaGeneral[[#This Row],[TOTAL mercancía general embarcada en cabotaje y exterior]]+dataMercanciaGeneral[[#This Row],[TOTAL mercancía general desembarcada en cabotaje y exterior]]</f>
        <v>7594372.6000000015</v>
      </c>
    </row>
    <row r="3117" spans="1:13" hidden="1" x14ac:dyDescent="0.25">
      <c r="A3117" s="1">
        <v>2016</v>
      </c>
      <c r="B3117" s="1" t="s">
        <v>4</v>
      </c>
      <c r="C3117" s="1" t="s">
        <v>32</v>
      </c>
      <c r="D3117" s="1" t="s">
        <v>42</v>
      </c>
      <c r="E3117" s="2">
        <v>1707991</v>
      </c>
      <c r="F3117" s="2">
        <v>1920744</v>
      </c>
      <c r="G3117" s="3">
        <f>+dataMercanciaGeneral[[#This Row],[Mercancía general embarcada en cabotaje]]+dataMercanciaGeneral[[#This Row],[Mercancía general desembarcada en cabotaje]]</f>
        <v>3628735</v>
      </c>
      <c r="H3117" s="2">
        <v>28973138</v>
      </c>
      <c r="I3117" s="2">
        <v>27576717</v>
      </c>
      <c r="J3117" s="3">
        <f>+dataMercanciaGeneral[[#This Row],[Mercancía general embarcada en exterior]]+dataMercanciaGeneral[[#This Row],[Mercancía general desembarcada en exterior]]</f>
        <v>56549855</v>
      </c>
      <c r="K3117" s="3">
        <f>+dataMercanciaGeneral[[#This Row],[Mercancía general embarcada en cabotaje]]+dataMercanciaGeneral[[#This Row],[Mercancía general embarcada en exterior]]</f>
        <v>30681129</v>
      </c>
      <c r="L3117" s="3">
        <f>+dataMercanciaGeneral[[#This Row],[Mercancía general desembarcada en cabotaje]]+dataMercanciaGeneral[[#This Row],[Mercancía general desembarcada en exterior]]</f>
        <v>29497461</v>
      </c>
      <c r="M3117" s="3">
        <f>+dataMercanciaGeneral[[#This Row],[TOTAL mercancía general embarcada en cabotaje y exterior]]+dataMercanciaGeneral[[#This Row],[TOTAL mercancía general desembarcada en cabotaje y exterior]]</f>
        <v>60178590</v>
      </c>
    </row>
    <row r="3118" spans="1:13" hidden="1" x14ac:dyDescent="0.25">
      <c r="A3118" s="1">
        <v>2016</v>
      </c>
      <c r="B3118" s="1" t="s">
        <v>5</v>
      </c>
      <c r="C3118" s="1" t="s">
        <v>32</v>
      </c>
      <c r="D3118" s="1" t="s">
        <v>33</v>
      </c>
      <c r="E3118" s="2">
        <v>303720.40000000002</v>
      </c>
      <c r="F3118" s="2">
        <v>312351</v>
      </c>
      <c r="G3118" s="3">
        <f>+dataMercanciaGeneral[[#This Row],[Mercancía general embarcada en cabotaje]]+dataMercanciaGeneral[[#This Row],[Mercancía general desembarcada en cabotaje]]</f>
        <v>616071.4</v>
      </c>
      <c r="H3118" s="2">
        <v>40286</v>
      </c>
      <c r="I3118" s="2">
        <v>80206.100000000006</v>
      </c>
      <c r="J3118" s="3">
        <f>+dataMercanciaGeneral[[#This Row],[Mercancía general embarcada en exterior]]+dataMercanciaGeneral[[#This Row],[Mercancía general desembarcada en exterior]]</f>
        <v>120492.1</v>
      </c>
      <c r="K3118" s="3">
        <f>+dataMercanciaGeneral[[#This Row],[Mercancía general embarcada en cabotaje]]+dataMercanciaGeneral[[#This Row],[Mercancía general embarcada en exterior]]</f>
        <v>344006.40000000002</v>
      </c>
      <c r="L3118" s="3">
        <f>+dataMercanciaGeneral[[#This Row],[Mercancía general desembarcada en cabotaje]]+dataMercanciaGeneral[[#This Row],[Mercancía general desembarcada en exterior]]</f>
        <v>392557.1</v>
      </c>
      <c r="M3118" s="3">
        <f>+dataMercanciaGeneral[[#This Row],[TOTAL mercancía general embarcada en cabotaje y exterior]]+dataMercanciaGeneral[[#This Row],[TOTAL mercancía general desembarcada en cabotaje y exterior]]</f>
        <v>736563.5</v>
      </c>
    </row>
    <row r="3119" spans="1:13" hidden="1" x14ac:dyDescent="0.25">
      <c r="A3119" s="1">
        <v>2016</v>
      </c>
      <c r="B3119" s="1" t="s">
        <v>5</v>
      </c>
      <c r="C3119" s="1" t="s">
        <v>32</v>
      </c>
      <c r="D3119" s="1" t="s">
        <v>42</v>
      </c>
      <c r="E3119" s="2">
        <v>201107</v>
      </c>
      <c r="F3119" s="2">
        <v>70294</v>
      </c>
      <c r="G3119" s="3">
        <f>+dataMercanciaGeneral[[#This Row],[Mercancía general embarcada en cabotaje]]+dataMercanciaGeneral[[#This Row],[Mercancía general desembarcada en cabotaje]]</f>
        <v>271401</v>
      </c>
      <c r="H3119" s="2">
        <v>208358</v>
      </c>
      <c r="I3119" s="2">
        <v>101978</v>
      </c>
      <c r="J3119" s="3">
        <f>+dataMercanciaGeneral[[#This Row],[Mercancía general embarcada en exterior]]+dataMercanciaGeneral[[#This Row],[Mercancía general desembarcada en exterior]]</f>
        <v>310336</v>
      </c>
      <c r="K3119" s="3">
        <f>+dataMercanciaGeneral[[#This Row],[Mercancía general embarcada en cabotaje]]+dataMercanciaGeneral[[#This Row],[Mercancía general embarcada en exterior]]</f>
        <v>409465</v>
      </c>
      <c r="L3119" s="3">
        <f>+dataMercanciaGeneral[[#This Row],[Mercancía general desembarcada en cabotaje]]+dataMercanciaGeneral[[#This Row],[Mercancía general desembarcada en exterior]]</f>
        <v>172272</v>
      </c>
      <c r="M3119" s="3">
        <f>+dataMercanciaGeneral[[#This Row],[TOTAL mercancía general embarcada en cabotaje y exterior]]+dataMercanciaGeneral[[#This Row],[TOTAL mercancía general desembarcada en cabotaje y exterior]]</f>
        <v>581737</v>
      </c>
    </row>
    <row r="3120" spans="1:13" hidden="1" x14ac:dyDescent="0.25">
      <c r="A3120" s="1">
        <v>2016</v>
      </c>
      <c r="B3120" s="1" t="s">
        <v>10</v>
      </c>
      <c r="C3120" s="1" t="s">
        <v>32</v>
      </c>
      <c r="D3120" s="1" t="s">
        <v>33</v>
      </c>
      <c r="E3120" s="2">
        <v>3846716.6</v>
      </c>
      <c r="F3120" s="2">
        <v>6834448.5999999996</v>
      </c>
      <c r="G3120" s="3">
        <f>+dataMercanciaGeneral[[#This Row],[Mercancía general embarcada en cabotaje]]+dataMercanciaGeneral[[#This Row],[Mercancía general desembarcada en cabotaje]]</f>
        <v>10681165.199999999</v>
      </c>
      <c r="H3120" s="2">
        <v>40848</v>
      </c>
      <c r="I3120" s="2">
        <v>14554.1</v>
      </c>
      <c r="J3120" s="3">
        <f>+dataMercanciaGeneral[[#This Row],[Mercancía general embarcada en exterior]]+dataMercanciaGeneral[[#This Row],[Mercancía general desembarcada en exterior]]</f>
        <v>55402.1</v>
      </c>
      <c r="K3120" s="3">
        <f>+dataMercanciaGeneral[[#This Row],[Mercancía general embarcada en cabotaje]]+dataMercanciaGeneral[[#This Row],[Mercancía general embarcada en exterior]]</f>
        <v>3887564.6</v>
      </c>
      <c r="L3120" s="3">
        <f>+dataMercanciaGeneral[[#This Row],[Mercancía general desembarcada en cabotaje]]+dataMercanciaGeneral[[#This Row],[Mercancía general desembarcada en exterior]]</f>
        <v>6849002.6999999993</v>
      </c>
      <c r="M3120" s="3">
        <f>+dataMercanciaGeneral[[#This Row],[TOTAL mercancía general embarcada en cabotaje y exterior]]+dataMercanciaGeneral[[#This Row],[TOTAL mercancía general desembarcada en cabotaje y exterior]]</f>
        <v>10736567.299999999</v>
      </c>
    </row>
    <row r="3121" spans="1:13" hidden="1" x14ac:dyDescent="0.25">
      <c r="A3121" s="1">
        <v>2016</v>
      </c>
      <c r="B3121" s="1" t="s">
        <v>10</v>
      </c>
      <c r="C3121" s="1" t="s">
        <v>32</v>
      </c>
      <c r="D3121" s="1" t="s">
        <v>42</v>
      </c>
      <c r="E3121" s="2">
        <v>186935</v>
      </c>
      <c r="F3121" s="2">
        <v>659361</v>
      </c>
      <c r="G3121" s="3">
        <f>+dataMercanciaGeneral[[#This Row],[Mercancía general embarcada en cabotaje]]+dataMercanciaGeneral[[#This Row],[Mercancía general desembarcada en cabotaje]]</f>
        <v>846296</v>
      </c>
      <c r="H3121" s="2">
        <v>357</v>
      </c>
      <c r="I3121" s="2">
        <v>431</v>
      </c>
      <c r="J3121" s="3">
        <f>+dataMercanciaGeneral[[#This Row],[Mercancía general embarcada en exterior]]+dataMercanciaGeneral[[#This Row],[Mercancía general desembarcada en exterior]]</f>
        <v>788</v>
      </c>
      <c r="K3121" s="3">
        <f>+dataMercanciaGeneral[[#This Row],[Mercancía general embarcada en cabotaje]]+dataMercanciaGeneral[[#This Row],[Mercancía general embarcada en exterior]]</f>
        <v>187292</v>
      </c>
      <c r="L3121" s="3">
        <f>+dataMercanciaGeneral[[#This Row],[Mercancía general desembarcada en cabotaje]]+dataMercanciaGeneral[[#This Row],[Mercancía general desembarcada en exterior]]</f>
        <v>659792</v>
      </c>
      <c r="M3121" s="3">
        <f>+dataMercanciaGeneral[[#This Row],[TOTAL mercancía general embarcada en cabotaje y exterior]]+dataMercanciaGeneral[[#This Row],[TOTAL mercancía general desembarcada en cabotaje y exterior]]</f>
        <v>847084</v>
      </c>
    </row>
    <row r="3122" spans="1:13" hidden="1" x14ac:dyDescent="0.25">
      <c r="A3122" s="1">
        <v>2016</v>
      </c>
      <c r="B3122" s="1" t="s">
        <v>11</v>
      </c>
      <c r="C3122" s="1" t="s">
        <v>32</v>
      </c>
      <c r="D3122" s="1" t="s">
        <v>33</v>
      </c>
      <c r="E3122" s="2">
        <v>3325627.0999999996</v>
      </c>
      <c r="F3122" s="2">
        <v>1814369.1</v>
      </c>
      <c r="G3122" s="3">
        <f>+dataMercanciaGeneral[[#This Row],[Mercancía general embarcada en cabotaje]]+dataMercanciaGeneral[[#This Row],[Mercancía general desembarcada en cabotaje]]</f>
        <v>5139996.1999999993</v>
      </c>
      <c r="H3122" s="2">
        <v>3102949</v>
      </c>
      <c r="I3122" s="2">
        <v>2494095.0999999996</v>
      </c>
      <c r="J3122" s="3">
        <f>+dataMercanciaGeneral[[#This Row],[Mercancía general embarcada en exterior]]+dataMercanciaGeneral[[#This Row],[Mercancía general desembarcada en exterior]]</f>
        <v>5597044.0999999996</v>
      </c>
      <c r="K3122" s="3">
        <f>+dataMercanciaGeneral[[#This Row],[Mercancía general embarcada en cabotaje]]+dataMercanciaGeneral[[#This Row],[Mercancía general embarcada en exterior]]</f>
        <v>6428576.0999999996</v>
      </c>
      <c r="L3122" s="3">
        <f>+dataMercanciaGeneral[[#This Row],[Mercancía general desembarcada en cabotaje]]+dataMercanciaGeneral[[#This Row],[Mercancía general desembarcada en exterior]]</f>
        <v>4308464.1999999993</v>
      </c>
      <c r="M3122" s="3">
        <f>+dataMercanciaGeneral[[#This Row],[TOTAL mercancía general embarcada en cabotaje y exterior]]+dataMercanciaGeneral[[#This Row],[TOTAL mercancía general desembarcada en cabotaje y exterior]]</f>
        <v>10737040.299999999</v>
      </c>
    </row>
    <row r="3123" spans="1:13" hidden="1" x14ac:dyDescent="0.25">
      <c r="A3123" s="1">
        <v>2016</v>
      </c>
      <c r="B3123" s="1" t="s">
        <v>11</v>
      </c>
      <c r="C3123" s="1" t="s">
        <v>32</v>
      </c>
      <c r="D3123" s="1" t="s">
        <v>42</v>
      </c>
      <c r="E3123" s="2">
        <v>1015367</v>
      </c>
      <c r="F3123" s="2">
        <v>448967</v>
      </c>
      <c r="G3123" s="3">
        <f>+dataMercanciaGeneral[[#This Row],[Mercancía general embarcada en cabotaje]]+dataMercanciaGeneral[[#This Row],[Mercancía general desembarcada en cabotaje]]</f>
        <v>1464334</v>
      </c>
      <c r="H3123" s="2">
        <v>11071811</v>
      </c>
      <c r="I3123" s="2">
        <v>8393164</v>
      </c>
      <c r="J3123" s="3">
        <f>+dataMercanciaGeneral[[#This Row],[Mercancía general embarcada en exterior]]+dataMercanciaGeneral[[#This Row],[Mercancía general desembarcada en exterior]]</f>
        <v>19464975</v>
      </c>
      <c r="K3123" s="3">
        <f>+dataMercanciaGeneral[[#This Row],[Mercancía general embarcada en cabotaje]]+dataMercanciaGeneral[[#This Row],[Mercancía general embarcada en exterior]]</f>
        <v>12087178</v>
      </c>
      <c r="L3123" s="3">
        <f>+dataMercanciaGeneral[[#This Row],[Mercancía general desembarcada en cabotaje]]+dataMercanciaGeneral[[#This Row],[Mercancía general desembarcada en exterior]]</f>
        <v>8842131</v>
      </c>
      <c r="M3123" s="3">
        <f>+dataMercanciaGeneral[[#This Row],[TOTAL mercancía general embarcada en cabotaje y exterior]]+dataMercanciaGeneral[[#This Row],[TOTAL mercancía general desembarcada en cabotaje y exterior]]</f>
        <v>20929309</v>
      </c>
    </row>
    <row r="3124" spans="1:13" hidden="1" x14ac:dyDescent="0.25">
      <c r="A3124" s="1">
        <v>2016</v>
      </c>
      <c r="B3124" s="1" t="s">
        <v>12</v>
      </c>
      <c r="C3124" s="1" t="s">
        <v>32</v>
      </c>
      <c r="D3124" s="1" t="s">
        <v>33</v>
      </c>
      <c r="E3124" s="2">
        <v>462.39999999999418</v>
      </c>
      <c r="F3124" s="2">
        <v>1516.1000000000058</v>
      </c>
      <c r="G3124" s="3">
        <f>+dataMercanciaGeneral[[#This Row],[Mercancía general embarcada en cabotaje]]+dataMercanciaGeneral[[#This Row],[Mercancía general desembarcada en cabotaje]]</f>
        <v>1978.5</v>
      </c>
      <c r="H3124" s="2">
        <v>994373</v>
      </c>
      <c r="I3124" s="2">
        <v>2130168.0999999996</v>
      </c>
      <c r="J3124" s="3">
        <f>+dataMercanciaGeneral[[#This Row],[Mercancía general embarcada en exterior]]+dataMercanciaGeneral[[#This Row],[Mercancía general desembarcada en exterior]]</f>
        <v>3124541.0999999996</v>
      </c>
      <c r="K3124" s="3">
        <f>+dataMercanciaGeneral[[#This Row],[Mercancía general embarcada en cabotaje]]+dataMercanciaGeneral[[#This Row],[Mercancía general embarcada en exterior]]</f>
        <v>994835.4</v>
      </c>
      <c r="L3124" s="3">
        <f>+dataMercanciaGeneral[[#This Row],[Mercancía general desembarcada en cabotaje]]+dataMercanciaGeneral[[#This Row],[Mercancía general desembarcada en exterior]]</f>
        <v>2131684.1999999997</v>
      </c>
      <c r="M3124" s="3">
        <f>+dataMercanciaGeneral[[#This Row],[TOTAL mercancía general embarcada en cabotaje y exterior]]+dataMercanciaGeneral[[#This Row],[TOTAL mercancía general desembarcada en cabotaje y exterior]]</f>
        <v>3126519.5999999996</v>
      </c>
    </row>
    <row r="3125" spans="1:13" hidden="1" x14ac:dyDescent="0.25">
      <c r="A3125" s="1">
        <v>2016</v>
      </c>
      <c r="B3125" s="1" t="s">
        <v>12</v>
      </c>
      <c r="C3125" s="1" t="s">
        <v>32</v>
      </c>
      <c r="D3125" s="1" t="s">
        <v>42</v>
      </c>
      <c r="E3125" s="2">
        <v>230983</v>
      </c>
      <c r="F3125" s="2">
        <v>113922</v>
      </c>
      <c r="G3125" s="3">
        <f>+dataMercanciaGeneral[[#This Row],[Mercancía general embarcada en cabotaje]]+dataMercanciaGeneral[[#This Row],[Mercancía general desembarcada en cabotaje]]</f>
        <v>344905</v>
      </c>
      <c r="H3125" s="2">
        <v>3701028</v>
      </c>
      <c r="I3125" s="2">
        <v>2327026</v>
      </c>
      <c r="J3125" s="3">
        <f>+dataMercanciaGeneral[[#This Row],[Mercancía general embarcada en exterior]]+dataMercanciaGeneral[[#This Row],[Mercancía general desembarcada en exterior]]</f>
        <v>6028054</v>
      </c>
      <c r="K3125" s="3">
        <f>+dataMercanciaGeneral[[#This Row],[Mercancía general embarcada en cabotaje]]+dataMercanciaGeneral[[#This Row],[Mercancía general embarcada en exterior]]</f>
        <v>3932011</v>
      </c>
      <c r="L3125" s="3">
        <f>+dataMercanciaGeneral[[#This Row],[Mercancía general desembarcada en cabotaje]]+dataMercanciaGeneral[[#This Row],[Mercancía general desembarcada en exterior]]</f>
        <v>2440948</v>
      </c>
      <c r="M3125" s="3">
        <f>+dataMercanciaGeneral[[#This Row],[TOTAL mercancía general embarcada en cabotaje y exterior]]+dataMercanciaGeneral[[#This Row],[TOTAL mercancía general desembarcada en cabotaje y exterior]]</f>
        <v>6372959</v>
      </c>
    </row>
    <row r="3126" spans="1:13" hidden="1" x14ac:dyDescent="0.25">
      <c r="A3126" s="1">
        <v>2016</v>
      </c>
      <c r="B3126" s="1" t="s">
        <v>13</v>
      </c>
      <c r="C3126" s="1" t="s">
        <v>32</v>
      </c>
      <c r="D3126" s="1" t="s">
        <v>33</v>
      </c>
      <c r="E3126" s="2">
        <v>83</v>
      </c>
      <c r="F3126" s="2">
        <v>2709.0999999999985</v>
      </c>
      <c r="G3126" s="3">
        <f>+dataMercanciaGeneral[[#This Row],[Mercancía general embarcada en cabotaje]]+dataMercanciaGeneral[[#This Row],[Mercancía general desembarcada en cabotaje]]</f>
        <v>2792.0999999999985</v>
      </c>
      <c r="H3126" s="2">
        <v>106855</v>
      </c>
      <c r="I3126" s="2">
        <v>113328.09999999998</v>
      </c>
      <c r="J3126" s="3">
        <f>+dataMercanciaGeneral[[#This Row],[Mercancía general embarcada en exterior]]+dataMercanciaGeneral[[#This Row],[Mercancía general desembarcada en exterior]]</f>
        <v>220183.09999999998</v>
      </c>
      <c r="K3126" s="3">
        <f>+dataMercanciaGeneral[[#This Row],[Mercancía general embarcada en cabotaje]]+dataMercanciaGeneral[[#This Row],[Mercancía general embarcada en exterior]]</f>
        <v>106938</v>
      </c>
      <c r="L3126" s="3">
        <f>+dataMercanciaGeneral[[#This Row],[Mercancía general desembarcada en cabotaje]]+dataMercanciaGeneral[[#This Row],[Mercancía general desembarcada en exterior]]</f>
        <v>116037.19999999998</v>
      </c>
      <c r="M3126" s="3">
        <f>+dataMercanciaGeneral[[#This Row],[TOTAL mercancía general embarcada en cabotaje y exterior]]+dataMercanciaGeneral[[#This Row],[TOTAL mercancía general desembarcada en cabotaje y exterior]]</f>
        <v>222975.19999999998</v>
      </c>
    </row>
    <row r="3127" spans="1:13" hidden="1" x14ac:dyDescent="0.25">
      <c r="A3127" s="1">
        <v>2016</v>
      </c>
      <c r="B3127" s="1" t="s">
        <v>13</v>
      </c>
      <c r="C3127" s="1" t="s">
        <v>32</v>
      </c>
      <c r="D3127" s="1" t="s">
        <v>42</v>
      </c>
      <c r="E3127" s="2">
        <v>241136</v>
      </c>
      <c r="F3127" s="2">
        <v>27747</v>
      </c>
      <c r="G3127" s="3">
        <f>+dataMercanciaGeneral[[#This Row],[Mercancía general embarcada en cabotaje]]+dataMercanciaGeneral[[#This Row],[Mercancía general desembarcada en cabotaje]]</f>
        <v>268883</v>
      </c>
      <c r="H3127" s="2">
        <v>412325</v>
      </c>
      <c r="I3127" s="2">
        <v>489954</v>
      </c>
      <c r="J3127" s="3">
        <f>+dataMercanciaGeneral[[#This Row],[Mercancía general embarcada en exterior]]+dataMercanciaGeneral[[#This Row],[Mercancía general desembarcada en exterior]]</f>
        <v>902279</v>
      </c>
      <c r="K3127" s="3">
        <f>+dataMercanciaGeneral[[#This Row],[Mercancía general embarcada en cabotaje]]+dataMercanciaGeneral[[#This Row],[Mercancía general embarcada en exterior]]</f>
        <v>653461</v>
      </c>
      <c r="L3127" s="3">
        <f>+dataMercanciaGeneral[[#This Row],[Mercancía general desembarcada en cabotaje]]+dataMercanciaGeneral[[#This Row],[Mercancía general desembarcada en exterior]]</f>
        <v>517701</v>
      </c>
      <c r="M3127" s="3">
        <f>+dataMercanciaGeneral[[#This Row],[TOTAL mercancía general embarcada en cabotaje y exterior]]+dataMercanciaGeneral[[#This Row],[TOTAL mercancía general desembarcada en cabotaje y exterior]]</f>
        <v>1171162</v>
      </c>
    </row>
    <row r="3128" spans="1:13" hidden="1" x14ac:dyDescent="0.25">
      <c r="A3128" s="1">
        <v>2016</v>
      </c>
      <c r="B3128" s="1" t="s">
        <v>14</v>
      </c>
      <c r="C3128" s="1" t="s">
        <v>32</v>
      </c>
      <c r="D3128" s="1" t="s">
        <v>33</v>
      </c>
      <c r="E3128" s="2">
        <v>273.5</v>
      </c>
      <c r="F3128" s="2">
        <v>4481.5</v>
      </c>
      <c r="G3128" s="3">
        <f>+dataMercanciaGeneral[[#This Row],[Mercancía general embarcada en cabotaje]]+dataMercanciaGeneral[[#This Row],[Mercancía general desembarcada en cabotaje]]</f>
        <v>4755</v>
      </c>
      <c r="H3128" s="2">
        <v>189682.5</v>
      </c>
      <c r="I3128" s="2">
        <v>69029.5</v>
      </c>
      <c r="J3128" s="3">
        <f>+dataMercanciaGeneral[[#This Row],[Mercancía general embarcada en exterior]]+dataMercanciaGeneral[[#This Row],[Mercancía general desembarcada en exterior]]</f>
        <v>258712</v>
      </c>
      <c r="K3128" s="3">
        <f>+dataMercanciaGeneral[[#This Row],[Mercancía general embarcada en cabotaje]]+dataMercanciaGeneral[[#This Row],[Mercancía general embarcada en exterior]]</f>
        <v>189956</v>
      </c>
      <c r="L3128" s="3">
        <f>+dataMercanciaGeneral[[#This Row],[Mercancía general desembarcada en cabotaje]]+dataMercanciaGeneral[[#This Row],[Mercancía general desembarcada en exterior]]</f>
        <v>73511</v>
      </c>
      <c r="M3128" s="3">
        <f>+dataMercanciaGeneral[[#This Row],[TOTAL mercancía general embarcada en cabotaje y exterior]]+dataMercanciaGeneral[[#This Row],[TOTAL mercancía general desembarcada en cabotaje y exterior]]</f>
        <v>263467</v>
      </c>
    </row>
    <row r="3129" spans="1:13" hidden="1" x14ac:dyDescent="0.25">
      <c r="A3129" s="1">
        <v>2016</v>
      </c>
      <c r="B3129" s="1" t="s">
        <v>14</v>
      </c>
      <c r="C3129" s="1" t="s">
        <v>32</v>
      </c>
      <c r="D3129" s="1" t="s">
        <v>42</v>
      </c>
      <c r="E3129" s="2">
        <v>1323</v>
      </c>
      <c r="F3129" s="2">
        <v>11114</v>
      </c>
      <c r="G3129" s="3">
        <f>+dataMercanciaGeneral[[#This Row],[Mercancía general embarcada en cabotaje]]+dataMercanciaGeneral[[#This Row],[Mercancía general desembarcada en cabotaje]]</f>
        <v>12437</v>
      </c>
      <c r="H3129" s="2">
        <v>2699717</v>
      </c>
      <c r="I3129" s="2">
        <v>513541</v>
      </c>
      <c r="J3129" s="3">
        <f>+dataMercanciaGeneral[[#This Row],[Mercancía general embarcada en exterior]]+dataMercanciaGeneral[[#This Row],[Mercancía general desembarcada en exterior]]</f>
        <v>3213258</v>
      </c>
      <c r="K3129" s="3">
        <f>+dataMercanciaGeneral[[#This Row],[Mercancía general embarcada en cabotaje]]+dataMercanciaGeneral[[#This Row],[Mercancía general embarcada en exterior]]</f>
        <v>2701040</v>
      </c>
      <c r="L3129" s="3">
        <f>+dataMercanciaGeneral[[#This Row],[Mercancía general desembarcada en cabotaje]]+dataMercanciaGeneral[[#This Row],[Mercancía general desembarcada en exterior]]</f>
        <v>524655</v>
      </c>
      <c r="M3129" s="3">
        <f>+dataMercanciaGeneral[[#This Row],[TOTAL mercancía general embarcada en cabotaje y exterior]]+dataMercanciaGeneral[[#This Row],[TOTAL mercancía general desembarcada en cabotaje y exterior]]</f>
        <v>3225695</v>
      </c>
    </row>
    <row r="3130" spans="1:13" hidden="1" x14ac:dyDescent="0.25">
      <c r="A3130" s="1">
        <v>2016</v>
      </c>
      <c r="B3130" s="1" t="s">
        <v>15</v>
      </c>
      <c r="C3130" s="1" t="s">
        <v>32</v>
      </c>
      <c r="D3130" s="1" t="s">
        <v>33</v>
      </c>
      <c r="E3130" s="2">
        <v>294055</v>
      </c>
      <c r="F3130" s="2">
        <v>583835.1</v>
      </c>
      <c r="G3130" s="3">
        <f>+dataMercanciaGeneral[[#This Row],[Mercancía general embarcada en cabotaje]]+dataMercanciaGeneral[[#This Row],[Mercancía general desembarcada en cabotaje]]</f>
        <v>877890.1</v>
      </c>
      <c r="H3130" s="2">
        <v>0</v>
      </c>
      <c r="I3130" s="2">
        <v>386.1</v>
      </c>
      <c r="J3130" s="3">
        <f>+dataMercanciaGeneral[[#This Row],[Mercancía general embarcada en exterior]]+dataMercanciaGeneral[[#This Row],[Mercancía general desembarcada en exterior]]</f>
        <v>386.1</v>
      </c>
      <c r="K3130" s="3">
        <f>+dataMercanciaGeneral[[#This Row],[Mercancía general embarcada en cabotaje]]+dataMercanciaGeneral[[#This Row],[Mercancía general embarcada en exterior]]</f>
        <v>294055</v>
      </c>
      <c r="L3130" s="3">
        <f>+dataMercanciaGeneral[[#This Row],[Mercancía general desembarcada en cabotaje]]+dataMercanciaGeneral[[#This Row],[Mercancía general desembarcada en exterior]]</f>
        <v>584221.19999999995</v>
      </c>
      <c r="M3130" s="3">
        <f>+dataMercanciaGeneral[[#This Row],[TOTAL mercancía general embarcada en cabotaje y exterior]]+dataMercanciaGeneral[[#This Row],[TOTAL mercancía general desembarcada en cabotaje y exterior]]</f>
        <v>878276.2</v>
      </c>
    </row>
    <row r="3131" spans="1:13" hidden="1" x14ac:dyDescent="0.25">
      <c r="A3131" s="1">
        <v>2016</v>
      </c>
      <c r="B3131" s="1" t="s">
        <v>15</v>
      </c>
      <c r="C3131" s="1" t="s">
        <v>32</v>
      </c>
      <c r="D3131" s="1" t="s">
        <v>42</v>
      </c>
      <c r="E3131" s="2">
        <v>75306</v>
      </c>
      <c r="F3131" s="2">
        <v>82453</v>
      </c>
      <c r="G3131" s="3">
        <f>+dataMercanciaGeneral[[#This Row],[Mercancía general embarcada en cabotaje]]+dataMercanciaGeneral[[#This Row],[Mercancía general desembarcada en cabotaje]]</f>
        <v>157759</v>
      </c>
      <c r="H3131" s="2">
        <v>0</v>
      </c>
      <c r="I3131" s="2">
        <v>195</v>
      </c>
      <c r="J3131" s="3">
        <f>+dataMercanciaGeneral[[#This Row],[Mercancía general embarcada en exterior]]+dataMercanciaGeneral[[#This Row],[Mercancía general desembarcada en exterior]]</f>
        <v>195</v>
      </c>
      <c r="K3131" s="3">
        <f>+dataMercanciaGeneral[[#This Row],[Mercancía general embarcada en cabotaje]]+dataMercanciaGeneral[[#This Row],[Mercancía general embarcada en exterior]]</f>
        <v>75306</v>
      </c>
      <c r="L3131" s="3">
        <f>+dataMercanciaGeneral[[#This Row],[Mercancía general desembarcada en cabotaje]]+dataMercanciaGeneral[[#This Row],[Mercancía general desembarcada en exterior]]</f>
        <v>82648</v>
      </c>
      <c r="M3131" s="3">
        <f>+dataMercanciaGeneral[[#This Row],[TOTAL mercancía general embarcada en cabotaje y exterior]]+dataMercanciaGeneral[[#This Row],[TOTAL mercancía general desembarcada en cabotaje y exterior]]</f>
        <v>157954</v>
      </c>
    </row>
    <row r="3132" spans="1:13" hidden="1" x14ac:dyDescent="0.25">
      <c r="A3132" s="1">
        <v>2016</v>
      </c>
      <c r="B3132" s="1" t="s">
        <v>16</v>
      </c>
      <c r="C3132" s="1" t="s">
        <v>32</v>
      </c>
      <c r="D3132" s="1" t="s">
        <v>33</v>
      </c>
      <c r="E3132" s="2">
        <v>4373.0200000000004</v>
      </c>
      <c r="F3132" s="2">
        <v>552.42999999999995</v>
      </c>
      <c r="G3132" s="3">
        <f>+dataMercanciaGeneral[[#This Row],[Mercancía general embarcada en cabotaje]]+dataMercanciaGeneral[[#This Row],[Mercancía general desembarcada en cabotaje]]</f>
        <v>4925.4500000000007</v>
      </c>
      <c r="H3132" s="2">
        <v>663734.09</v>
      </c>
      <c r="I3132" s="2">
        <v>75142.850000000006</v>
      </c>
      <c r="J3132" s="3">
        <f>+dataMercanciaGeneral[[#This Row],[Mercancía general embarcada en exterior]]+dataMercanciaGeneral[[#This Row],[Mercancía general desembarcada en exterior]]</f>
        <v>738876.94</v>
      </c>
      <c r="K3132" s="3">
        <f>+dataMercanciaGeneral[[#This Row],[Mercancía general embarcada en cabotaje]]+dataMercanciaGeneral[[#This Row],[Mercancía general embarcada en exterior]]</f>
        <v>668107.11</v>
      </c>
      <c r="L3132" s="3">
        <f>+dataMercanciaGeneral[[#This Row],[Mercancía general desembarcada en cabotaje]]+dataMercanciaGeneral[[#This Row],[Mercancía general desembarcada en exterior]]</f>
        <v>75695.28</v>
      </c>
      <c r="M3132" s="3">
        <f>+dataMercanciaGeneral[[#This Row],[TOTAL mercancía general embarcada en cabotaje y exterior]]+dataMercanciaGeneral[[#This Row],[TOTAL mercancía general desembarcada en cabotaje y exterior]]</f>
        <v>743802.39</v>
      </c>
    </row>
    <row r="3133" spans="1:13" hidden="1" x14ac:dyDescent="0.25">
      <c r="A3133" s="1">
        <v>2016</v>
      </c>
      <c r="B3133" s="1" t="s">
        <v>16</v>
      </c>
      <c r="C3133" s="1" t="s">
        <v>32</v>
      </c>
      <c r="D3133" s="1" t="s">
        <v>42</v>
      </c>
      <c r="E3133" s="2">
        <v>20</v>
      </c>
      <c r="F3133" s="2">
        <v>0</v>
      </c>
      <c r="G3133" s="3">
        <f>+dataMercanciaGeneral[[#This Row],[Mercancía general embarcada en cabotaje]]+dataMercanciaGeneral[[#This Row],[Mercancía general desembarcada en cabotaje]]</f>
        <v>20</v>
      </c>
      <c r="H3133" s="2">
        <v>6323</v>
      </c>
      <c r="I3133" s="2">
        <v>5055</v>
      </c>
      <c r="J3133" s="3">
        <f>+dataMercanciaGeneral[[#This Row],[Mercancía general embarcada en exterior]]+dataMercanciaGeneral[[#This Row],[Mercancía general desembarcada en exterior]]</f>
        <v>11378</v>
      </c>
      <c r="K3133" s="3">
        <f>+dataMercanciaGeneral[[#This Row],[Mercancía general embarcada en cabotaje]]+dataMercanciaGeneral[[#This Row],[Mercancía general embarcada en exterior]]</f>
        <v>6343</v>
      </c>
      <c r="L3133" s="3">
        <f>+dataMercanciaGeneral[[#This Row],[Mercancía general desembarcada en cabotaje]]+dataMercanciaGeneral[[#This Row],[Mercancía general desembarcada en exterior]]</f>
        <v>5055</v>
      </c>
      <c r="M3133" s="3">
        <f>+dataMercanciaGeneral[[#This Row],[TOTAL mercancía general embarcada en cabotaje y exterior]]+dataMercanciaGeneral[[#This Row],[TOTAL mercancía general desembarcada en cabotaje y exterior]]</f>
        <v>11398</v>
      </c>
    </row>
    <row r="3134" spans="1:13" hidden="1" x14ac:dyDescent="0.25">
      <c r="A3134" s="1">
        <v>2016</v>
      </c>
      <c r="B3134" s="1" t="s">
        <v>17</v>
      </c>
      <c r="C3134" s="1" t="s">
        <v>32</v>
      </c>
      <c r="D3134" s="1" t="s">
        <v>33</v>
      </c>
      <c r="E3134" s="2">
        <v>5951</v>
      </c>
      <c r="F3134" s="2">
        <v>9.9999999998544808E-2</v>
      </c>
      <c r="G3134" s="3">
        <f>+dataMercanciaGeneral[[#This Row],[Mercancía general embarcada en cabotaje]]+dataMercanciaGeneral[[#This Row],[Mercancía general desembarcada en cabotaje]]</f>
        <v>5951.0999999999985</v>
      </c>
      <c r="H3134" s="2">
        <v>542721.4</v>
      </c>
      <c r="I3134" s="2">
        <v>132327.40000000002</v>
      </c>
      <c r="J3134" s="3">
        <f>+dataMercanciaGeneral[[#This Row],[Mercancía general embarcada en exterior]]+dataMercanciaGeneral[[#This Row],[Mercancía general desembarcada en exterior]]</f>
        <v>675048.8</v>
      </c>
      <c r="K3134" s="3">
        <f>+dataMercanciaGeneral[[#This Row],[Mercancía general embarcada en cabotaje]]+dataMercanciaGeneral[[#This Row],[Mercancía general embarcada en exterior]]</f>
        <v>548672.4</v>
      </c>
      <c r="L3134" s="3">
        <f>+dataMercanciaGeneral[[#This Row],[Mercancía general desembarcada en cabotaje]]+dataMercanciaGeneral[[#This Row],[Mercancía general desembarcada en exterior]]</f>
        <v>132327.50000000003</v>
      </c>
      <c r="M3134" s="3">
        <f>+dataMercanciaGeneral[[#This Row],[TOTAL mercancía general embarcada en cabotaje y exterior]]+dataMercanciaGeneral[[#This Row],[TOTAL mercancía general desembarcada en cabotaje y exterior]]</f>
        <v>680999.9</v>
      </c>
    </row>
    <row r="3135" spans="1:13" hidden="1" x14ac:dyDescent="0.25">
      <c r="A3135" s="1">
        <v>2016</v>
      </c>
      <c r="B3135" s="1" t="s">
        <v>17</v>
      </c>
      <c r="C3135" s="1" t="s">
        <v>32</v>
      </c>
      <c r="D3135" s="1" t="s">
        <v>42</v>
      </c>
      <c r="E3135" s="2">
        <v>34903</v>
      </c>
      <c r="F3135" s="2">
        <v>17904</v>
      </c>
      <c r="G3135" s="3">
        <f>+dataMercanciaGeneral[[#This Row],[Mercancía general embarcada en cabotaje]]+dataMercanciaGeneral[[#This Row],[Mercancía general desembarcada en cabotaje]]</f>
        <v>52807</v>
      </c>
      <c r="H3135" s="2">
        <v>470567</v>
      </c>
      <c r="I3135" s="2">
        <v>297610</v>
      </c>
      <c r="J3135" s="3">
        <f>+dataMercanciaGeneral[[#This Row],[Mercancía general embarcada en exterior]]+dataMercanciaGeneral[[#This Row],[Mercancía general desembarcada en exterior]]</f>
        <v>768177</v>
      </c>
      <c r="K3135" s="3">
        <f>+dataMercanciaGeneral[[#This Row],[Mercancía general embarcada en cabotaje]]+dataMercanciaGeneral[[#This Row],[Mercancía general embarcada en exterior]]</f>
        <v>505470</v>
      </c>
      <c r="L3135" s="3">
        <f>+dataMercanciaGeneral[[#This Row],[Mercancía general desembarcada en cabotaje]]+dataMercanciaGeneral[[#This Row],[Mercancía general desembarcada en exterior]]</f>
        <v>315514</v>
      </c>
      <c r="M3135" s="3">
        <f>+dataMercanciaGeneral[[#This Row],[TOTAL mercancía general embarcada en cabotaje y exterior]]+dataMercanciaGeneral[[#This Row],[TOTAL mercancía general desembarcada en cabotaje y exterior]]</f>
        <v>820984</v>
      </c>
    </row>
    <row r="3136" spans="1:13" hidden="1" x14ac:dyDescent="0.25">
      <c r="A3136" s="1">
        <v>2016</v>
      </c>
      <c r="B3136" s="1" t="s">
        <v>18</v>
      </c>
      <c r="C3136" s="1" t="s">
        <v>32</v>
      </c>
      <c r="D3136" s="1" t="s">
        <v>33</v>
      </c>
      <c r="E3136" s="2">
        <v>95545.19</v>
      </c>
      <c r="F3136" s="2">
        <v>32828.86</v>
      </c>
      <c r="G3136" s="3">
        <f>+dataMercanciaGeneral[[#This Row],[Mercancía general embarcada en cabotaje]]+dataMercanciaGeneral[[#This Row],[Mercancía general desembarcada en cabotaje]]</f>
        <v>128374.05</v>
      </c>
      <c r="H3136" s="2">
        <v>163116.26</v>
      </c>
      <c r="I3136" s="2">
        <v>13420.630000000005</v>
      </c>
      <c r="J3136" s="3">
        <f>+dataMercanciaGeneral[[#This Row],[Mercancía general embarcada en exterior]]+dataMercanciaGeneral[[#This Row],[Mercancía general desembarcada en exterior]]</f>
        <v>176536.89</v>
      </c>
      <c r="K3136" s="3">
        <f>+dataMercanciaGeneral[[#This Row],[Mercancía general embarcada en cabotaje]]+dataMercanciaGeneral[[#This Row],[Mercancía general embarcada en exterior]]</f>
        <v>258661.45</v>
      </c>
      <c r="L3136" s="3">
        <f>+dataMercanciaGeneral[[#This Row],[Mercancía general desembarcada en cabotaje]]+dataMercanciaGeneral[[#This Row],[Mercancía general desembarcada en exterior]]</f>
        <v>46249.490000000005</v>
      </c>
      <c r="M3136" s="3">
        <f>+dataMercanciaGeneral[[#This Row],[TOTAL mercancía general embarcada en cabotaje y exterior]]+dataMercanciaGeneral[[#This Row],[TOTAL mercancía general desembarcada en cabotaje y exterior]]</f>
        <v>304910.94</v>
      </c>
    </row>
    <row r="3137" spans="1:13" hidden="1" x14ac:dyDescent="0.25">
      <c r="A3137" s="1">
        <v>2016</v>
      </c>
      <c r="B3137" s="1" t="s">
        <v>18</v>
      </c>
      <c r="C3137" s="1" t="s">
        <v>32</v>
      </c>
      <c r="D3137" s="1" t="s">
        <v>42</v>
      </c>
      <c r="E3137" s="2">
        <v>53593</v>
      </c>
      <c r="F3137" s="2">
        <v>7078</v>
      </c>
      <c r="G3137" s="3">
        <f>+dataMercanciaGeneral[[#This Row],[Mercancía general embarcada en cabotaje]]+dataMercanciaGeneral[[#This Row],[Mercancía general desembarcada en cabotaje]]</f>
        <v>60671</v>
      </c>
      <c r="H3137" s="2">
        <v>99018</v>
      </c>
      <c r="I3137" s="2">
        <v>21184</v>
      </c>
      <c r="J3137" s="3">
        <f>+dataMercanciaGeneral[[#This Row],[Mercancía general embarcada en exterior]]+dataMercanciaGeneral[[#This Row],[Mercancía general desembarcada en exterior]]</f>
        <v>120202</v>
      </c>
      <c r="K3137" s="3">
        <f>+dataMercanciaGeneral[[#This Row],[Mercancía general embarcada en cabotaje]]+dataMercanciaGeneral[[#This Row],[Mercancía general embarcada en exterior]]</f>
        <v>152611</v>
      </c>
      <c r="L3137" s="3">
        <f>+dataMercanciaGeneral[[#This Row],[Mercancía general desembarcada en cabotaje]]+dataMercanciaGeneral[[#This Row],[Mercancía general desembarcada en exterior]]</f>
        <v>28262</v>
      </c>
      <c r="M3137" s="3">
        <f>+dataMercanciaGeneral[[#This Row],[TOTAL mercancía general embarcada en cabotaje y exterior]]+dataMercanciaGeneral[[#This Row],[TOTAL mercancía general desembarcada en cabotaje y exterior]]</f>
        <v>180873</v>
      </c>
    </row>
    <row r="3138" spans="1:13" hidden="1" x14ac:dyDescent="0.25">
      <c r="A3138" s="1">
        <v>2016</v>
      </c>
      <c r="B3138" s="1" t="s">
        <v>19</v>
      </c>
      <c r="C3138" s="1" t="s">
        <v>32</v>
      </c>
      <c r="D3138" s="1" t="s">
        <v>33</v>
      </c>
      <c r="E3138" s="2">
        <v>1719884.4</v>
      </c>
      <c r="F3138" s="2">
        <v>1769450.4000000004</v>
      </c>
      <c r="G3138" s="3">
        <f>+dataMercanciaGeneral[[#This Row],[Mercancía general embarcada en cabotaje]]+dataMercanciaGeneral[[#This Row],[Mercancía general desembarcada en cabotaje]]</f>
        <v>3489334.8000000003</v>
      </c>
      <c r="H3138" s="2">
        <v>427873.5</v>
      </c>
      <c r="I3138" s="2">
        <v>123436.10000000009</v>
      </c>
      <c r="J3138" s="3">
        <f>+dataMercanciaGeneral[[#This Row],[Mercancía general embarcada en exterior]]+dataMercanciaGeneral[[#This Row],[Mercancía general desembarcada en exterior]]</f>
        <v>551309.60000000009</v>
      </c>
      <c r="K3138" s="3">
        <f>+dataMercanciaGeneral[[#This Row],[Mercancía general embarcada en cabotaje]]+dataMercanciaGeneral[[#This Row],[Mercancía general embarcada en exterior]]</f>
        <v>2147757.9</v>
      </c>
      <c r="L3138" s="3">
        <f>+dataMercanciaGeneral[[#This Row],[Mercancía general desembarcada en cabotaje]]+dataMercanciaGeneral[[#This Row],[Mercancía general desembarcada en exterior]]</f>
        <v>1892886.5000000005</v>
      </c>
      <c r="M3138" s="3">
        <f>+dataMercanciaGeneral[[#This Row],[TOTAL mercancía general embarcada en cabotaje y exterior]]+dataMercanciaGeneral[[#This Row],[TOTAL mercancía general desembarcada en cabotaje y exterior]]</f>
        <v>4040644.4000000004</v>
      </c>
    </row>
    <row r="3139" spans="1:13" hidden="1" x14ac:dyDescent="0.25">
      <c r="A3139" s="1">
        <v>2016</v>
      </c>
      <c r="B3139" s="1" t="s">
        <v>19</v>
      </c>
      <c r="C3139" s="1" t="s">
        <v>32</v>
      </c>
      <c r="D3139" s="1" t="s">
        <v>42</v>
      </c>
      <c r="E3139" s="2">
        <v>1075007</v>
      </c>
      <c r="F3139" s="2">
        <v>2464510</v>
      </c>
      <c r="G3139" s="3">
        <f>+dataMercanciaGeneral[[#This Row],[Mercancía general embarcada en cabotaje]]+dataMercanciaGeneral[[#This Row],[Mercancía general desembarcada en cabotaje]]</f>
        <v>3539517</v>
      </c>
      <c r="H3139" s="2">
        <v>2864112</v>
      </c>
      <c r="I3139" s="2">
        <v>3094286</v>
      </c>
      <c r="J3139" s="3">
        <f>+dataMercanciaGeneral[[#This Row],[Mercancía general embarcada en exterior]]+dataMercanciaGeneral[[#This Row],[Mercancía general desembarcada en exterior]]</f>
        <v>5958398</v>
      </c>
      <c r="K3139" s="3">
        <f>+dataMercanciaGeneral[[#This Row],[Mercancía general embarcada en cabotaje]]+dataMercanciaGeneral[[#This Row],[Mercancía general embarcada en exterior]]</f>
        <v>3939119</v>
      </c>
      <c r="L3139" s="3">
        <f>+dataMercanciaGeneral[[#This Row],[Mercancía general desembarcada en cabotaje]]+dataMercanciaGeneral[[#This Row],[Mercancía general desembarcada en exterior]]</f>
        <v>5558796</v>
      </c>
      <c r="M3139" s="3">
        <f>+dataMercanciaGeneral[[#This Row],[TOTAL mercancía general embarcada en cabotaje y exterior]]+dataMercanciaGeneral[[#This Row],[TOTAL mercancía general desembarcada en cabotaje y exterior]]</f>
        <v>9497915</v>
      </c>
    </row>
    <row r="3140" spans="1:13" hidden="1" x14ac:dyDescent="0.25">
      <c r="A3140" s="1">
        <v>2016</v>
      </c>
      <c r="B3140" s="1" t="s">
        <v>20</v>
      </c>
      <c r="C3140" s="1" t="s">
        <v>32</v>
      </c>
      <c r="D3140" s="1" t="s">
        <v>33</v>
      </c>
      <c r="E3140" s="2">
        <v>298146.79000000004</v>
      </c>
      <c r="F3140" s="2">
        <v>95770.73</v>
      </c>
      <c r="G3140" s="3">
        <f>+dataMercanciaGeneral[[#This Row],[Mercancía general embarcada en cabotaje]]+dataMercanciaGeneral[[#This Row],[Mercancía general desembarcada en cabotaje]]</f>
        <v>393917.52</v>
      </c>
      <c r="H3140" s="2">
        <v>7693.2600000000093</v>
      </c>
      <c r="I3140" s="2">
        <v>61466.829999999987</v>
      </c>
      <c r="J3140" s="3">
        <f>+dataMercanciaGeneral[[#This Row],[Mercancía general embarcada en exterior]]+dataMercanciaGeneral[[#This Row],[Mercancía general desembarcada en exterior]]</f>
        <v>69160.09</v>
      </c>
      <c r="K3140" s="3">
        <f>+dataMercanciaGeneral[[#This Row],[Mercancía general embarcada en cabotaje]]+dataMercanciaGeneral[[#This Row],[Mercancía general embarcada en exterior]]</f>
        <v>305840.05000000005</v>
      </c>
      <c r="L3140" s="3">
        <f>+dataMercanciaGeneral[[#This Row],[Mercancía general desembarcada en cabotaje]]+dataMercanciaGeneral[[#This Row],[Mercancía general desembarcada en exterior]]</f>
        <v>157237.56</v>
      </c>
      <c r="M3140" s="3">
        <f>+dataMercanciaGeneral[[#This Row],[TOTAL mercancía general embarcada en cabotaje y exterior]]+dataMercanciaGeneral[[#This Row],[TOTAL mercancía general desembarcada en cabotaje y exterior]]</f>
        <v>463077.61000000004</v>
      </c>
    </row>
    <row r="3141" spans="1:13" hidden="1" x14ac:dyDescent="0.25">
      <c r="A3141" s="1">
        <v>2016</v>
      </c>
      <c r="B3141" s="1" t="s">
        <v>20</v>
      </c>
      <c r="C3141" s="1" t="s">
        <v>32</v>
      </c>
      <c r="D3141" s="1" t="s">
        <v>42</v>
      </c>
      <c r="E3141" s="2">
        <v>57730</v>
      </c>
      <c r="F3141" s="2">
        <v>15922</v>
      </c>
      <c r="G3141" s="3">
        <f>+dataMercanciaGeneral[[#This Row],[Mercancía general embarcada en cabotaje]]+dataMercanciaGeneral[[#This Row],[Mercancía general desembarcada en cabotaje]]</f>
        <v>73652</v>
      </c>
      <c r="H3141" s="2">
        <v>217932</v>
      </c>
      <c r="I3141" s="2">
        <v>184927</v>
      </c>
      <c r="J3141" s="3">
        <f>+dataMercanciaGeneral[[#This Row],[Mercancía general embarcada en exterior]]+dataMercanciaGeneral[[#This Row],[Mercancía general desembarcada en exterior]]</f>
        <v>402859</v>
      </c>
      <c r="K3141" s="3">
        <f>+dataMercanciaGeneral[[#This Row],[Mercancía general embarcada en cabotaje]]+dataMercanciaGeneral[[#This Row],[Mercancía general embarcada en exterior]]</f>
        <v>275662</v>
      </c>
      <c r="L3141" s="3">
        <f>+dataMercanciaGeneral[[#This Row],[Mercancía general desembarcada en cabotaje]]+dataMercanciaGeneral[[#This Row],[Mercancía general desembarcada en exterior]]</f>
        <v>200849</v>
      </c>
      <c r="M3141" s="3">
        <f>+dataMercanciaGeneral[[#This Row],[TOTAL mercancía general embarcada en cabotaje y exterior]]+dataMercanciaGeneral[[#This Row],[TOTAL mercancía general desembarcada en cabotaje y exterior]]</f>
        <v>476511</v>
      </c>
    </row>
    <row r="3142" spans="1:13" hidden="1" x14ac:dyDescent="0.25">
      <c r="A3142" s="1">
        <v>2016</v>
      </c>
      <c r="B3142" s="1" t="s">
        <v>21</v>
      </c>
      <c r="C3142" s="1" t="s">
        <v>32</v>
      </c>
      <c r="D3142" s="1" t="s">
        <v>33</v>
      </c>
      <c r="E3142" s="2">
        <v>14.5</v>
      </c>
      <c r="F3142" s="2">
        <v>1301.71</v>
      </c>
      <c r="G3142" s="3">
        <f>+dataMercanciaGeneral[[#This Row],[Mercancía general embarcada en cabotaje]]+dataMercanciaGeneral[[#This Row],[Mercancía general desembarcada en cabotaje]]</f>
        <v>1316.21</v>
      </c>
      <c r="H3142" s="2">
        <v>428376.14</v>
      </c>
      <c r="I3142" s="2">
        <v>228970.01</v>
      </c>
      <c r="J3142" s="3">
        <f>+dataMercanciaGeneral[[#This Row],[Mercancía general embarcada en exterior]]+dataMercanciaGeneral[[#This Row],[Mercancía general desembarcada en exterior]]</f>
        <v>657346.15</v>
      </c>
      <c r="K3142" s="3">
        <f>+dataMercanciaGeneral[[#This Row],[Mercancía general embarcada en cabotaje]]+dataMercanciaGeneral[[#This Row],[Mercancía general embarcada en exterior]]</f>
        <v>428390.64</v>
      </c>
      <c r="L3142" s="3">
        <f>+dataMercanciaGeneral[[#This Row],[Mercancía general desembarcada en cabotaje]]+dataMercanciaGeneral[[#This Row],[Mercancía general desembarcada en exterior]]</f>
        <v>230271.72</v>
      </c>
      <c r="M3142" s="3">
        <f>+dataMercanciaGeneral[[#This Row],[TOTAL mercancía general embarcada en cabotaje y exterior]]+dataMercanciaGeneral[[#This Row],[TOTAL mercancía general desembarcada en cabotaje y exterior]]</f>
        <v>658662.36</v>
      </c>
    </row>
    <row r="3143" spans="1:13" hidden="1" x14ac:dyDescent="0.25">
      <c r="A3143" s="1">
        <v>2016</v>
      </c>
      <c r="B3143" s="1" t="s">
        <v>21</v>
      </c>
      <c r="C3143" s="1" t="s">
        <v>32</v>
      </c>
      <c r="D3143" s="1" t="s">
        <v>42</v>
      </c>
      <c r="E3143" s="2">
        <v>8080</v>
      </c>
      <c r="F3143" s="2">
        <v>6067</v>
      </c>
      <c r="G3143" s="3">
        <f>+dataMercanciaGeneral[[#This Row],[Mercancía general embarcada en cabotaje]]+dataMercanciaGeneral[[#This Row],[Mercancía general desembarcada en cabotaje]]</f>
        <v>14147</v>
      </c>
      <c r="H3143" s="2">
        <v>286867</v>
      </c>
      <c r="I3143" s="2">
        <v>314772</v>
      </c>
      <c r="J3143" s="3">
        <f>+dataMercanciaGeneral[[#This Row],[Mercancía general embarcada en exterior]]+dataMercanciaGeneral[[#This Row],[Mercancía general desembarcada en exterior]]</f>
        <v>601639</v>
      </c>
      <c r="K3143" s="3">
        <f>+dataMercanciaGeneral[[#This Row],[Mercancía general embarcada en cabotaje]]+dataMercanciaGeneral[[#This Row],[Mercancía general embarcada en exterior]]</f>
        <v>294947</v>
      </c>
      <c r="L3143" s="3">
        <f>+dataMercanciaGeneral[[#This Row],[Mercancía general desembarcada en cabotaje]]+dataMercanciaGeneral[[#This Row],[Mercancía general desembarcada en exterior]]</f>
        <v>320839</v>
      </c>
      <c r="M3143" s="3">
        <f>+dataMercanciaGeneral[[#This Row],[TOTAL mercancía general embarcada en cabotaje y exterior]]+dataMercanciaGeneral[[#This Row],[TOTAL mercancía general desembarcada en cabotaje y exterior]]</f>
        <v>615786</v>
      </c>
    </row>
    <row r="3144" spans="1:13" hidden="1" x14ac:dyDescent="0.25">
      <c r="A3144" s="1">
        <v>2016</v>
      </c>
      <c r="B3144" s="1" t="s">
        <v>22</v>
      </c>
      <c r="C3144" s="1" t="s">
        <v>32</v>
      </c>
      <c r="D3144" s="1" t="s">
        <v>33</v>
      </c>
      <c r="E3144" s="2">
        <v>195372</v>
      </c>
      <c r="F3144" s="2">
        <v>552302.1</v>
      </c>
      <c r="G3144" s="3">
        <f>+dataMercanciaGeneral[[#This Row],[Mercancía general embarcada en cabotaje]]+dataMercanciaGeneral[[#This Row],[Mercancía general desembarcada en cabotaje]]</f>
        <v>747674.1</v>
      </c>
      <c r="H3144" s="2">
        <v>0</v>
      </c>
      <c r="I3144" s="2">
        <v>871</v>
      </c>
      <c r="J3144" s="3">
        <f>+dataMercanciaGeneral[[#This Row],[Mercancía general embarcada en exterior]]+dataMercanciaGeneral[[#This Row],[Mercancía general desembarcada en exterior]]</f>
        <v>871</v>
      </c>
      <c r="K3144" s="3">
        <f>+dataMercanciaGeneral[[#This Row],[Mercancía general embarcada en cabotaje]]+dataMercanciaGeneral[[#This Row],[Mercancía general embarcada en exterior]]</f>
        <v>195372</v>
      </c>
      <c r="L3144" s="3">
        <f>+dataMercanciaGeneral[[#This Row],[Mercancía general desembarcada en cabotaje]]+dataMercanciaGeneral[[#This Row],[Mercancía general desembarcada en exterior]]</f>
        <v>553173.1</v>
      </c>
      <c r="M3144" s="3">
        <f>+dataMercanciaGeneral[[#This Row],[TOTAL mercancía general embarcada en cabotaje y exterior]]+dataMercanciaGeneral[[#This Row],[TOTAL mercancía general desembarcada en cabotaje y exterior]]</f>
        <v>748545.1</v>
      </c>
    </row>
    <row r="3145" spans="1:13" hidden="1" x14ac:dyDescent="0.25">
      <c r="A3145" s="1">
        <v>2016</v>
      </c>
      <c r="B3145" s="1" t="s">
        <v>22</v>
      </c>
      <c r="C3145" s="1" t="s">
        <v>32</v>
      </c>
      <c r="D3145" s="1" t="s">
        <v>42</v>
      </c>
      <c r="E3145" s="2">
        <v>41097</v>
      </c>
      <c r="F3145" s="2">
        <v>68888</v>
      </c>
      <c r="G3145" s="3">
        <f>+dataMercanciaGeneral[[#This Row],[Mercancía general embarcada en cabotaje]]+dataMercanciaGeneral[[#This Row],[Mercancía general desembarcada en cabotaje]]</f>
        <v>109985</v>
      </c>
      <c r="H3145" s="2">
        <v>1876</v>
      </c>
      <c r="I3145" s="2">
        <v>199063</v>
      </c>
      <c r="J3145" s="3">
        <f>+dataMercanciaGeneral[[#This Row],[Mercancía general embarcada en exterior]]+dataMercanciaGeneral[[#This Row],[Mercancía general desembarcada en exterior]]</f>
        <v>200939</v>
      </c>
      <c r="K3145" s="3">
        <f>+dataMercanciaGeneral[[#This Row],[Mercancía general embarcada en cabotaje]]+dataMercanciaGeneral[[#This Row],[Mercancía general embarcada en exterior]]</f>
        <v>42973</v>
      </c>
      <c r="L3145" s="3">
        <f>+dataMercanciaGeneral[[#This Row],[Mercancía general desembarcada en cabotaje]]+dataMercanciaGeneral[[#This Row],[Mercancía general desembarcada en exterior]]</f>
        <v>267951</v>
      </c>
      <c r="M3145" s="3">
        <f>+dataMercanciaGeneral[[#This Row],[TOTAL mercancía general embarcada en cabotaje y exterior]]+dataMercanciaGeneral[[#This Row],[TOTAL mercancía general desembarcada en cabotaje y exterior]]</f>
        <v>310924</v>
      </c>
    </row>
    <row r="3146" spans="1:13" hidden="1" x14ac:dyDescent="0.25">
      <c r="A3146" s="1">
        <v>2016</v>
      </c>
      <c r="B3146" s="1" t="s">
        <v>6</v>
      </c>
      <c r="C3146" s="1" t="s">
        <v>32</v>
      </c>
      <c r="D3146" s="1" t="s">
        <v>33</v>
      </c>
      <c r="E3146" s="2">
        <v>181646</v>
      </c>
      <c r="F3146" s="2">
        <v>63609.100000000006</v>
      </c>
      <c r="G3146" s="3">
        <f>+dataMercanciaGeneral[[#This Row],[Mercancía general embarcada en cabotaje]]+dataMercanciaGeneral[[#This Row],[Mercancía general desembarcada en cabotaje]]</f>
        <v>245255.1</v>
      </c>
      <c r="H3146" s="2">
        <v>79530</v>
      </c>
      <c r="I3146" s="2">
        <v>157237</v>
      </c>
      <c r="J3146" s="3">
        <f>+dataMercanciaGeneral[[#This Row],[Mercancía general embarcada en exterior]]+dataMercanciaGeneral[[#This Row],[Mercancía general desembarcada en exterior]]</f>
        <v>236767</v>
      </c>
      <c r="K3146" s="3">
        <f>+dataMercanciaGeneral[[#This Row],[Mercancía general embarcada en cabotaje]]+dataMercanciaGeneral[[#This Row],[Mercancía general embarcada en exterior]]</f>
        <v>261176</v>
      </c>
      <c r="L3146" s="3">
        <f>+dataMercanciaGeneral[[#This Row],[Mercancía general desembarcada en cabotaje]]+dataMercanciaGeneral[[#This Row],[Mercancía general desembarcada en exterior]]</f>
        <v>220846.1</v>
      </c>
      <c r="M3146" s="3">
        <f>+dataMercanciaGeneral[[#This Row],[TOTAL mercancía general embarcada en cabotaje y exterior]]+dataMercanciaGeneral[[#This Row],[TOTAL mercancía general desembarcada en cabotaje y exterior]]</f>
        <v>482022.1</v>
      </c>
    </row>
    <row r="3147" spans="1:13" hidden="1" x14ac:dyDescent="0.25">
      <c r="A3147" s="1">
        <v>2016</v>
      </c>
      <c r="B3147" s="1" t="s">
        <v>6</v>
      </c>
      <c r="C3147" s="1" t="s">
        <v>32</v>
      </c>
      <c r="D3147" s="1" t="s">
        <v>42</v>
      </c>
      <c r="E3147" s="2">
        <v>19594</v>
      </c>
      <c r="F3147" s="2">
        <v>3039</v>
      </c>
      <c r="G3147" s="3">
        <f>+dataMercanciaGeneral[[#This Row],[Mercancía general embarcada en cabotaje]]+dataMercanciaGeneral[[#This Row],[Mercancía general desembarcada en cabotaje]]</f>
        <v>22633</v>
      </c>
      <c r="H3147" s="2">
        <v>249</v>
      </c>
      <c r="I3147" s="2">
        <v>24</v>
      </c>
      <c r="J3147" s="3">
        <f>+dataMercanciaGeneral[[#This Row],[Mercancía general embarcada en exterior]]+dataMercanciaGeneral[[#This Row],[Mercancía general desembarcada en exterior]]</f>
        <v>273</v>
      </c>
      <c r="K3147" s="3">
        <f>+dataMercanciaGeneral[[#This Row],[Mercancía general embarcada en cabotaje]]+dataMercanciaGeneral[[#This Row],[Mercancía general embarcada en exterior]]</f>
        <v>19843</v>
      </c>
      <c r="L3147" s="3">
        <f>+dataMercanciaGeneral[[#This Row],[Mercancía general desembarcada en cabotaje]]+dataMercanciaGeneral[[#This Row],[Mercancía general desembarcada en exterior]]</f>
        <v>3063</v>
      </c>
      <c r="M3147" s="3">
        <f>+dataMercanciaGeneral[[#This Row],[TOTAL mercancía general embarcada en cabotaje y exterior]]+dataMercanciaGeneral[[#This Row],[TOTAL mercancía general desembarcada en cabotaje y exterior]]</f>
        <v>22906</v>
      </c>
    </row>
    <row r="3148" spans="1:13" hidden="1" x14ac:dyDescent="0.25">
      <c r="A3148" s="1">
        <v>2016</v>
      </c>
      <c r="B3148" s="1" t="s">
        <v>23</v>
      </c>
      <c r="C3148" s="1" t="s">
        <v>32</v>
      </c>
      <c r="D3148" s="1" t="s">
        <v>33</v>
      </c>
      <c r="E3148" s="2">
        <v>12.5</v>
      </c>
      <c r="F3148" s="2">
        <v>16270.5</v>
      </c>
      <c r="G3148" s="3">
        <f>+dataMercanciaGeneral[[#This Row],[Mercancía general embarcada en cabotaje]]+dataMercanciaGeneral[[#This Row],[Mercancía general desembarcada en cabotaje]]</f>
        <v>16283</v>
      </c>
      <c r="H3148" s="2">
        <v>1290230</v>
      </c>
      <c r="I3148" s="2">
        <v>910278</v>
      </c>
      <c r="J3148" s="3">
        <f>+dataMercanciaGeneral[[#This Row],[Mercancía general embarcada en exterior]]+dataMercanciaGeneral[[#This Row],[Mercancía general desembarcada en exterior]]</f>
        <v>2200508</v>
      </c>
      <c r="K3148" s="3">
        <f>+dataMercanciaGeneral[[#This Row],[Mercancía general embarcada en cabotaje]]+dataMercanciaGeneral[[#This Row],[Mercancía general embarcada en exterior]]</f>
        <v>1290242.5</v>
      </c>
      <c r="L3148" s="3">
        <f>+dataMercanciaGeneral[[#This Row],[Mercancía general desembarcada en cabotaje]]+dataMercanciaGeneral[[#This Row],[Mercancía general desembarcada en exterior]]</f>
        <v>926548.5</v>
      </c>
      <c r="M3148" s="3">
        <f>+dataMercanciaGeneral[[#This Row],[TOTAL mercancía general embarcada en cabotaje y exterior]]+dataMercanciaGeneral[[#This Row],[TOTAL mercancía general desembarcada en cabotaje y exterior]]</f>
        <v>2216791</v>
      </c>
    </row>
    <row r="3149" spans="1:13" hidden="1" x14ac:dyDescent="0.25">
      <c r="A3149" s="1">
        <v>2016</v>
      </c>
      <c r="B3149" s="1" t="s">
        <v>23</v>
      </c>
      <c r="C3149" s="1" t="s">
        <v>32</v>
      </c>
      <c r="D3149" s="1" t="s">
        <v>42</v>
      </c>
      <c r="E3149" s="2">
        <v>0</v>
      </c>
      <c r="F3149" s="2">
        <v>0</v>
      </c>
      <c r="G3149" s="3">
        <f>+dataMercanciaGeneral[[#This Row],[Mercancía general embarcada en cabotaje]]+dataMercanciaGeneral[[#This Row],[Mercancía general desembarcada en cabotaje]]</f>
        <v>0</v>
      </c>
      <c r="H3149" s="2">
        <v>27782</v>
      </c>
      <c r="I3149" s="2">
        <v>50083</v>
      </c>
      <c r="J3149" s="3">
        <f>+dataMercanciaGeneral[[#This Row],[Mercancía general embarcada en exterior]]+dataMercanciaGeneral[[#This Row],[Mercancía general desembarcada en exterior]]</f>
        <v>77865</v>
      </c>
      <c r="K3149" s="3">
        <f>+dataMercanciaGeneral[[#This Row],[Mercancía general embarcada en cabotaje]]+dataMercanciaGeneral[[#This Row],[Mercancía general embarcada en exterior]]</f>
        <v>27782</v>
      </c>
      <c r="L3149" s="3">
        <f>+dataMercanciaGeneral[[#This Row],[Mercancía general desembarcada en cabotaje]]+dataMercanciaGeneral[[#This Row],[Mercancía general desembarcada en exterior]]</f>
        <v>50083</v>
      </c>
      <c r="M3149" s="3">
        <f>+dataMercanciaGeneral[[#This Row],[TOTAL mercancía general embarcada en cabotaje y exterior]]+dataMercanciaGeneral[[#This Row],[TOTAL mercancía general desembarcada en cabotaje y exterior]]</f>
        <v>77865</v>
      </c>
    </row>
    <row r="3150" spans="1:13" hidden="1" x14ac:dyDescent="0.25">
      <c r="A3150" s="1">
        <v>2016</v>
      </c>
      <c r="B3150" s="1" t="s">
        <v>7</v>
      </c>
      <c r="C3150" s="1" t="s">
        <v>32</v>
      </c>
      <c r="D3150" s="1" t="s">
        <v>33</v>
      </c>
      <c r="E3150" s="2">
        <v>1745567.1</v>
      </c>
      <c r="F3150" s="2">
        <v>1733247</v>
      </c>
      <c r="G3150" s="3">
        <f>+dataMercanciaGeneral[[#This Row],[Mercancía general embarcada en cabotaje]]+dataMercanciaGeneral[[#This Row],[Mercancía general desembarcada en cabotaje]]</f>
        <v>3478814.1</v>
      </c>
      <c r="H3150" s="2">
        <v>7019</v>
      </c>
      <c r="I3150" s="2">
        <v>28561</v>
      </c>
      <c r="J3150" s="3">
        <f>+dataMercanciaGeneral[[#This Row],[Mercancía general embarcada en exterior]]+dataMercanciaGeneral[[#This Row],[Mercancía general desembarcada en exterior]]</f>
        <v>35580</v>
      </c>
      <c r="K3150" s="3">
        <f>+dataMercanciaGeneral[[#This Row],[Mercancía general embarcada en cabotaje]]+dataMercanciaGeneral[[#This Row],[Mercancía general embarcada en exterior]]</f>
        <v>1752586.1</v>
      </c>
      <c r="L3150" s="3">
        <f>+dataMercanciaGeneral[[#This Row],[Mercancía general desembarcada en cabotaje]]+dataMercanciaGeneral[[#This Row],[Mercancía general desembarcada en exterior]]</f>
        <v>1761808</v>
      </c>
      <c r="M3150" s="3">
        <f>+dataMercanciaGeneral[[#This Row],[TOTAL mercancía general embarcada en cabotaje y exterior]]+dataMercanciaGeneral[[#This Row],[TOTAL mercancía general desembarcada en cabotaje y exterior]]</f>
        <v>3514394.1</v>
      </c>
    </row>
    <row r="3151" spans="1:13" hidden="1" x14ac:dyDescent="0.25">
      <c r="A3151" s="1">
        <v>2016</v>
      </c>
      <c r="B3151" s="1" t="s">
        <v>7</v>
      </c>
      <c r="C3151" s="1" t="s">
        <v>32</v>
      </c>
      <c r="D3151" s="1" t="s">
        <v>42</v>
      </c>
      <c r="E3151" s="2">
        <v>773242</v>
      </c>
      <c r="F3151" s="2">
        <v>1694084</v>
      </c>
      <c r="G3151" s="3">
        <f>+dataMercanciaGeneral[[#This Row],[Mercancía general embarcada en cabotaje]]+dataMercanciaGeneral[[#This Row],[Mercancía general desembarcada en cabotaje]]</f>
        <v>2467326</v>
      </c>
      <c r="H3151" s="2">
        <v>57473</v>
      </c>
      <c r="I3151" s="2">
        <v>345839</v>
      </c>
      <c r="J3151" s="3">
        <f>+dataMercanciaGeneral[[#This Row],[Mercancía general embarcada en exterior]]+dataMercanciaGeneral[[#This Row],[Mercancía general desembarcada en exterior]]</f>
        <v>403312</v>
      </c>
      <c r="K3151" s="3">
        <f>+dataMercanciaGeneral[[#This Row],[Mercancía general embarcada en cabotaje]]+dataMercanciaGeneral[[#This Row],[Mercancía general embarcada en exterior]]</f>
        <v>830715</v>
      </c>
      <c r="L3151" s="3">
        <f>+dataMercanciaGeneral[[#This Row],[Mercancía general desembarcada en cabotaje]]+dataMercanciaGeneral[[#This Row],[Mercancía general desembarcada en exterior]]</f>
        <v>2039923</v>
      </c>
      <c r="M3151" s="3">
        <f>+dataMercanciaGeneral[[#This Row],[TOTAL mercancía general embarcada en cabotaje y exterior]]+dataMercanciaGeneral[[#This Row],[TOTAL mercancía general desembarcada en cabotaje y exterior]]</f>
        <v>2870638</v>
      </c>
    </row>
    <row r="3152" spans="1:13" hidden="1" x14ac:dyDescent="0.25">
      <c r="A3152" s="1">
        <v>2016</v>
      </c>
      <c r="B3152" s="1" t="s">
        <v>24</v>
      </c>
      <c r="C3152" s="1" t="s">
        <v>32</v>
      </c>
      <c r="D3152" s="1" t="s">
        <v>33</v>
      </c>
      <c r="E3152" s="2">
        <v>222</v>
      </c>
      <c r="F3152" s="2">
        <v>0</v>
      </c>
      <c r="G3152" s="3">
        <f>+dataMercanciaGeneral[[#This Row],[Mercancía general embarcada en cabotaje]]+dataMercanciaGeneral[[#This Row],[Mercancía general desembarcada en cabotaje]]</f>
        <v>222</v>
      </c>
      <c r="H3152" s="2">
        <v>1173898</v>
      </c>
      <c r="I3152" s="2">
        <v>656568</v>
      </c>
      <c r="J3152" s="3">
        <f>+dataMercanciaGeneral[[#This Row],[Mercancía general embarcada en exterior]]+dataMercanciaGeneral[[#This Row],[Mercancía general desembarcada en exterior]]</f>
        <v>1830466</v>
      </c>
      <c r="K3152" s="3">
        <f>+dataMercanciaGeneral[[#This Row],[Mercancía general embarcada en cabotaje]]+dataMercanciaGeneral[[#This Row],[Mercancía general embarcada en exterior]]</f>
        <v>1174120</v>
      </c>
      <c r="L3152" s="3">
        <f>+dataMercanciaGeneral[[#This Row],[Mercancía general desembarcada en cabotaje]]+dataMercanciaGeneral[[#This Row],[Mercancía general desembarcada en exterior]]</f>
        <v>656568</v>
      </c>
      <c r="M3152" s="3">
        <f>+dataMercanciaGeneral[[#This Row],[TOTAL mercancía general embarcada en cabotaje y exterior]]+dataMercanciaGeneral[[#This Row],[TOTAL mercancía general desembarcada en cabotaje y exterior]]</f>
        <v>1830688</v>
      </c>
    </row>
    <row r="3153" spans="1:13" hidden="1" x14ac:dyDescent="0.25">
      <c r="A3153" s="1">
        <v>2016</v>
      </c>
      <c r="B3153" s="1" t="s">
        <v>24</v>
      </c>
      <c r="C3153" s="1" t="s">
        <v>32</v>
      </c>
      <c r="D3153" s="1" t="s">
        <v>42</v>
      </c>
      <c r="E3153" s="2">
        <v>0</v>
      </c>
      <c r="F3153" s="2">
        <v>0</v>
      </c>
      <c r="G3153" s="3">
        <f>+dataMercanciaGeneral[[#This Row],[Mercancía general embarcada en cabotaje]]+dataMercanciaGeneral[[#This Row],[Mercancía general desembarcada en cabotaje]]</f>
        <v>0</v>
      </c>
      <c r="H3153" s="2">
        <v>13646</v>
      </c>
      <c r="I3153" s="2">
        <v>5888</v>
      </c>
      <c r="J3153" s="3">
        <f>+dataMercanciaGeneral[[#This Row],[Mercancía general embarcada en exterior]]+dataMercanciaGeneral[[#This Row],[Mercancía general desembarcada en exterior]]</f>
        <v>19534</v>
      </c>
      <c r="K3153" s="3">
        <f>+dataMercanciaGeneral[[#This Row],[Mercancía general embarcada en cabotaje]]+dataMercanciaGeneral[[#This Row],[Mercancía general embarcada en exterior]]</f>
        <v>13646</v>
      </c>
      <c r="L3153" s="3">
        <f>+dataMercanciaGeneral[[#This Row],[Mercancía general desembarcada en cabotaje]]+dataMercanciaGeneral[[#This Row],[Mercancía general desembarcada en exterior]]</f>
        <v>5888</v>
      </c>
      <c r="M3153" s="3">
        <f>+dataMercanciaGeneral[[#This Row],[TOTAL mercancía general embarcada en cabotaje y exterior]]+dataMercanciaGeneral[[#This Row],[TOTAL mercancía general desembarcada en cabotaje y exterior]]</f>
        <v>19534</v>
      </c>
    </row>
    <row r="3154" spans="1:13" hidden="1" x14ac:dyDescent="0.25">
      <c r="A3154" s="1">
        <v>2016</v>
      </c>
      <c r="B3154" s="1" t="s">
        <v>25</v>
      </c>
      <c r="C3154" s="1" t="s">
        <v>32</v>
      </c>
      <c r="D3154" s="1" t="s">
        <v>33</v>
      </c>
      <c r="E3154" s="2">
        <v>171853.09999999998</v>
      </c>
      <c r="F3154" s="2">
        <v>105153</v>
      </c>
      <c r="G3154" s="3">
        <f>+dataMercanciaGeneral[[#This Row],[Mercancía general embarcada en cabotaje]]+dataMercanciaGeneral[[#This Row],[Mercancía general desembarcada en cabotaje]]</f>
        <v>277006.09999999998</v>
      </c>
      <c r="H3154" s="2">
        <v>737540</v>
      </c>
      <c r="I3154" s="2">
        <v>135954</v>
      </c>
      <c r="J3154" s="3">
        <f>+dataMercanciaGeneral[[#This Row],[Mercancía general embarcada en exterior]]+dataMercanciaGeneral[[#This Row],[Mercancía general desembarcada en exterior]]</f>
        <v>873494</v>
      </c>
      <c r="K3154" s="3">
        <f>+dataMercanciaGeneral[[#This Row],[Mercancía general embarcada en cabotaje]]+dataMercanciaGeneral[[#This Row],[Mercancía general embarcada en exterior]]</f>
        <v>909393.1</v>
      </c>
      <c r="L3154" s="3">
        <f>+dataMercanciaGeneral[[#This Row],[Mercancía general desembarcada en cabotaje]]+dataMercanciaGeneral[[#This Row],[Mercancía general desembarcada en exterior]]</f>
        <v>241107</v>
      </c>
      <c r="M3154" s="3">
        <f>+dataMercanciaGeneral[[#This Row],[TOTAL mercancía general embarcada en cabotaje y exterior]]+dataMercanciaGeneral[[#This Row],[TOTAL mercancía general desembarcada en cabotaje y exterior]]</f>
        <v>1150500.1000000001</v>
      </c>
    </row>
    <row r="3155" spans="1:13" hidden="1" x14ac:dyDescent="0.25">
      <c r="A3155" s="1">
        <v>2016</v>
      </c>
      <c r="B3155" s="1" t="s">
        <v>25</v>
      </c>
      <c r="C3155" s="1" t="s">
        <v>32</v>
      </c>
      <c r="D3155" s="1" t="s">
        <v>42</v>
      </c>
      <c r="E3155" s="2">
        <v>848048</v>
      </c>
      <c r="F3155" s="2">
        <v>247815</v>
      </c>
      <c r="G3155" s="3">
        <f>+dataMercanciaGeneral[[#This Row],[Mercancía general embarcada en cabotaje]]+dataMercanciaGeneral[[#This Row],[Mercancía general desembarcada en cabotaje]]</f>
        <v>1095863</v>
      </c>
      <c r="H3155" s="2">
        <v>9143</v>
      </c>
      <c r="I3155" s="2">
        <v>54991</v>
      </c>
      <c r="J3155" s="3">
        <f>+dataMercanciaGeneral[[#This Row],[Mercancía general embarcada en exterior]]+dataMercanciaGeneral[[#This Row],[Mercancía general desembarcada en exterior]]</f>
        <v>64134</v>
      </c>
      <c r="K3155" s="3">
        <f>+dataMercanciaGeneral[[#This Row],[Mercancía general embarcada en cabotaje]]+dataMercanciaGeneral[[#This Row],[Mercancía general embarcada en exterior]]</f>
        <v>857191</v>
      </c>
      <c r="L3155" s="3">
        <f>+dataMercanciaGeneral[[#This Row],[Mercancía general desembarcada en cabotaje]]+dataMercanciaGeneral[[#This Row],[Mercancía general desembarcada en exterior]]</f>
        <v>302806</v>
      </c>
      <c r="M3155" s="3">
        <f>+dataMercanciaGeneral[[#This Row],[TOTAL mercancía general embarcada en cabotaje y exterior]]+dataMercanciaGeneral[[#This Row],[TOTAL mercancía general desembarcada en cabotaje y exterior]]</f>
        <v>1159997</v>
      </c>
    </row>
    <row r="3156" spans="1:13" hidden="1" x14ac:dyDescent="0.25">
      <c r="A3156" s="1">
        <v>2016</v>
      </c>
      <c r="B3156" s="1" t="s">
        <v>26</v>
      </c>
      <c r="C3156" s="1" t="s">
        <v>32</v>
      </c>
      <c r="D3156" s="1" t="s">
        <v>33</v>
      </c>
      <c r="E3156" s="2">
        <v>6593.3000000000029</v>
      </c>
      <c r="F3156" s="2">
        <v>2011.2999999999993</v>
      </c>
      <c r="G3156" s="3">
        <f>+dataMercanciaGeneral[[#This Row],[Mercancía general embarcada en cabotaje]]+dataMercanciaGeneral[[#This Row],[Mercancía general desembarcada en cabotaje]]</f>
        <v>8604.6000000000022</v>
      </c>
      <c r="H3156" s="2">
        <v>269256</v>
      </c>
      <c r="I3156" s="2">
        <v>884849</v>
      </c>
      <c r="J3156" s="3">
        <f>+dataMercanciaGeneral[[#This Row],[Mercancía general embarcada en exterior]]+dataMercanciaGeneral[[#This Row],[Mercancía general desembarcada en exterior]]</f>
        <v>1154105</v>
      </c>
      <c r="K3156" s="3">
        <f>+dataMercanciaGeneral[[#This Row],[Mercancía general embarcada en cabotaje]]+dataMercanciaGeneral[[#This Row],[Mercancía general embarcada en exterior]]</f>
        <v>275849.3</v>
      </c>
      <c r="L3156" s="3">
        <f>+dataMercanciaGeneral[[#This Row],[Mercancía general desembarcada en cabotaje]]+dataMercanciaGeneral[[#This Row],[Mercancía general desembarcada en exterior]]</f>
        <v>886860.3</v>
      </c>
      <c r="M3156" s="3">
        <f>+dataMercanciaGeneral[[#This Row],[TOTAL mercancía general embarcada en cabotaje y exterior]]+dataMercanciaGeneral[[#This Row],[TOTAL mercancía general desembarcada en cabotaje y exterior]]</f>
        <v>1162709.6000000001</v>
      </c>
    </row>
    <row r="3157" spans="1:13" hidden="1" x14ac:dyDescent="0.25">
      <c r="A3157" s="1">
        <v>2016</v>
      </c>
      <c r="B3157" s="1" t="s">
        <v>26</v>
      </c>
      <c r="C3157" s="1" t="s">
        <v>32</v>
      </c>
      <c r="D3157" s="1" t="s">
        <v>42</v>
      </c>
      <c r="E3157" s="2">
        <v>37977</v>
      </c>
      <c r="F3157" s="2">
        <v>27843</v>
      </c>
      <c r="G3157" s="3">
        <f>+dataMercanciaGeneral[[#This Row],[Mercancía general embarcada en cabotaje]]+dataMercanciaGeneral[[#This Row],[Mercancía general desembarcada en cabotaje]]</f>
        <v>65820</v>
      </c>
      <c r="H3157" s="2">
        <v>405987</v>
      </c>
      <c r="I3157" s="2">
        <v>360008</v>
      </c>
      <c r="J3157" s="3">
        <f>+dataMercanciaGeneral[[#This Row],[Mercancía general embarcada en exterior]]+dataMercanciaGeneral[[#This Row],[Mercancía general desembarcada en exterior]]</f>
        <v>765995</v>
      </c>
      <c r="K3157" s="3">
        <f>+dataMercanciaGeneral[[#This Row],[Mercancía general embarcada en cabotaje]]+dataMercanciaGeneral[[#This Row],[Mercancía general embarcada en exterior]]</f>
        <v>443964</v>
      </c>
      <c r="L3157" s="3">
        <f>+dataMercanciaGeneral[[#This Row],[Mercancía general desembarcada en cabotaje]]+dataMercanciaGeneral[[#This Row],[Mercancía general desembarcada en exterior]]</f>
        <v>387851</v>
      </c>
      <c r="M3157" s="3">
        <f>+dataMercanciaGeneral[[#This Row],[TOTAL mercancía general embarcada en cabotaje y exterior]]+dataMercanciaGeneral[[#This Row],[TOTAL mercancía general desembarcada en cabotaje y exterior]]</f>
        <v>831815</v>
      </c>
    </row>
    <row r="3158" spans="1:13" hidden="1" x14ac:dyDescent="0.25">
      <c r="A3158" s="1">
        <v>2016</v>
      </c>
      <c r="B3158" s="1" t="s">
        <v>27</v>
      </c>
      <c r="C3158" s="1" t="s">
        <v>32</v>
      </c>
      <c r="D3158" s="1" t="s">
        <v>33</v>
      </c>
      <c r="E3158" s="2">
        <v>2721668</v>
      </c>
      <c r="F3158" s="2">
        <v>1633400.5</v>
      </c>
      <c r="G3158" s="3">
        <f>+dataMercanciaGeneral[[#This Row],[Mercancía general embarcada en cabotaje]]+dataMercanciaGeneral[[#This Row],[Mercancía general desembarcada en cabotaje]]</f>
        <v>4355068.5</v>
      </c>
      <c r="H3158" s="2">
        <v>3272841</v>
      </c>
      <c r="I3158" s="2">
        <v>3160528</v>
      </c>
      <c r="J3158" s="3">
        <f>+dataMercanciaGeneral[[#This Row],[Mercancía general embarcada en exterior]]+dataMercanciaGeneral[[#This Row],[Mercancía general desembarcada en exterior]]</f>
        <v>6433369</v>
      </c>
      <c r="K3158" s="3">
        <f>+dataMercanciaGeneral[[#This Row],[Mercancía general embarcada en cabotaje]]+dataMercanciaGeneral[[#This Row],[Mercancía general embarcada en exterior]]</f>
        <v>5994509</v>
      </c>
      <c r="L3158" s="3">
        <f>+dataMercanciaGeneral[[#This Row],[Mercancía general desembarcada en cabotaje]]+dataMercanciaGeneral[[#This Row],[Mercancía general desembarcada en exterior]]</f>
        <v>4793928.5</v>
      </c>
      <c r="M3158" s="3">
        <f>+dataMercanciaGeneral[[#This Row],[TOTAL mercancía general embarcada en cabotaje y exterior]]+dataMercanciaGeneral[[#This Row],[TOTAL mercancía general desembarcada en cabotaje y exterior]]</f>
        <v>10788437.5</v>
      </c>
    </row>
    <row r="3159" spans="1:13" hidden="1" x14ac:dyDescent="0.25">
      <c r="A3159" s="1">
        <v>2016</v>
      </c>
      <c r="B3159" s="1" t="s">
        <v>27</v>
      </c>
      <c r="C3159" s="1" t="s">
        <v>32</v>
      </c>
      <c r="D3159" s="1" t="s">
        <v>42</v>
      </c>
      <c r="E3159" s="2">
        <v>2281323</v>
      </c>
      <c r="F3159" s="2">
        <v>1412770</v>
      </c>
      <c r="G3159" s="3">
        <f>+dataMercanciaGeneral[[#This Row],[Mercancía general embarcada en cabotaje]]+dataMercanciaGeneral[[#This Row],[Mercancía general desembarcada en cabotaje]]</f>
        <v>3694093</v>
      </c>
      <c r="H3159" s="2">
        <v>27983331</v>
      </c>
      <c r="I3159" s="2">
        <v>22195035</v>
      </c>
      <c r="J3159" s="3">
        <f>+dataMercanciaGeneral[[#This Row],[Mercancía general embarcada en exterior]]+dataMercanciaGeneral[[#This Row],[Mercancía general desembarcada en exterior]]</f>
        <v>50178366</v>
      </c>
      <c r="K3159" s="3">
        <f>+dataMercanciaGeneral[[#This Row],[Mercancía general embarcada en cabotaje]]+dataMercanciaGeneral[[#This Row],[Mercancía general embarcada en exterior]]</f>
        <v>30264654</v>
      </c>
      <c r="L3159" s="3">
        <f>+dataMercanciaGeneral[[#This Row],[Mercancía general desembarcada en cabotaje]]+dataMercanciaGeneral[[#This Row],[Mercancía general desembarcada en exterior]]</f>
        <v>23607805</v>
      </c>
      <c r="M3159" s="3">
        <f>+dataMercanciaGeneral[[#This Row],[TOTAL mercancía general embarcada en cabotaje y exterior]]+dataMercanciaGeneral[[#This Row],[TOTAL mercancía general desembarcada en cabotaje y exterior]]</f>
        <v>53872459</v>
      </c>
    </row>
    <row r="3160" spans="1:13" hidden="1" x14ac:dyDescent="0.25">
      <c r="A3160" s="1">
        <v>2016</v>
      </c>
      <c r="B3160" s="1" t="s">
        <v>28</v>
      </c>
      <c r="C3160" s="1" t="s">
        <v>32</v>
      </c>
      <c r="D3160" s="1" t="s">
        <v>33</v>
      </c>
      <c r="E3160" s="2">
        <v>49184</v>
      </c>
      <c r="F3160" s="2">
        <v>25652</v>
      </c>
      <c r="G3160" s="3">
        <f>+dataMercanciaGeneral[[#This Row],[Mercancía general embarcada en cabotaje]]+dataMercanciaGeneral[[#This Row],[Mercancía general desembarcada en cabotaje]]</f>
        <v>74836</v>
      </c>
      <c r="H3160" s="2">
        <v>586315.39999999991</v>
      </c>
      <c r="I3160" s="2">
        <v>320254.39999999991</v>
      </c>
      <c r="J3160" s="3">
        <f>+dataMercanciaGeneral[[#This Row],[Mercancía general embarcada en exterior]]+dataMercanciaGeneral[[#This Row],[Mercancía general desembarcada en exterior]]</f>
        <v>906569.79999999981</v>
      </c>
      <c r="K3160" s="3">
        <f>+dataMercanciaGeneral[[#This Row],[Mercancía general embarcada en cabotaje]]+dataMercanciaGeneral[[#This Row],[Mercancía general embarcada en exterior]]</f>
        <v>635499.39999999991</v>
      </c>
      <c r="L3160" s="3">
        <f>+dataMercanciaGeneral[[#This Row],[Mercancía general desembarcada en cabotaje]]+dataMercanciaGeneral[[#This Row],[Mercancía general desembarcada en exterior]]</f>
        <v>345906.39999999991</v>
      </c>
      <c r="M3160" s="3">
        <f>+dataMercanciaGeneral[[#This Row],[TOTAL mercancía general embarcada en cabotaje y exterior]]+dataMercanciaGeneral[[#This Row],[TOTAL mercancía general desembarcada en cabotaje y exterior]]</f>
        <v>981405.79999999981</v>
      </c>
    </row>
    <row r="3161" spans="1:13" hidden="1" x14ac:dyDescent="0.25">
      <c r="A3161" s="1">
        <v>2016</v>
      </c>
      <c r="B3161" s="1" t="s">
        <v>28</v>
      </c>
      <c r="C3161" s="1" t="s">
        <v>32</v>
      </c>
      <c r="D3161" s="1" t="s">
        <v>42</v>
      </c>
      <c r="E3161" s="2">
        <v>62539</v>
      </c>
      <c r="F3161" s="2">
        <v>37504</v>
      </c>
      <c r="G3161" s="3">
        <f>+dataMercanciaGeneral[[#This Row],[Mercancía general embarcada en cabotaje]]+dataMercanciaGeneral[[#This Row],[Mercancía general desembarcada en cabotaje]]</f>
        <v>100043</v>
      </c>
      <c r="H3161" s="2">
        <v>1297543</v>
      </c>
      <c r="I3161" s="2">
        <v>1187248</v>
      </c>
      <c r="J3161" s="3">
        <f>+dataMercanciaGeneral[[#This Row],[Mercancía general embarcada en exterior]]+dataMercanciaGeneral[[#This Row],[Mercancía general desembarcada en exterior]]</f>
        <v>2484791</v>
      </c>
      <c r="K3161" s="3">
        <f>+dataMercanciaGeneral[[#This Row],[Mercancía general embarcada en cabotaje]]+dataMercanciaGeneral[[#This Row],[Mercancía general embarcada en exterior]]</f>
        <v>1360082</v>
      </c>
      <c r="L3161" s="3">
        <f>+dataMercanciaGeneral[[#This Row],[Mercancía general desembarcada en cabotaje]]+dataMercanciaGeneral[[#This Row],[Mercancía general desembarcada en exterior]]</f>
        <v>1224752</v>
      </c>
      <c r="M3161" s="3">
        <f>+dataMercanciaGeneral[[#This Row],[TOTAL mercancía general embarcada en cabotaje y exterior]]+dataMercanciaGeneral[[#This Row],[TOTAL mercancía general desembarcada en cabotaje y exterior]]</f>
        <v>2584834</v>
      </c>
    </row>
    <row r="3162" spans="1:13" hidden="1" x14ac:dyDescent="0.25">
      <c r="A3162" s="1">
        <v>2016</v>
      </c>
      <c r="B3162" s="1" t="s">
        <v>29</v>
      </c>
      <c r="C3162" s="1" t="s">
        <v>32</v>
      </c>
      <c r="D3162" s="1" t="s">
        <v>33</v>
      </c>
      <c r="E3162" s="2">
        <v>2.3099999999976717</v>
      </c>
      <c r="F3162" s="2">
        <v>3460.8799999999974</v>
      </c>
      <c r="G3162" s="3">
        <f>+dataMercanciaGeneral[[#This Row],[Mercancía general embarcada en cabotaje]]+dataMercanciaGeneral[[#This Row],[Mercancía general desembarcada en cabotaje]]</f>
        <v>3463.1899999999951</v>
      </c>
      <c r="H3162" s="2">
        <v>170598.67</v>
      </c>
      <c r="I3162" s="2">
        <v>148096.73000000001</v>
      </c>
      <c r="J3162" s="3">
        <f>+dataMercanciaGeneral[[#This Row],[Mercancía general embarcada en exterior]]+dataMercanciaGeneral[[#This Row],[Mercancía general desembarcada en exterior]]</f>
        <v>318695.40000000002</v>
      </c>
      <c r="K3162" s="3">
        <f>+dataMercanciaGeneral[[#This Row],[Mercancía general embarcada en cabotaje]]+dataMercanciaGeneral[[#This Row],[Mercancía general embarcada en exterior]]</f>
        <v>170600.98</v>
      </c>
      <c r="L3162" s="3">
        <f>+dataMercanciaGeneral[[#This Row],[Mercancía general desembarcada en cabotaje]]+dataMercanciaGeneral[[#This Row],[Mercancía general desembarcada en exterior]]</f>
        <v>151557.61000000002</v>
      </c>
      <c r="M3162" s="3">
        <f>+dataMercanciaGeneral[[#This Row],[TOTAL mercancía general embarcada en cabotaje y exterior]]+dataMercanciaGeneral[[#This Row],[TOTAL mercancía general desembarcada en cabotaje y exterior]]</f>
        <v>322158.59000000003</v>
      </c>
    </row>
    <row r="3163" spans="1:13" hidden="1" x14ac:dyDescent="0.25">
      <c r="A3163" s="1">
        <v>2016</v>
      </c>
      <c r="B3163" s="1" t="s">
        <v>29</v>
      </c>
      <c r="C3163" s="1" t="s">
        <v>32</v>
      </c>
      <c r="D3163" s="1" t="s">
        <v>42</v>
      </c>
      <c r="E3163" s="2">
        <v>217997</v>
      </c>
      <c r="F3163" s="2">
        <v>51882</v>
      </c>
      <c r="G3163" s="3">
        <f>+dataMercanciaGeneral[[#This Row],[Mercancía general embarcada en cabotaje]]+dataMercanciaGeneral[[#This Row],[Mercancía general desembarcada en cabotaje]]</f>
        <v>269879</v>
      </c>
      <c r="H3163" s="2">
        <v>3810</v>
      </c>
      <c r="I3163" s="2">
        <v>5221</v>
      </c>
      <c r="J3163" s="3">
        <f>+dataMercanciaGeneral[[#This Row],[Mercancía general embarcada en exterior]]+dataMercanciaGeneral[[#This Row],[Mercancía general desembarcada en exterior]]</f>
        <v>9031</v>
      </c>
      <c r="K3163" s="3">
        <f>+dataMercanciaGeneral[[#This Row],[Mercancía general embarcada en cabotaje]]+dataMercanciaGeneral[[#This Row],[Mercancía general embarcada en exterior]]</f>
        <v>221807</v>
      </c>
      <c r="L3163" s="3">
        <f>+dataMercanciaGeneral[[#This Row],[Mercancía general desembarcada en cabotaje]]+dataMercanciaGeneral[[#This Row],[Mercancía general desembarcada en exterior]]</f>
        <v>57103</v>
      </c>
      <c r="M3163" s="3">
        <f>+dataMercanciaGeneral[[#This Row],[TOTAL mercancía general embarcada en cabotaje y exterior]]+dataMercanciaGeneral[[#This Row],[TOTAL mercancía general desembarcada en cabotaje y exterior]]</f>
        <v>278910</v>
      </c>
    </row>
    <row r="3164" spans="1:13" hidden="1" x14ac:dyDescent="0.25">
      <c r="A3164" s="1">
        <v>2017</v>
      </c>
      <c r="B3164" s="1" t="s">
        <v>0</v>
      </c>
      <c r="C3164" s="1" t="s">
        <v>32</v>
      </c>
      <c r="D3164" s="1" t="s">
        <v>33</v>
      </c>
      <c r="E3164" s="2">
        <v>3755</v>
      </c>
      <c r="F3164" s="2">
        <v>0</v>
      </c>
      <c r="G3164" s="3">
        <f>+dataMercanciaGeneral[[#This Row],[Mercancía general embarcada en cabotaje]]+dataMercanciaGeneral[[#This Row],[Mercancía general desembarcada en cabotaje]]</f>
        <v>3755</v>
      </c>
      <c r="H3164" s="2">
        <v>432789</v>
      </c>
      <c r="I3164" s="2">
        <v>478170</v>
      </c>
      <c r="J3164" s="3">
        <f>+dataMercanciaGeneral[[#This Row],[Mercancía general embarcada en exterior]]+dataMercanciaGeneral[[#This Row],[Mercancía general desembarcada en exterior]]</f>
        <v>910959</v>
      </c>
      <c r="K3164" s="3">
        <f>+dataMercanciaGeneral[[#This Row],[Mercancía general embarcada en cabotaje]]+dataMercanciaGeneral[[#This Row],[Mercancía general embarcada en exterior]]</f>
        <v>436544</v>
      </c>
      <c r="L3164" s="3">
        <f>+dataMercanciaGeneral[[#This Row],[Mercancía general desembarcada en cabotaje]]+dataMercanciaGeneral[[#This Row],[Mercancía general desembarcada en exterior]]</f>
        <v>478170</v>
      </c>
      <c r="M3164" s="3">
        <f>+dataMercanciaGeneral[[#This Row],[TOTAL mercancía general embarcada en cabotaje y exterior]]+dataMercanciaGeneral[[#This Row],[TOTAL mercancía general desembarcada en cabotaje y exterior]]</f>
        <v>914714</v>
      </c>
    </row>
    <row r="3165" spans="1:13" hidden="1" x14ac:dyDescent="0.25">
      <c r="A3165" s="1">
        <v>2017</v>
      </c>
      <c r="B3165" s="1" t="s">
        <v>0</v>
      </c>
      <c r="C3165" s="1" t="s">
        <v>32</v>
      </c>
      <c r="D3165" s="1" t="s">
        <v>42</v>
      </c>
      <c r="E3165" s="2">
        <v>0</v>
      </c>
      <c r="F3165" s="2">
        <v>0</v>
      </c>
      <c r="G3165" s="3">
        <f>+dataMercanciaGeneral[[#This Row],[Mercancía general embarcada en cabotaje]]+dataMercanciaGeneral[[#This Row],[Mercancía general desembarcada en cabotaje]]</f>
        <v>0</v>
      </c>
      <c r="H3165" s="2">
        <v>2</v>
      </c>
      <c r="I3165" s="2">
        <v>4</v>
      </c>
      <c r="J3165" s="3">
        <f>+dataMercanciaGeneral[[#This Row],[Mercancía general embarcada en exterior]]+dataMercanciaGeneral[[#This Row],[Mercancía general desembarcada en exterior]]</f>
        <v>6</v>
      </c>
      <c r="K3165" s="3">
        <f>+dataMercanciaGeneral[[#This Row],[Mercancía general embarcada en cabotaje]]+dataMercanciaGeneral[[#This Row],[Mercancía general embarcada en exterior]]</f>
        <v>2</v>
      </c>
      <c r="L3165" s="3">
        <f>+dataMercanciaGeneral[[#This Row],[Mercancía general desembarcada en cabotaje]]+dataMercanciaGeneral[[#This Row],[Mercancía general desembarcada en exterior]]</f>
        <v>4</v>
      </c>
      <c r="M3165" s="3">
        <f>+dataMercanciaGeneral[[#This Row],[TOTAL mercancía general embarcada en cabotaje y exterior]]+dataMercanciaGeneral[[#This Row],[TOTAL mercancía general desembarcada en cabotaje y exterior]]</f>
        <v>6</v>
      </c>
    </row>
    <row r="3166" spans="1:13" hidden="1" x14ac:dyDescent="0.25">
      <c r="A3166" s="1">
        <v>2017</v>
      </c>
      <c r="B3166" s="1" t="s">
        <v>1</v>
      </c>
      <c r="C3166" s="1" t="s">
        <v>32</v>
      </c>
      <c r="D3166" s="1" t="s">
        <v>33</v>
      </c>
      <c r="E3166" s="2">
        <v>51.349999999860302</v>
      </c>
      <c r="F3166" s="2">
        <v>11690.419999999984</v>
      </c>
      <c r="G3166" s="3">
        <f>+dataMercanciaGeneral[[#This Row],[Mercancía general embarcada en cabotaje]]+dataMercanciaGeneral[[#This Row],[Mercancía general desembarcada en cabotaje]]</f>
        <v>11741.769999999844</v>
      </c>
      <c r="H3166" s="2">
        <v>137474.18</v>
      </c>
      <c r="I3166" s="2">
        <v>95344.089999999982</v>
      </c>
      <c r="J3166" s="3">
        <f>+dataMercanciaGeneral[[#This Row],[Mercancía general embarcada en exterior]]+dataMercanciaGeneral[[#This Row],[Mercancía general desembarcada en exterior]]</f>
        <v>232818.26999999996</v>
      </c>
      <c r="K3166" s="3">
        <f>+dataMercanciaGeneral[[#This Row],[Mercancía general embarcada en cabotaje]]+dataMercanciaGeneral[[#This Row],[Mercancía general embarcada en exterior]]</f>
        <v>137525.52999999985</v>
      </c>
      <c r="L3166" s="3">
        <f>+dataMercanciaGeneral[[#This Row],[Mercancía general desembarcada en cabotaje]]+dataMercanciaGeneral[[#This Row],[Mercancía general desembarcada en exterior]]</f>
        <v>107034.50999999997</v>
      </c>
      <c r="M3166" s="3">
        <f>+dataMercanciaGeneral[[#This Row],[TOTAL mercancía general embarcada en cabotaje y exterior]]+dataMercanciaGeneral[[#This Row],[TOTAL mercancía general desembarcada en cabotaje y exterior]]</f>
        <v>244560.0399999998</v>
      </c>
    </row>
    <row r="3167" spans="1:13" hidden="1" x14ac:dyDescent="0.25">
      <c r="A3167" s="1">
        <v>2017</v>
      </c>
      <c r="B3167" s="1" t="s">
        <v>1</v>
      </c>
      <c r="C3167" s="1" t="s">
        <v>32</v>
      </c>
      <c r="D3167" s="1" t="s">
        <v>42</v>
      </c>
      <c r="E3167" s="2">
        <v>771929.71000000008</v>
      </c>
      <c r="F3167" s="2">
        <v>308468.5</v>
      </c>
      <c r="G3167" s="3">
        <f>+dataMercanciaGeneral[[#This Row],[Mercancía general embarcada en cabotaje]]+dataMercanciaGeneral[[#This Row],[Mercancía general desembarcada en cabotaje]]</f>
        <v>1080398.21</v>
      </c>
      <c r="H3167" s="2">
        <v>90972.28</v>
      </c>
      <c r="I3167" s="2">
        <v>87271.319999999992</v>
      </c>
      <c r="J3167" s="3">
        <f>+dataMercanciaGeneral[[#This Row],[Mercancía general embarcada en exterior]]+dataMercanciaGeneral[[#This Row],[Mercancía general desembarcada en exterior]]</f>
        <v>178243.59999999998</v>
      </c>
      <c r="K3167" s="3">
        <f>+dataMercanciaGeneral[[#This Row],[Mercancía general embarcada en cabotaje]]+dataMercanciaGeneral[[#This Row],[Mercancía general embarcada en exterior]]</f>
        <v>862901.99000000011</v>
      </c>
      <c r="L3167" s="3">
        <f>+dataMercanciaGeneral[[#This Row],[Mercancía general desembarcada en cabotaje]]+dataMercanciaGeneral[[#This Row],[Mercancía general desembarcada en exterior]]</f>
        <v>395739.82</v>
      </c>
      <c r="M3167" s="3">
        <f>+dataMercanciaGeneral[[#This Row],[TOTAL mercancía general embarcada en cabotaje y exterior]]+dataMercanciaGeneral[[#This Row],[TOTAL mercancía general desembarcada en cabotaje y exterior]]</f>
        <v>1258641.81</v>
      </c>
    </row>
    <row r="3168" spans="1:13" hidden="1" x14ac:dyDescent="0.25">
      <c r="A3168" s="1">
        <v>2017</v>
      </c>
      <c r="B3168" s="1" t="s">
        <v>2</v>
      </c>
      <c r="C3168" s="1" t="s">
        <v>32</v>
      </c>
      <c r="D3168" s="1" t="s">
        <v>33</v>
      </c>
      <c r="E3168" s="2">
        <v>121831</v>
      </c>
      <c r="F3168" s="2">
        <v>35550</v>
      </c>
      <c r="G3168" s="3">
        <f>+dataMercanciaGeneral[[#This Row],[Mercancía general embarcada en cabotaje]]+dataMercanciaGeneral[[#This Row],[Mercancía general desembarcada en cabotaje]]</f>
        <v>157381</v>
      </c>
      <c r="H3168" s="2">
        <v>223177</v>
      </c>
      <c r="I3168" s="2">
        <v>224222</v>
      </c>
      <c r="J3168" s="3">
        <f>+dataMercanciaGeneral[[#This Row],[Mercancía general embarcada en exterior]]+dataMercanciaGeneral[[#This Row],[Mercancía general desembarcada en exterior]]</f>
        <v>447399</v>
      </c>
      <c r="K3168" s="3">
        <f>+dataMercanciaGeneral[[#This Row],[Mercancía general embarcada en cabotaje]]+dataMercanciaGeneral[[#This Row],[Mercancía general embarcada en exterior]]</f>
        <v>345008</v>
      </c>
      <c r="L3168" s="3">
        <f>+dataMercanciaGeneral[[#This Row],[Mercancía general desembarcada en cabotaje]]+dataMercanciaGeneral[[#This Row],[Mercancía general desembarcada en exterior]]</f>
        <v>259772</v>
      </c>
      <c r="M3168" s="3">
        <f>+dataMercanciaGeneral[[#This Row],[TOTAL mercancía general embarcada en cabotaje y exterior]]+dataMercanciaGeneral[[#This Row],[TOTAL mercancía general desembarcada en cabotaje y exterior]]</f>
        <v>604780</v>
      </c>
    </row>
    <row r="3169" spans="1:13" hidden="1" x14ac:dyDescent="0.25">
      <c r="A3169" s="1">
        <v>2017</v>
      </c>
      <c r="B3169" s="1" t="s">
        <v>2</v>
      </c>
      <c r="C3169" s="1" t="s">
        <v>32</v>
      </c>
      <c r="D3169" s="1" t="s">
        <v>42</v>
      </c>
      <c r="E3169" s="2">
        <v>2975</v>
      </c>
      <c r="F3169" s="2">
        <v>56</v>
      </c>
      <c r="G3169" s="3">
        <f>+dataMercanciaGeneral[[#This Row],[Mercancía general embarcada en cabotaje]]+dataMercanciaGeneral[[#This Row],[Mercancía general desembarcada en cabotaje]]</f>
        <v>3031</v>
      </c>
      <c r="H3169" s="2">
        <v>20064</v>
      </c>
      <c r="I3169" s="2">
        <v>11839</v>
      </c>
      <c r="J3169" s="3">
        <f>+dataMercanciaGeneral[[#This Row],[Mercancía general embarcada en exterior]]+dataMercanciaGeneral[[#This Row],[Mercancía general desembarcada en exterior]]</f>
        <v>31903</v>
      </c>
      <c r="K3169" s="3">
        <f>+dataMercanciaGeneral[[#This Row],[Mercancía general embarcada en cabotaje]]+dataMercanciaGeneral[[#This Row],[Mercancía general embarcada en exterior]]</f>
        <v>23039</v>
      </c>
      <c r="L3169" s="3">
        <f>+dataMercanciaGeneral[[#This Row],[Mercancía general desembarcada en cabotaje]]+dataMercanciaGeneral[[#This Row],[Mercancía general desembarcada en exterior]]</f>
        <v>11895</v>
      </c>
      <c r="M3169" s="3">
        <f>+dataMercanciaGeneral[[#This Row],[TOTAL mercancía general embarcada en cabotaje y exterior]]+dataMercanciaGeneral[[#This Row],[TOTAL mercancía general desembarcada en cabotaje y exterior]]</f>
        <v>34934</v>
      </c>
    </row>
    <row r="3170" spans="1:13" hidden="1" x14ac:dyDescent="0.25">
      <c r="A3170" s="1">
        <v>2017</v>
      </c>
      <c r="B3170" s="1" t="s">
        <v>3</v>
      </c>
      <c r="C3170" s="1" t="s">
        <v>32</v>
      </c>
      <c r="D3170" s="1" t="s">
        <v>33</v>
      </c>
      <c r="E3170" s="2">
        <v>29847.11</v>
      </c>
      <c r="F3170" s="2">
        <v>2907.44</v>
      </c>
      <c r="G3170" s="3">
        <f>+dataMercanciaGeneral[[#This Row],[Mercancía general embarcada en cabotaje]]+dataMercanciaGeneral[[#This Row],[Mercancía general desembarcada en cabotaje]]</f>
        <v>32754.55</v>
      </c>
      <c r="H3170" s="2">
        <v>895567.52</v>
      </c>
      <c r="I3170" s="2">
        <v>285697.65000000002</v>
      </c>
      <c r="J3170" s="3">
        <f>+dataMercanciaGeneral[[#This Row],[Mercancía general embarcada en exterior]]+dataMercanciaGeneral[[#This Row],[Mercancía general desembarcada en exterior]]</f>
        <v>1181265.17</v>
      </c>
      <c r="K3170" s="3">
        <f>+dataMercanciaGeneral[[#This Row],[Mercancía general embarcada en cabotaje]]+dataMercanciaGeneral[[#This Row],[Mercancía general embarcada en exterior]]</f>
        <v>925414.63</v>
      </c>
      <c r="L3170" s="3">
        <f>+dataMercanciaGeneral[[#This Row],[Mercancía general desembarcada en cabotaje]]+dataMercanciaGeneral[[#This Row],[Mercancía general desembarcada en exterior]]</f>
        <v>288605.09000000003</v>
      </c>
      <c r="M3170" s="3">
        <f>+dataMercanciaGeneral[[#This Row],[TOTAL mercancía general embarcada en cabotaje y exterior]]+dataMercanciaGeneral[[#This Row],[TOTAL mercancía general desembarcada en cabotaje y exterior]]</f>
        <v>1214019.72</v>
      </c>
    </row>
    <row r="3171" spans="1:13" hidden="1" x14ac:dyDescent="0.25">
      <c r="A3171" s="1">
        <v>2017</v>
      </c>
      <c r="B3171" s="1" t="s">
        <v>3</v>
      </c>
      <c r="C3171" s="1" t="s">
        <v>32</v>
      </c>
      <c r="D3171" s="1" t="s">
        <v>42</v>
      </c>
      <c r="E3171" s="2">
        <v>0</v>
      </c>
      <c r="F3171" s="2">
        <v>0</v>
      </c>
      <c r="G3171" s="3">
        <f>+dataMercanciaGeneral[[#This Row],[Mercancía general embarcada en cabotaje]]+dataMercanciaGeneral[[#This Row],[Mercancía general desembarcada en cabotaje]]</f>
        <v>0</v>
      </c>
      <c r="H3171" s="2">
        <v>0</v>
      </c>
      <c r="I3171" s="2">
        <v>0</v>
      </c>
      <c r="J3171" s="3">
        <f>+dataMercanciaGeneral[[#This Row],[Mercancía general embarcada en exterior]]+dataMercanciaGeneral[[#This Row],[Mercancía general desembarcada en exterior]]</f>
        <v>0</v>
      </c>
      <c r="K3171" s="3">
        <f>+dataMercanciaGeneral[[#This Row],[Mercancía general embarcada en cabotaje]]+dataMercanciaGeneral[[#This Row],[Mercancía general embarcada en exterior]]</f>
        <v>0</v>
      </c>
      <c r="L3171" s="3">
        <f>+dataMercanciaGeneral[[#This Row],[Mercancía general desembarcada en cabotaje]]+dataMercanciaGeneral[[#This Row],[Mercancía general desembarcada en exterior]]</f>
        <v>0</v>
      </c>
      <c r="M3171" s="3">
        <f>+dataMercanciaGeneral[[#This Row],[TOTAL mercancía general embarcada en cabotaje y exterior]]+dataMercanciaGeneral[[#This Row],[TOTAL mercancía general desembarcada en cabotaje y exterior]]</f>
        <v>0</v>
      </c>
    </row>
    <row r="3172" spans="1:13" hidden="1" x14ac:dyDescent="0.25">
      <c r="A3172" s="1">
        <v>2017</v>
      </c>
      <c r="B3172" s="1" t="s">
        <v>4</v>
      </c>
      <c r="C3172" s="1" t="s">
        <v>32</v>
      </c>
      <c r="D3172" s="1" t="s">
        <v>33</v>
      </c>
      <c r="E3172" s="2">
        <v>450578</v>
      </c>
      <c r="F3172" s="2">
        <v>331391</v>
      </c>
      <c r="G3172" s="3">
        <f>+dataMercanciaGeneral[[#This Row],[Mercancía general embarcada en cabotaje]]+dataMercanciaGeneral[[#This Row],[Mercancía general desembarcada en cabotaje]]</f>
        <v>781969</v>
      </c>
      <c r="H3172" s="2">
        <v>3506854</v>
      </c>
      <c r="I3172" s="2">
        <v>3563734</v>
      </c>
      <c r="J3172" s="3">
        <f>+dataMercanciaGeneral[[#This Row],[Mercancía general embarcada en exterior]]+dataMercanciaGeneral[[#This Row],[Mercancía general desembarcada en exterior]]</f>
        <v>7070588</v>
      </c>
      <c r="K3172" s="3">
        <f>+dataMercanciaGeneral[[#This Row],[Mercancía general embarcada en cabotaje]]+dataMercanciaGeneral[[#This Row],[Mercancía general embarcada en exterior]]</f>
        <v>3957432</v>
      </c>
      <c r="L3172" s="3">
        <f>+dataMercanciaGeneral[[#This Row],[Mercancía general desembarcada en cabotaje]]+dataMercanciaGeneral[[#This Row],[Mercancía general desembarcada en exterior]]</f>
        <v>3895125</v>
      </c>
      <c r="M3172" s="3">
        <f>+dataMercanciaGeneral[[#This Row],[TOTAL mercancía general embarcada en cabotaje y exterior]]+dataMercanciaGeneral[[#This Row],[TOTAL mercancía general desembarcada en cabotaje y exterior]]</f>
        <v>7852557</v>
      </c>
    </row>
    <row r="3173" spans="1:13" hidden="1" x14ac:dyDescent="0.25">
      <c r="A3173" s="1">
        <v>2017</v>
      </c>
      <c r="B3173" s="1" t="s">
        <v>4</v>
      </c>
      <c r="C3173" s="1" t="s">
        <v>32</v>
      </c>
      <c r="D3173" s="1" t="s">
        <v>42</v>
      </c>
      <c r="E3173" s="2">
        <v>1448462</v>
      </c>
      <c r="F3173" s="2">
        <v>1757982</v>
      </c>
      <c r="G3173" s="3">
        <f>+dataMercanciaGeneral[[#This Row],[Mercancía general embarcada en cabotaje]]+dataMercanciaGeneral[[#This Row],[Mercancía general desembarcada en cabotaje]]</f>
        <v>3206444</v>
      </c>
      <c r="H3173" s="2">
        <v>27546453</v>
      </c>
      <c r="I3173" s="2">
        <v>26847106</v>
      </c>
      <c r="J3173" s="3">
        <f>+dataMercanciaGeneral[[#This Row],[Mercancía general embarcada en exterior]]+dataMercanciaGeneral[[#This Row],[Mercancía general desembarcada en exterior]]</f>
        <v>54393559</v>
      </c>
      <c r="K3173" s="3">
        <f>+dataMercanciaGeneral[[#This Row],[Mercancía general embarcada en cabotaje]]+dataMercanciaGeneral[[#This Row],[Mercancía general embarcada en exterior]]</f>
        <v>28994915</v>
      </c>
      <c r="L3173" s="3">
        <f>+dataMercanciaGeneral[[#This Row],[Mercancía general desembarcada en cabotaje]]+dataMercanciaGeneral[[#This Row],[Mercancía general desembarcada en exterior]]</f>
        <v>28605088</v>
      </c>
      <c r="M3173" s="3">
        <f>+dataMercanciaGeneral[[#This Row],[TOTAL mercancía general embarcada en cabotaje y exterior]]+dataMercanciaGeneral[[#This Row],[TOTAL mercancía general desembarcada en cabotaje y exterior]]</f>
        <v>57600003</v>
      </c>
    </row>
    <row r="3174" spans="1:13" hidden="1" x14ac:dyDescent="0.25">
      <c r="A3174" s="1">
        <v>2017</v>
      </c>
      <c r="B3174" s="1" t="s">
        <v>5</v>
      </c>
      <c r="C3174" s="1" t="s">
        <v>32</v>
      </c>
      <c r="D3174" s="1" t="s">
        <v>33</v>
      </c>
      <c r="E3174" s="2">
        <v>347013</v>
      </c>
      <c r="F3174" s="2">
        <v>376387</v>
      </c>
      <c r="G3174" s="3">
        <f>+dataMercanciaGeneral[[#This Row],[Mercancía general embarcada en cabotaje]]+dataMercanciaGeneral[[#This Row],[Mercancía general desembarcada en cabotaje]]</f>
        <v>723400</v>
      </c>
      <c r="H3174" s="2">
        <v>56879.5</v>
      </c>
      <c r="I3174" s="2">
        <v>187331.5</v>
      </c>
      <c r="J3174" s="3">
        <f>+dataMercanciaGeneral[[#This Row],[Mercancía general embarcada en exterior]]+dataMercanciaGeneral[[#This Row],[Mercancía general desembarcada en exterior]]</f>
        <v>244211</v>
      </c>
      <c r="K3174" s="3">
        <f>+dataMercanciaGeneral[[#This Row],[Mercancía general embarcada en cabotaje]]+dataMercanciaGeneral[[#This Row],[Mercancía general embarcada en exterior]]</f>
        <v>403892.5</v>
      </c>
      <c r="L3174" s="3">
        <f>+dataMercanciaGeneral[[#This Row],[Mercancía general desembarcada en cabotaje]]+dataMercanciaGeneral[[#This Row],[Mercancía general desembarcada en exterior]]</f>
        <v>563718.5</v>
      </c>
      <c r="M3174" s="3">
        <f>+dataMercanciaGeneral[[#This Row],[TOTAL mercancía general embarcada en cabotaje y exterior]]+dataMercanciaGeneral[[#This Row],[TOTAL mercancía general desembarcada en cabotaje y exterior]]</f>
        <v>967611</v>
      </c>
    </row>
    <row r="3175" spans="1:13" hidden="1" x14ac:dyDescent="0.25">
      <c r="A3175" s="1">
        <v>2017</v>
      </c>
      <c r="B3175" s="1" t="s">
        <v>5</v>
      </c>
      <c r="C3175" s="1" t="s">
        <v>32</v>
      </c>
      <c r="D3175" s="1" t="s">
        <v>42</v>
      </c>
      <c r="E3175" s="2">
        <v>242513</v>
      </c>
      <c r="F3175" s="2">
        <v>73555</v>
      </c>
      <c r="G3175" s="3">
        <f>+dataMercanciaGeneral[[#This Row],[Mercancía general embarcada en cabotaje]]+dataMercanciaGeneral[[#This Row],[Mercancía general desembarcada en cabotaje]]</f>
        <v>316068</v>
      </c>
      <c r="H3175" s="2">
        <v>221602</v>
      </c>
      <c r="I3175" s="2">
        <v>107093</v>
      </c>
      <c r="J3175" s="3">
        <f>+dataMercanciaGeneral[[#This Row],[Mercancía general embarcada en exterior]]+dataMercanciaGeneral[[#This Row],[Mercancía general desembarcada en exterior]]</f>
        <v>328695</v>
      </c>
      <c r="K3175" s="3">
        <f>+dataMercanciaGeneral[[#This Row],[Mercancía general embarcada en cabotaje]]+dataMercanciaGeneral[[#This Row],[Mercancía general embarcada en exterior]]</f>
        <v>464115</v>
      </c>
      <c r="L3175" s="3">
        <f>+dataMercanciaGeneral[[#This Row],[Mercancía general desembarcada en cabotaje]]+dataMercanciaGeneral[[#This Row],[Mercancía general desembarcada en exterior]]</f>
        <v>180648</v>
      </c>
      <c r="M3175" s="3">
        <f>+dataMercanciaGeneral[[#This Row],[TOTAL mercancía general embarcada en cabotaje y exterior]]+dataMercanciaGeneral[[#This Row],[TOTAL mercancía general desembarcada en cabotaje y exterior]]</f>
        <v>644763</v>
      </c>
    </row>
    <row r="3176" spans="1:13" hidden="1" x14ac:dyDescent="0.25">
      <c r="A3176" s="1">
        <v>2017</v>
      </c>
      <c r="B3176" s="1" t="s">
        <v>10</v>
      </c>
      <c r="C3176" s="1" t="s">
        <v>32</v>
      </c>
      <c r="D3176" s="1" t="s">
        <v>33</v>
      </c>
      <c r="E3176" s="2">
        <v>4076870</v>
      </c>
      <c r="F3176" s="2">
        <v>7328019</v>
      </c>
      <c r="G3176" s="3">
        <f>+dataMercanciaGeneral[[#This Row],[Mercancía general embarcada en cabotaje]]+dataMercanciaGeneral[[#This Row],[Mercancía general desembarcada en cabotaje]]</f>
        <v>11404889</v>
      </c>
      <c r="H3176" s="2">
        <v>9445</v>
      </c>
      <c r="I3176" s="2">
        <v>16948</v>
      </c>
      <c r="J3176" s="3">
        <f>+dataMercanciaGeneral[[#This Row],[Mercancía general embarcada en exterior]]+dataMercanciaGeneral[[#This Row],[Mercancía general desembarcada en exterior]]</f>
        <v>26393</v>
      </c>
      <c r="K3176" s="3">
        <f>+dataMercanciaGeneral[[#This Row],[Mercancía general embarcada en cabotaje]]+dataMercanciaGeneral[[#This Row],[Mercancía general embarcada en exterior]]</f>
        <v>4086315</v>
      </c>
      <c r="L3176" s="3">
        <f>+dataMercanciaGeneral[[#This Row],[Mercancía general desembarcada en cabotaje]]+dataMercanciaGeneral[[#This Row],[Mercancía general desembarcada en exterior]]</f>
        <v>7344967</v>
      </c>
      <c r="M3176" s="3">
        <f>+dataMercanciaGeneral[[#This Row],[TOTAL mercancía general embarcada en cabotaje y exterior]]+dataMercanciaGeneral[[#This Row],[TOTAL mercancía general desembarcada en cabotaje y exterior]]</f>
        <v>11431282</v>
      </c>
    </row>
    <row r="3177" spans="1:13" hidden="1" x14ac:dyDescent="0.25">
      <c r="A3177" s="1">
        <v>2017</v>
      </c>
      <c r="B3177" s="1" t="s">
        <v>10</v>
      </c>
      <c r="C3177" s="1" t="s">
        <v>32</v>
      </c>
      <c r="D3177" s="1" t="s">
        <v>42</v>
      </c>
      <c r="E3177" s="2">
        <v>176862</v>
      </c>
      <c r="F3177" s="2">
        <v>636219</v>
      </c>
      <c r="G3177" s="3">
        <f>+dataMercanciaGeneral[[#This Row],[Mercancía general embarcada en cabotaje]]+dataMercanciaGeneral[[#This Row],[Mercancía general desembarcada en cabotaje]]</f>
        <v>813081</v>
      </c>
      <c r="H3177" s="2">
        <v>13</v>
      </c>
      <c r="I3177" s="2">
        <v>424</v>
      </c>
      <c r="J3177" s="3">
        <f>+dataMercanciaGeneral[[#This Row],[Mercancía general embarcada en exterior]]+dataMercanciaGeneral[[#This Row],[Mercancía general desembarcada en exterior]]</f>
        <v>437</v>
      </c>
      <c r="K3177" s="3">
        <f>+dataMercanciaGeneral[[#This Row],[Mercancía general embarcada en cabotaje]]+dataMercanciaGeneral[[#This Row],[Mercancía general embarcada en exterior]]</f>
        <v>176875</v>
      </c>
      <c r="L3177" s="3">
        <f>+dataMercanciaGeneral[[#This Row],[Mercancía general desembarcada en cabotaje]]+dataMercanciaGeneral[[#This Row],[Mercancía general desembarcada en exterior]]</f>
        <v>636643</v>
      </c>
      <c r="M3177" s="3">
        <f>+dataMercanciaGeneral[[#This Row],[TOTAL mercancía general embarcada en cabotaje y exterior]]+dataMercanciaGeneral[[#This Row],[TOTAL mercancía general desembarcada en cabotaje y exterior]]</f>
        <v>813518</v>
      </c>
    </row>
    <row r="3178" spans="1:13" hidden="1" x14ac:dyDescent="0.25">
      <c r="A3178" s="1">
        <v>2017</v>
      </c>
      <c r="B3178" s="1" t="s">
        <v>11</v>
      </c>
      <c r="C3178" s="1" t="s">
        <v>32</v>
      </c>
      <c r="D3178" s="1" t="s">
        <v>33</v>
      </c>
      <c r="E3178" s="2">
        <v>3557129.0483333329</v>
      </c>
      <c r="F3178" s="2">
        <v>1889689</v>
      </c>
      <c r="G3178" s="3">
        <f>+dataMercanciaGeneral[[#This Row],[Mercancía general embarcada en cabotaje]]+dataMercanciaGeneral[[#This Row],[Mercancía general desembarcada en cabotaje]]</f>
        <v>5446818.0483333329</v>
      </c>
      <c r="H3178" s="2">
        <v>3160788.3999999985</v>
      </c>
      <c r="I3178" s="2">
        <v>2602043.4000000004</v>
      </c>
      <c r="J3178" s="3">
        <f>+dataMercanciaGeneral[[#This Row],[Mercancía general embarcada en exterior]]+dataMercanciaGeneral[[#This Row],[Mercancía general desembarcada en exterior]]</f>
        <v>5762831.7999999989</v>
      </c>
      <c r="K3178" s="3">
        <f>+dataMercanciaGeneral[[#This Row],[Mercancía general embarcada en cabotaje]]+dataMercanciaGeneral[[#This Row],[Mercancía general embarcada en exterior]]</f>
        <v>6717917.4483333314</v>
      </c>
      <c r="L3178" s="3">
        <f>+dataMercanciaGeneral[[#This Row],[Mercancía general desembarcada en cabotaje]]+dataMercanciaGeneral[[#This Row],[Mercancía general desembarcada en exterior]]</f>
        <v>4491732.4000000004</v>
      </c>
      <c r="M3178" s="3">
        <f>+dataMercanciaGeneral[[#This Row],[TOTAL mercancía general embarcada en cabotaje y exterior]]+dataMercanciaGeneral[[#This Row],[TOTAL mercancía general desembarcada en cabotaje y exterior]]</f>
        <v>11209649.848333333</v>
      </c>
    </row>
    <row r="3179" spans="1:13" hidden="1" x14ac:dyDescent="0.25">
      <c r="A3179" s="1">
        <v>2017</v>
      </c>
      <c r="B3179" s="1" t="s">
        <v>11</v>
      </c>
      <c r="C3179" s="1" t="s">
        <v>32</v>
      </c>
      <c r="D3179" s="1" t="s">
        <v>42</v>
      </c>
      <c r="E3179" s="2">
        <v>1084047.9516666671</v>
      </c>
      <c r="F3179" s="2">
        <v>419255</v>
      </c>
      <c r="G3179" s="3">
        <f>+dataMercanciaGeneral[[#This Row],[Mercancía general embarcada en cabotaje]]+dataMercanciaGeneral[[#This Row],[Mercancía general desembarcada en cabotaje]]</f>
        <v>1503302.9516666671</v>
      </c>
      <c r="H3179" s="2">
        <v>15446225</v>
      </c>
      <c r="I3179" s="2">
        <v>12961696</v>
      </c>
      <c r="J3179" s="3">
        <f>+dataMercanciaGeneral[[#This Row],[Mercancía general embarcada en exterior]]+dataMercanciaGeneral[[#This Row],[Mercancía general desembarcada en exterior]]</f>
        <v>28407921</v>
      </c>
      <c r="K3179" s="3">
        <f>+dataMercanciaGeneral[[#This Row],[Mercancía general embarcada en cabotaje]]+dataMercanciaGeneral[[#This Row],[Mercancía general embarcada en exterior]]</f>
        <v>16530272.951666668</v>
      </c>
      <c r="L3179" s="3">
        <f>+dataMercanciaGeneral[[#This Row],[Mercancía general desembarcada en cabotaje]]+dataMercanciaGeneral[[#This Row],[Mercancía general desembarcada en exterior]]</f>
        <v>13380951</v>
      </c>
      <c r="M3179" s="3">
        <f>+dataMercanciaGeneral[[#This Row],[TOTAL mercancía general embarcada en cabotaje y exterior]]+dataMercanciaGeneral[[#This Row],[TOTAL mercancía general desembarcada en cabotaje y exterior]]</f>
        <v>29911223.951666668</v>
      </c>
    </row>
    <row r="3180" spans="1:13" hidden="1" x14ac:dyDescent="0.25">
      <c r="A3180" s="1">
        <v>2017</v>
      </c>
      <c r="B3180" s="1" t="s">
        <v>12</v>
      </c>
      <c r="C3180" s="1" t="s">
        <v>32</v>
      </c>
      <c r="D3180" s="1" t="s">
        <v>33</v>
      </c>
      <c r="E3180" s="2">
        <v>4725</v>
      </c>
      <c r="F3180" s="2">
        <v>22</v>
      </c>
      <c r="G3180" s="3">
        <f>+dataMercanciaGeneral[[#This Row],[Mercancía general embarcada en cabotaje]]+dataMercanciaGeneral[[#This Row],[Mercancía general desembarcada en cabotaje]]</f>
        <v>4747</v>
      </c>
      <c r="H3180" s="2">
        <v>1076181</v>
      </c>
      <c r="I3180" s="2">
        <v>2322488</v>
      </c>
      <c r="J3180" s="3">
        <f>+dataMercanciaGeneral[[#This Row],[Mercancía general embarcada en exterior]]+dataMercanciaGeneral[[#This Row],[Mercancía general desembarcada en exterior]]</f>
        <v>3398669</v>
      </c>
      <c r="K3180" s="3">
        <f>+dataMercanciaGeneral[[#This Row],[Mercancía general embarcada en cabotaje]]+dataMercanciaGeneral[[#This Row],[Mercancía general embarcada en exterior]]</f>
        <v>1080906</v>
      </c>
      <c r="L3180" s="3">
        <f>+dataMercanciaGeneral[[#This Row],[Mercancía general desembarcada en cabotaje]]+dataMercanciaGeneral[[#This Row],[Mercancía general desembarcada en exterior]]</f>
        <v>2322510</v>
      </c>
      <c r="M3180" s="3">
        <f>+dataMercanciaGeneral[[#This Row],[TOTAL mercancía general embarcada en cabotaje y exterior]]+dataMercanciaGeneral[[#This Row],[TOTAL mercancía general desembarcada en cabotaje y exterior]]</f>
        <v>3403416</v>
      </c>
    </row>
    <row r="3181" spans="1:13" hidden="1" x14ac:dyDescent="0.25">
      <c r="A3181" s="1">
        <v>2017</v>
      </c>
      <c r="B3181" s="1" t="s">
        <v>12</v>
      </c>
      <c r="C3181" s="1" t="s">
        <v>32</v>
      </c>
      <c r="D3181" s="1" t="s">
        <v>42</v>
      </c>
      <c r="E3181" s="2">
        <v>240801</v>
      </c>
      <c r="F3181" s="2">
        <v>132162</v>
      </c>
      <c r="G3181" s="3">
        <f>+dataMercanciaGeneral[[#This Row],[Mercancía general embarcada en cabotaje]]+dataMercanciaGeneral[[#This Row],[Mercancía general desembarcada en cabotaje]]</f>
        <v>372963</v>
      </c>
      <c r="H3181" s="2">
        <v>3778274</v>
      </c>
      <c r="I3181" s="2">
        <v>2313324</v>
      </c>
      <c r="J3181" s="3">
        <f>+dataMercanciaGeneral[[#This Row],[Mercancía general embarcada en exterior]]+dataMercanciaGeneral[[#This Row],[Mercancía general desembarcada en exterior]]</f>
        <v>6091598</v>
      </c>
      <c r="K3181" s="3">
        <f>+dataMercanciaGeneral[[#This Row],[Mercancía general embarcada en cabotaje]]+dataMercanciaGeneral[[#This Row],[Mercancía general embarcada en exterior]]</f>
        <v>4019075</v>
      </c>
      <c r="L3181" s="3">
        <f>+dataMercanciaGeneral[[#This Row],[Mercancía general desembarcada en cabotaje]]+dataMercanciaGeneral[[#This Row],[Mercancía general desembarcada en exterior]]</f>
        <v>2445486</v>
      </c>
      <c r="M3181" s="3">
        <f>+dataMercanciaGeneral[[#This Row],[TOTAL mercancía general embarcada en cabotaje y exterior]]+dataMercanciaGeneral[[#This Row],[TOTAL mercancía general desembarcada en cabotaje y exterior]]</f>
        <v>6464561</v>
      </c>
    </row>
    <row r="3182" spans="1:13" hidden="1" x14ac:dyDescent="0.25">
      <c r="A3182" s="1">
        <v>2017</v>
      </c>
      <c r="B3182" s="1" t="s">
        <v>13</v>
      </c>
      <c r="C3182" s="1" t="s">
        <v>32</v>
      </c>
      <c r="D3182" s="1" t="s">
        <v>33</v>
      </c>
      <c r="E3182" s="2">
        <v>3208.4000000000015</v>
      </c>
      <c r="F3182" s="2">
        <v>2969.4000000000015</v>
      </c>
      <c r="G3182" s="3">
        <f>+dataMercanciaGeneral[[#This Row],[Mercancía general embarcada en cabotaje]]+dataMercanciaGeneral[[#This Row],[Mercancía general desembarcada en cabotaje]]</f>
        <v>6177.8000000000029</v>
      </c>
      <c r="H3182" s="2">
        <v>154164</v>
      </c>
      <c r="I3182" s="2">
        <v>148403</v>
      </c>
      <c r="J3182" s="3">
        <f>+dataMercanciaGeneral[[#This Row],[Mercancía general embarcada en exterior]]+dataMercanciaGeneral[[#This Row],[Mercancía general desembarcada en exterior]]</f>
        <v>302567</v>
      </c>
      <c r="K3182" s="3">
        <f>+dataMercanciaGeneral[[#This Row],[Mercancía general embarcada en cabotaje]]+dataMercanciaGeneral[[#This Row],[Mercancía general embarcada en exterior]]</f>
        <v>157372.4</v>
      </c>
      <c r="L3182" s="3">
        <f>+dataMercanciaGeneral[[#This Row],[Mercancía general desembarcada en cabotaje]]+dataMercanciaGeneral[[#This Row],[Mercancía general desembarcada en exterior]]</f>
        <v>151372.4</v>
      </c>
      <c r="M3182" s="3">
        <f>+dataMercanciaGeneral[[#This Row],[TOTAL mercancía general embarcada en cabotaje y exterior]]+dataMercanciaGeneral[[#This Row],[TOTAL mercancía general desembarcada en cabotaje y exterior]]</f>
        <v>308744.8</v>
      </c>
    </row>
    <row r="3183" spans="1:13" hidden="1" x14ac:dyDescent="0.25">
      <c r="A3183" s="1">
        <v>2017</v>
      </c>
      <c r="B3183" s="1" t="s">
        <v>13</v>
      </c>
      <c r="C3183" s="1" t="s">
        <v>32</v>
      </c>
      <c r="D3183" s="1" t="s">
        <v>42</v>
      </c>
      <c r="E3183" s="2">
        <v>16227</v>
      </c>
      <c r="F3183" s="2">
        <v>20673</v>
      </c>
      <c r="G3183" s="3">
        <f>+dataMercanciaGeneral[[#This Row],[Mercancía general embarcada en cabotaje]]+dataMercanciaGeneral[[#This Row],[Mercancía general desembarcada en cabotaje]]</f>
        <v>36900</v>
      </c>
      <c r="H3183" s="2">
        <v>662647</v>
      </c>
      <c r="I3183" s="2">
        <v>524057</v>
      </c>
      <c r="J3183" s="3">
        <f>+dataMercanciaGeneral[[#This Row],[Mercancía general embarcada en exterior]]+dataMercanciaGeneral[[#This Row],[Mercancía general desembarcada en exterior]]</f>
        <v>1186704</v>
      </c>
      <c r="K3183" s="3">
        <f>+dataMercanciaGeneral[[#This Row],[Mercancía general embarcada en cabotaje]]+dataMercanciaGeneral[[#This Row],[Mercancía general embarcada en exterior]]</f>
        <v>678874</v>
      </c>
      <c r="L3183" s="3">
        <f>+dataMercanciaGeneral[[#This Row],[Mercancía general desembarcada en cabotaje]]+dataMercanciaGeneral[[#This Row],[Mercancía general desembarcada en exterior]]</f>
        <v>544730</v>
      </c>
      <c r="M3183" s="3">
        <f>+dataMercanciaGeneral[[#This Row],[TOTAL mercancía general embarcada en cabotaje y exterior]]+dataMercanciaGeneral[[#This Row],[TOTAL mercancía general desembarcada en cabotaje y exterior]]</f>
        <v>1223604</v>
      </c>
    </row>
    <row r="3184" spans="1:13" hidden="1" x14ac:dyDescent="0.25">
      <c r="A3184" s="1">
        <v>2017</v>
      </c>
      <c r="B3184" s="1" t="s">
        <v>14</v>
      </c>
      <c r="C3184" s="1" t="s">
        <v>32</v>
      </c>
      <c r="D3184" s="1" t="s">
        <v>33</v>
      </c>
      <c r="E3184" s="2">
        <v>719</v>
      </c>
      <c r="F3184" s="2">
        <v>10204</v>
      </c>
      <c r="G3184" s="3">
        <f>+dataMercanciaGeneral[[#This Row],[Mercancía general embarcada en cabotaje]]+dataMercanciaGeneral[[#This Row],[Mercancía general desembarcada en cabotaje]]</f>
        <v>10923</v>
      </c>
      <c r="H3184" s="2">
        <v>170345.39999999991</v>
      </c>
      <c r="I3184" s="2">
        <v>125995.40000000002</v>
      </c>
      <c r="J3184" s="3">
        <f>+dataMercanciaGeneral[[#This Row],[Mercancía general embarcada en exterior]]+dataMercanciaGeneral[[#This Row],[Mercancía general desembarcada en exterior]]</f>
        <v>296340.79999999993</v>
      </c>
      <c r="K3184" s="3">
        <f>+dataMercanciaGeneral[[#This Row],[Mercancía general embarcada en cabotaje]]+dataMercanciaGeneral[[#This Row],[Mercancía general embarcada en exterior]]</f>
        <v>171064.39999999991</v>
      </c>
      <c r="L3184" s="3">
        <f>+dataMercanciaGeneral[[#This Row],[Mercancía general desembarcada en cabotaje]]+dataMercanciaGeneral[[#This Row],[Mercancía general desembarcada en exterior]]</f>
        <v>136199.40000000002</v>
      </c>
      <c r="M3184" s="3">
        <f>+dataMercanciaGeneral[[#This Row],[TOTAL mercancía general embarcada en cabotaje y exterior]]+dataMercanciaGeneral[[#This Row],[TOTAL mercancía general desembarcada en cabotaje y exterior]]</f>
        <v>307263.79999999993</v>
      </c>
    </row>
    <row r="3185" spans="1:13" hidden="1" x14ac:dyDescent="0.25">
      <c r="A3185" s="1">
        <v>2017</v>
      </c>
      <c r="B3185" s="1" t="s">
        <v>14</v>
      </c>
      <c r="C3185" s="1" t="s">
        <v>32</v>
      </c>
      <c r="D3185" s="1" t="s">
        <v>42</v>
      </c>
      <c r="E3185" s="2">
        <v>14855</v>
      </c>
      <c r="F3185" s="2">
        <v>9401</v>
      </c>
      <c r="G3185" s="3">
        <f>+dataMercanciaGeneral[[#This Row],[Mercancía general embarcada en cabotaje]]+dataMercanciaGeneral[[#This Row],[Mercancía general desembarcada en cabotaje]]</f>
        <v>24256</v>
      </c>
      <c r="H3185" s="2">
        <v>2682296</v>
      </c>
      <c r="I3185" s="2">
        <v>570068</v>
      </c>
      <c r="J3185" s="3">
        <f>+dataMercanciaGeneral[[#This Row],[Mercancía general embarcada en exterior]]+dataMercanciaGeneral[[#This Row],[Mercancía general desembarcada en exterior]]</f>
        <v>3252364</v>
      </c>
      <c r="K3185" s="3">
        <f>+dataMercanciaGeneral[[#This Row],[Mercancía general embarcada en cabotaje]]+dataMercanciaGeneral[[#This Row],[Mercancía general embarcada en exterior]]</f>
        <v>2697151</v>
      </c>
      <c r="L3185" s="3">
        <f>+dataMercanciaGeneral[[#This Row],[Mercancía general desembarcada en cabotaje]]+dataMercanciaGeneral[[#This Row],[Mercancía general desembarcada en exterior]]</f>
        <v>579469</v>
      </c>
      <c r="M3185" s="3">
        <f>+dataMercanciaGeneral[[#This Row],[TOTAL mercancía general embarcada en cabotaje y exterior]]+dataMercanciaGeneral[[#This Row],[TOTAL mercancía general desembarcada en cabotaje y exterior]]</f>
        <v>3276620</v>
      </c>
    </row>
    <row r="3186" spans="1:13" hidden="1" x14ac:dyDescent="0.25">
      <c r="A3186" s="1">
        <v>2017</v>
      </c>
      <c r="B3186" s="1" t="s">
        <v>15</v>
      </c>
      <c r="C3186" s="1" t="s">
        <v>32</v>
      </c>
      <c r="D3186" s="1" t="s">
        <v>33</v>
      </c>
      <c r="E3186" s="2">
        <v>250678</v>
      </c>
      <c r="F3186" s="2">
        <v>492624</v>
      </c>
      <c r="G3186" s="3">
        <f>+dataMercanciaGeneral[[#This Row],[Mercancía general embarcada en cabotaje]]+dataMercanciaGeneral[[#This Row],[Mercancía general desembarcada en cabotaje]]</f>
        <v>743302</v>
      </c>
      <c r="H3186" s="2">
        <v>0</v>
      </c>
      <c r="I3186" s="2">
        <v>310</v>
      </c>
      <c r="J3186" s="3">
        <f>+dataMercanciaGeneral[[#This Row],[Mercancía general embarcada en exterior]]+dataMercanciaGeneral[[#This Row],[Mercancía general desembarcada en exterior]]</f>
        <v>310</v>
      </c>
      <c r="K3186" s="3">
        <f>+dataMercanciaGeneral[[#This Row],[Mercancía general embarcada en cabotaje]]+dataMercanciaGeneral[[#This Row],[Mercancía general embarcada en exterior]]</f>
        <v>250678</v>
      </c>
      <c r="L3186" s="3">
        <f>+dataMercanciaGeneral[[#This Row],[Mercancía general desembarcada en cabotaje]]+dataMercanciaGeneral[[#This Row],[Mercancía general desembarcada en exterior]]</f>
        <v>492934</v>
      </c>
      <c r="M3186" s="3">
        <f>+dataMercanciaGeneral[[#This Row],[TOTAL mercancía general embarcada en cabotaje y exterior]]+dataMercanciaGeneral[[#This Row],[TOTAL mercancía general desembarcada en cabotaje y exterior]]</f>
        <v>743612</v>
      </c>
    </row>
    <row r="3187" spans="1:13" hidden="1" x14ac:dyDescent="0.25">
      <c r="A3187" s="1">
        <v>2017</v>
      </c>
      <c r="B3187" s="1" t="s">
        <v>15</v>
      </c>
      <c r="C3187" s="1" t="s">
        <v>32</v>
      </c>
      <c r="D3187" s="1" t="s">
        <v>42</v>
      </c>
      <c r="E3187" s="2">
        <v>67825</v>
      </c>
      <c r="F3187" s="2">
        <v>57288</v>
      </c>
      <c r="G3187" s="3">
        <f>+dataMercanciaGeneral[[#This Row],[Mercancía general embarcada en cabotaje]]+dataMercanciaGeneral[[#This Row],[Mercancía general desembarcada en cabotaje]]</f>
        <v>125113</v>
      </c>
      <c r="H3187" s="2">
        <v>0</v>
      </c>
      <c r="I3187" s="2">
        <v>104</v>
      </c>
      <c r="J3187" s="3">
        <f>+dataMercanciaGeneral[[#This Row],[Mercancía general embarcada en exterior]]+dataMercanciaGeneral[[#This Row],[Mercancía general desembarcada en exterior]]</f>
        <v>104</v>
      </c>
      <c r="K3187" s="3">
        <f>+dataMercanciaGeneral[[#This Row],[Mercancía general embarcada en cabotaje]]+dataMercanciaGeneral[[#This Row],[Mercancía general embarcada en exterior]]</f>
        <v>67825</v>
      </c>
      <c r="L3187" s="3">
        <f>+dataMercanciaGeneral[[#This Row],[Mercancía general desembarcada en cabotaje]]+dataMercanciaGeneral[[#This Row],[Mercancía general desembarcada en exterior]]</f>
        <v>57392</v>
      </c>
      <c r="M3187" s="3">
        <f>+dataMercanciaGeneral[[#This Row],[TOTAL mercancía general embarcada en cabotaje y exterior]]+dataMercanciaGeneral[[#This Row],[TOTAL mercancía general desembarcada en cabotaje y exterior]]</f>
        <v>125217</v>
      </c>
    </row>
    <row r="3188" spans="1:13" hidden="1" x14ac:dyDescent="0.25">
      <c r="A3188" s="1">
        <v>2017</v>
      </c>
      <c r="B3188" s="1" t="s">
        <v>16</v>
      </c>
      <c r="C3188" s="1" t="s">
        <v>32</v>
      </c>
      <c r="D3188" s="1" t="s">
        <v>33</v>
      </c>
      <c r="E3188" s="2">
        <v>2781.04</v>
      </c>
      <c r="F3188" s="2">
        <v>2089.2999999999997</v>
      </c>
      <c r="G3188" s="3">
        <f>+dataMercanciaGeneral[[#This Row],[Mercancía general embarcada en cabotaje]]+dataMercanciaGeneral[[#This Row],[Mercancía general desembarcada en cabotaje]]</f>
        <v>4870.34</v>
      </c>
      <c r="H3188" s="2">
        <v>675569.63</v>
      </c>
      <c r="I3188" s="2">
        <v>96341.57</v>
      </c>
      <c r="J3188" s="3">
        <f>+dataMercanciaGeneral[[#This Row],[Mercancía general embarcada en exterior]]+dataMercanciaGeneral[[#This Row],[Mercancía general desembarcada en exterior]]</f>
        <v>771911.2</v>
      </c>
      <c r="K3188" s="3">
        <f>+dataMercanciaGeneral[[#This Row],[Mercancía general embarcada en cabotaje]]+dataMercanciaGeneral[[#This Row],[Mercancía general embarcada en exterior]]</f>
        <v>678350.67</v>
      </c>
      <c r="L3188" s="3">
        <f>+dataMercanciaGeneral[[#This Row],[Mercancía general desembarcada en cabotaje]]+dataMercanciaGeneral[[#This Row],[Mercancía general desembarcada en exterior]]</f>
        <v>98430.87000000001</v>
      </c>
      <c r="M3188" s="3">
        <f>+dataMercanciaGeneral[[#This Row],[TOTAL mercancía general embarcada en cabotaje y exterior]]+dataMercanciaGeneral[[#This Row],[TOTAL mercancía general desembarcada en cabotaje y exterior]]</f>
        <v>776781.54</v>
      </c>
    </row>
    <row r="3189" spans="1:13" hidden="1" x14ac:dyDescent="0.25">
      <c r="A3189" s="1">
        <v>2017</v>
      </c>
      <c r="B3189" s="1" t="s">
        <v>16</v>
      </c>
      <c r="C3189" s="1" t="s">
        <v>32</v>
      </c>
      <c r="D3189" s="1" t="s">
        <v>42</v>
      </c>
      <c r="E3189" s="2">
        <v>317</v>
      </c>
      <c r="F3189" s="2">
        <v>4</v>
      </c>
      <c r="G3189" s="3">
        <f>+dataMercanciaGeneral[[#This Row],[Mercancía general embarcada en cabotaje]]+dataMercanciaGeneral[[#This Row],[Mercancía general desembarcada en cabotaje]]</f>
        <v>321</v>
      </c>
      <c r="H3189" s="2">
        <v>1359</v>
      </c>
      <c r="I3189" s="2">
        <v>555</v>
      </c>
      <c r="J3189" s="3">
        <f>+dataMercanciaGeneral[[#This Row],[Mercancía general embarcada en exterior]]+dataMercanciaGeneral[[#This Row],[Mercancía general desembarcada en exterior]]</f>
        <v>1914</v>
      </c>
      <c r="K3189" s="3">
        <f>+dataMercanciaGeneral[[#This Row],[Mercancía general embarcada en cabotaje]]+dataMercanciaGeneral[[#This Row],[Mercancía general embarcada en exterior]]</f>
        <v>1676</v>
      </c>
      <c r="L3189" s="3">
        <f>+dataMercanciaGeneral[[#This Row],[Mercancía general desembarcada en cabotaje]]+dataMercanciaGeneral[[#This Row],[Mercancía general desembarcada en exterior]]</f>
        <v>559</v>
      </c>
      <c r="M3189" s="3">
        <f>+dataMercanciaGeneral[[#This Row],[TOTAL mercancía general embarcada en cabotaje y exterior]]+dataMercanciaGeneral[[#This Row],[TOTAL mercancía general desembarcada en cabotaje y exterior]]</f>
        <v>2235</v>
      </c>
    </row>
    <row r="3190" spans="1:13" hidden="1" x14ac:dyDescent="0.25">
      <c r="A3190" s="1">
        <v>2017</v>
      </c>
      <c r="B3190" s="1" t="s">
        <v>17</v>
      </c>
      <c r="C3190" s="1" t="s">
        <v>32</v>
      </c>
      <c r="D3190" s="1" t="s">
        <v>33</v>
      </c>
      <c r="E3190" s="2">
        <f>-11978+11978</f>
        <v>0</v>
      </c>
      <c r="F3190" s="2">
        <f>118656-11978</f>
        <v>106678</v>
      </c>
      <c r="G3190" s="3">
        <f>+dataMercanciaGeneral[[#This Row],[Mercancía general embarcada en cabotaje]]+dataMercanciaGeneral[[#This Row],[Mercancía general desembarcada en cabotaje]]</f>
        <v>106678</v>
      </c>
      <c r="H3190" s="2">
        <f>575262.5-5158-11978</f>
        <v>558126.5</v>
      </c>
      <c r="I3190" s="2">
        <f>26592.5+5158+11978</f>
        <v>43728.5</v>
      </c>
      <c r="J3190" s="3">
        <f>+dataMercanciaGeneral[[#This Row],[Mercancía general embarcada en exterior]]+dataMercanciaGeneral[[#This Row],[Mercancía general desembarcada en exterior]]</f>
        <v>601855</v>
      </c>
      <c r="K3190" s="3">
        <f>+dataMercanciaGeneral[[#This Row],[Mercancía general embarcada en cabotaje]]+dataMercanciaGeneral[[#This Row],[Mercancía general embarcada en exterior]]</f>
        <v>558126.5</v>
      </c>
      <c r="L3190" s="3">
        <f>+dataMercanciaGeneral[[#This Row],[Mercancía general desembarcada en cabotaje]]+dataMercanciaGeneral[[#This Row],[Mercancía general desembarcada en exterior]]</f>
        <v>150406.5</v>
      </c>
      <c r="M3190" s="3">
        <f>+dataMercanciaGeneral[[#This Row],[TOTAL mercancía general embarcada en cabotaje y exterior]]+dataMercanciaGeneral[[#This Row],[TOTAL mercancía general desembarcada en cabotaje y exterior]]</f>
        <v>708533</v>
      </c>
    </row>
    <row r="3191" spans="1:13" hidden="1" x14ac:dyDescent="0.25">
      <c r="A3191" s="1">
        <v>2017</v>
      </c>
      <c r="B3191" s="1" t="s">
        <v>17</v>
      </c>
      <c r="C3191" s="1" t="s">
        <v>32</v>
      </c>
      <c r="D3191" s="1" t="s">
        <v>42</v>
      </c>
      <c r="E3191" s="2">
        <v>21997</v>
      </c>
      <c r="F3191" s="2">
        <v>30695</v>
      </c>
      <c r="G3191" s="3">
        <f>+dataMercanciaGeneral[[#This Row],[Mercancía general embarcada en cabotaje]]+dataMercanciaGeneral[[#This Row],[Mercancía general desembarcada en cabotaje]]</f>
        <v>52692</v>
      </c>
      <c r="H3191" s="2">
        <v>503850</v>
      </c>
      <c r="I3191" s="2">
        <v>352803</v>
      </c>
      <c r="J3191" s="3">
        <f>+dataMercanciaGeneral[[#This Row],[Mercancía general embarcada en exterior]]+dataMercanciaGeneral[[#This Row],[Mercancía general desembarcada en exterior]]</f>
        <v>856653</v>
      </c>
      <c r="K3191" s="3">
        <f>+dataMercanciaGeneral[[#This Row],[Mercancía general embarcada en cabotaje]]+dataMercanciaGeneral[[#This Row],[Mercancía general embarcada en exterior]]</f>
        <v>525847</v>
      </c>
      <c r="L3191" s="3">
        <f>+dataMercanciaGeneral[[#This Row],[Mercancía general desembarcada en cabotaje]]+dataMercanciaGeneral[[#This Row],[Mercancía general desembarcada en exterior]]</f>
        <v>383498</v>
      </c>
      <c r="M3191" s="3">
        <f>+dataMercanciaGeneral[[#This Row],[TOTAL mercancía general embarcada en cabotaje y exterior]]+dataMercanciaGeneral[[#This Row],[TOTAL mercancía general desembarcada en cabotaje y exterior]]</f>
        <v>909345</v>
      </c>
    </row>
    <row r="3192" spans="1:13" hidden="1" x14ac:dyDescent="0.25">
      <c r="A3192" s="1">
        <v>2017</v>
      </c>
      <c r="B3192" s="1" t="s">
        <v>18</v>
      </c>
      <c r="C3192" s="1" t="s">
        <v>32</v>
      </c>
      <c r="D3192" s="1" t="s">
        <v>33</v>
      </c>
      <c r="E3192" s="2">
        <v>102745.05000000002</v>
      </c>
      <c r="F3192" s="2">
        <v>34696.429999999993</v>
      </c>
      <c r="G3192" s="3">
        <f>+dataMercanciaGeneral[[#This Row],[Mercancía general embarcada en cabotaje]]+dataMercanciaGeneral[[#This Row],[Mercancía general desembarcada en cabotaje]]</f>
        <v>137441.48000000001</v>
      </c>
      <c r="H3192" s="2">
        <v>129772.66999999998</v>
      </c>
      <c r="I3192" s="2">
        <v>18413.309999999998</v>
      </c>
      <c r="J3192" s="3">
        <f>+dataMercanciaGeneral[[#This Row],[Mercancía general embarcada en exterior]]+dataMercanciaGeneral[[#This Row],[Mercancía general desembarcada en exterior]]</f>
        <v>148185.97999999998</v>
      </c>
      <c r="K3192" s="3">
        <f>+dataMercanciaGeneral[[#This Row],[Mercancía general embarcada en cabotaje]]+dataMercanciaGeneral[[#This Row],[Mercancía general embarcada en exterior]]</f>
        <v>232517.72</v>
      </c>
      <c r="L3192" s="3">
        <f>+dataMercanciaGeneral[[#This Row],[Mercancía general desembarcada en cabotaje]]+dataMercanciaGeneral[[#This Row],[Mercancía general desembarcada en exterior]]</f>
        <v>53109.739999999991</v>
      </c>
      <c r="M3192" s="3">
        <f>+dataMercanciaGeneral[[#This Row],[TOTAL mercancía general embarcada en cabotaje y exterior]]+dataMercanciaGeneral[[#This Row],[TOTAL mercancía general desembarcada en cabotaje y exterior]]</f>
        <v>285627.45999999996</v>
      </c>
    </row>
    <row r="3193" spans="1:13" hidden="1" x14ac:dyDescent="0.25">
      <c r="A3193" s="1">
        <v>2017</v>
      </c>
      <c r="B3193" s="1" t="s">
        <v>18</v>
      </c>
      <c r="C3193" s="1" t="s">
        <v>32</v>
      </c>
      <c r="D3193" s="1" t="s">
        <v>42</v>
      </c>
      <c r="E3193" s="2">
        <v>239280.73</v>
      </c>
      <c r="F3193" s="2">
        <v>80529</v>
      </c>
      <c r="G3193" s="3">
        <f>+dataMercanciaGeneral[[#This Row],[Mercancía general embarcada en cabotaje]]+dataMercanciaGeneral[[#This Row],[Mercancía general desembarcada en cabotaje]]</f>
        <v>319809.73</v>
      </c>
      <c r="H3193" s="2">
        <v>146128</v>
      </c>
      <c r="I3193" s="2">
        <v>33882</v>
      </c>
      <c r="J3193" s="3">
        <f>+dataMercanciaGeneral[[#This Row],[Mercancía general embarcada en exterior]]+dataMercanciaGeneral[[#This Row],[Mercancía general desembarcada en exterior]]</f>
        <v>180010</v>
      </c>
      <c r="K3193" s="3">
        <f>+dataMercanciaGeneral[[#This Row],[Mercancía general embarcada en cabotaje]]+dataMercanciaGeneral[[#This Row],[Mercancía general embarcada en exterior]]</f>
        <v>385408.73</v>
      </c>
      <c r="L3193" s="3">
        <f>+dataMercanciaGeneral[[#This Row],[Mercancía general desembarcada en cabotaje]]+dataMercanciaGeneral[[#This Row],[Mercancía general desembarcada en exterior]]</f>
        <v>114411</v>
      </c>
      <c r="M3193" s="3">
        <f>+dataMercanciaGeneral[[#This Row],[TOTAL mercancía general embarcada en cabotaje y exterior]]+dataMercanciaGeneral[[#This Row],[TOTAL mercancía general desembarcada en cabotaje y exterior]]</f>
        <v>499819.73</v>
      </c>
    </row>
    <row r="3194" spans="1:13" hidden="1" x14ac:dyDescent="0.25">
      <c r="A3194" s="1">
        <v>2017</v>
      </c>
      <c r="B3194" s="1" t="s">
        <v>19</v>
      </c>
      <c r="C3194" s="1" t="s">
        <v>32</v>
      </c>
      <c r="D3194" s="1" t="s">
        <v>33</v>
      </c>
      <c r="E3194" s="2">
        <v>1774713</v>
      </c>
      <c r="F3194" s="2">
        <v>1846997</v>
      </c>
      <c r="G3194" s="3">
        <f>+dataMercanciaGeneral[[#This Row],[Mercancía general embarcada en cabotaje]]+dataMercanciaGeneral[[#This Row],[Mercancía general desembarcada en cabotaje]]</f>
        <v>3621710</v>
      </c>
      <c r="H3194" s="2">
        <v>398490.5</v>
      </c>
      <c r="I3194" s="2">
        <v>103532.5</v>
      </c>
      <c r="J3194" s="3">
        <f>+dataMercanciaGeneral[[#This Row],[Mercancía general embarcada en exterior]]+dataMercanciaGeneral[[#This Row],[Mercancía general desembarcada en exterior]]</f>
        <v>502023</v>
      </c>
      <c r="K3194" s="3">
        <f>+dataMercanciaGeneral[[#This Row],[Mercancía general embarcada en cabotaje]]+dataMercanciaGeneral[[#This Row],[Mercancía general embarcada en exterior]]</f>
        <v>2173203.5</v>
      </c>
      <c r="L3194" s="3">
        <f>+dataMercanciaGeneral[[#This Row],[Mercancía general desembarcada en cabotaje]]+dataMercanciaGeneral[[#This Row],[Mercancía general desembarcada en exterior]]</f>
        <v>1950529.5</v>
      </c>
      <c r="M3194" s="3">
        <f>+dataMercanciaGeneral[[#This Row],[TOTAL mercancía general embarcada en cabotaje y exterior]]+dataMercanciaGeneral[[#This Row],[TOTAL mercancía general desembarcada en cabotaje y exterior]]</f>
        <v>4123733</v>
      </c>
    </row>
    <row r="3195" spans="1:13" hidden="1" x14ac:dyDescent="0.25">
      <c r="A3195" s="1">
        <v>2017</v>
      </c>
      <c r="B3195" s="1" t="s">
        <v>19</v>
      </c>
      <c r="C3195" s="1" t="s">
        <v>32</v>
      </c>
      <c r="D3195" s="1" t="s">
        <v>42</v>
      </c>
      <c r="E3195" s="2">
        <v>1157651</v>
      </c>
      <c r="F3195" s="2">
        <v>2609689</v>
      </c>
      <c r="G3195" s="3">
        <f>+dataMercanciaGeneral[[#This Row],[Mercancía general embarcada en cabotaje]]+dataMercanciaGeneral[[#This Row],[Mercancía general desembarcada en cabotaje]]</f>
        <v>3767340</v>
      </c>
      <c r="H3195" s="2">
        <v>4342736</v>
      </c>
      <c r="I3195" s="2">
        <v>4696887</v>
      </c>
      <c r="J3195" s="3">
        <f>+dataMercanciaGeneral[[#This Row],[Mercancía general embarcada en exterior]]+dataMercanciaGeneral[[#This Row],[Mercancía general desembarcada en exterior]]</f>
        <v>9039623</v>
      </c>
      <c r="K3195" s="3">
        <f>+dataMercanciaGeneral[[#This Row],[Mercancía general embarcada en cabotaje]]+dataMercanciaGeneral[[#This Row],[Mercancía general embarcada en exterior]]</f>
        <v>5500387</v>
      </c>
      <c r="L3195" s="3">
        <f>+dataMercanciaGeneral[[#This Row],[Mercancía general desembarcada en cabotaje]]+dataMercanciaGeneral[[#This Row],[Mercancía general desembarcada en exterior]]</f>
        <v>7306576</v>
      </c>
      <c r="M3195" s="3">
        <f>+dataMercanciaGeneral[[#This Row],[TOTAL mercancía general embarcada en cabotaje y exterior]]+dataMercanciaGeneral[[#This Row],[TOTAL mercancía general desembarcada en cabotaje y exterior]]</f>
        <v>12806963</v>
      </c>
    </row>
    <row r="3196" spans="1:13" hidden="1" x14ac:dyDescent="0.25">
      <c r="A3196" s="1">
        <v>2017</v>
      </c>
      <c r="B3196" s="1" t="s">
        <v>20</v>
      </c>
      <c r="C3196" s="1" t="s">
        <v>32</v>
      </c>
      <c r="D3196" s="1" t="s">
        <v>33</v>
      </c>
      <c r="E3196" s="2">
        <v>314933.31</v>
      </c>
      <c r="F3196" s="2">
        <v>103702.31</v>
      </c>
      <c r="G3196" s="3">
        <f>+dataMercanciaGeneral[[#This Row],[Mercancía general embarcada en cabotaje]]+dataMercanciaGeneral[[#This Row],[Mercancía general desembarcada en cabotaje]]</f>
        <v>418635.62</v>
      </c>
      <c r="H3196" s="2">
        <v>23115.880000000005</v>
      </c>
      <c r="I3196" s="2">
        <v>56356.549999999988</v>
      </c>
      <c r="J3196" s="3">
        <f>+dataMercanciaGeneral[[#This Row],[Mercancía general embarcada en exterior]]+dataMercanciaGeneral[[#This Row],[Mercancía general desembarcada en exterior]]</f>
        <v>79472.429999999993</v>
      </c>
      <c r="K3196" s="3">
        <f>+dataMercanciaGeneral[[#This Row],[Mercancía general embarcada en cabotaje]]+dataMercanciaGeneral[[#This Row],[Mercancía general embarcada en exterior]]</f>
        <v>338049.19</v>
      </c>
      <c r="L3196" s="3">
        <f>+dataMercanciaGeneral[[#This Row],[Mercancía general desembarcada en cabotaje]]+dataMercanciaGeneral[[#This Row],[Mercancía general desembarcada en exterior]]</f>
        <v>160058.85999999999</v>
      </c>
      <c r="M3196" s="3">
        <f>+dataMercanciaGeneral[[#This Row],[TOTAL mercancía general embarcada en cabotaje y exterior]]+dataMercanciaGeneral[[#This Row],[TOTAL mercancía general desembarcada en cabotaje y exterior]]</f>
        <v>498108.05</v>
      </c>
    </row>
    <row r="3197" spans="1:13" hidden="1" x14ac:dyDescent="0.25">
      <c r="A3197" s="1">
        <v>2017</v>
      </c>
      <c r="B3197" s="1" t="s">
        <v>20</v>
      </c>
      <c r="C3197" s="1" t="s">
        <v>32</v>
      </c>
      <c r="D3197" s="1" t="s">
        <v>42</v>
      </c>
      <c r="E3197" s="2">
        <v>54463</v>
      </c>
      <c r="F3197" s="2">
        <v>18530</v>
      </c>
      <c r="G3197" s="3">
        <f>+dataMercanciaGeneral[[#This Row],[Mercancía general embarcada en cabotaje]]+dataMercanciaGeneral[[#This Row],[Mercancía general desembarcada en cabotaje]]</f>
        <v>72993</v>
      </c>
      <c r="H3197" s="2">
        <v>205706</v>
      </c>
      <c r="I3197" s="2">
        <v>210058</v>
      </c>
      <c r="J3197" s="3">
        <f>+dataMercanciaGeneral[[#This Row],[Mercancía general embarcada en exterior]]+dataMercanciaGeneral[[#This Row],[Mercancía general desembarcada en exterior]]</f>
        <v>415764</v>
      </c>
      <c r="K3197" s="3">
        <f>+dataMercanciaGeneral[[#This Row],[Mercancía general embarcada en cabotaje]]+dataMercanciaGeneral[[#This Row],[Mercancía general embarcada en exterior]]</f>
        <v>260169</v>
      </c>
      <c r="L3197" s="3">
        <f>+dataMercanciaGeneral[[#This Row],[Mercancía general desembarcada en cabotaje]]+dataMercanciaGeneral[[#This Row],[Mercancía general desembarcada en exterior]]</f>
        <v>228588</v>
      </c>
      <c r="M3197" s="3">
        <f>+dataMercanciaGeneral[[#This Row],[TOTAL mercancía general embarcada en cabotaje y exterior]]+dataMercanciaGeneral[[#This Row],[TOTAL mercancía general desembarcada en cabotaje y exterior]]</f>
        <v>488757</v>
      </c>
    </row>
    <row r="3198" spans="1:13" hidden="1" x14ac:dyDescent="0.25">
      <c r="A3198" s="1">
        <v>2017</v>
      </c>
      <c r="B3198" s="1" t="s">
        <v>21</v>
      </c>
      <c r="C3198" s="1" t="s">
        <v>32</v>
      </c>
      <c r="D3198" s="1" t="s">
        <v>33</v>
      </c>
      <c r="E3198" s="2">
        <v>325</v>
      </c>
      <c r="F3198" s="2">
        <v>902</v>
      </c>
      <c r="G3198" s="3">
        <f>+dataMercanciaGeneral[[#This Row],[Mercancía general embarcada en cabotaje]]+dataMercanciaGeneral[[#This Row],[Mercancía general desembarcada en cabotaje]]</f>
        <v>1227</v>
      </c>
      <c r="H3198" s="2">
        <v>478745.4</v>
      </c>
      <c r="I3198" s="2">
        <v>205688.40000000002</v>
      </c>
      <c r="J3198" s="3">
        <f>+dataMercanciaGeneral[[#This Row],[Mercancía general embarcada en exterior]]+dataMercanciaGeneral[[#This Row],[Mercancía general desembarcada en exterior]]</f>
        <v>684433.8</v>
      </c>
      <c r="K3198" s="3">
        <f>+dataMercanciaGeneral[[#This Row],[Mercancía general embarcada en cabotaje]]+dataMercanciaGeneral[[#This Row],[Mercancía general embarcada en exterior]]</f>
        <v>479070.4</v>
      </c>
      <c r="L3198" s="3">
        <f>+dataMercanciaGeneral[[#This Row],[Mercancía general desembarcada en cabotaje]]+dataMercanciaGeneral[[#This Row],[Mercancía general desembarcada en exterior]]</f>
        <v>206590.40000000002</v>
      </c>
      <c r="M3198" s="3">
        <f>+dataMercanciaGeneral[[#This Row],[TOTAL mercancía general embarcada en cabotaje y exterior]]+dataMercanciaGeneral[[#This Row],[TOTAL mercancía general desembarcada en cabotaje y exterior]]</f>
        <v>685660.8</v>
      </c>
    </row>
    <row r="3199" spans="1:13" hidden="1" x14ac:dyDescent="0.25">
      <c r="A3199" s="1">
        <v>2017</v>
      </c>
      <c r="B3199" s="1" t="s">
        <v>21</v>
      </c>
      <c r="C3199" s="1" t="s">
        <v>32</v>
      </c>
      <c r="D3199" s="1" t="s">
        <v>42</v>
      </c>
      <c r="E3199" s="2">
        <v>10229</v>
      </c>
      <c r="F3199" s="2">
        <v>8635</v>
      </c>
      <c r="G3199" s="3">
        <f>+dataMercanciaGeneral[[#This Row],[Mercancía general embarcada en cabotaje]]+dataMercanciaGeneral[[#This Row],[Mercancía general desembarcada en cabotaje]]</f>
        <v>18864</v>
      </c>
      <c r="H3199" s="2">
        <v>451479</v>
      </c>
      <c r="I3199" s="2">
        <v>429103</v>
      </c>
      <c r="J3199" s="3">
        <f>+dataMercanciaGeneral[[#This Row],[Mercancía general embarcada en exterior]]+dataMercanciaGeneral[[#This Row],[Mercancía general desembarcada en exterior]]</f>
        <v>880582</v>
      </c>
      <c r="K3199" s="3">
        <f>+dataMercanciaGeneral[[#This Row],[Mercancía general embarcada en cabotaje]]+dataMercanciaGeneral[[#This Row],[Mercancía general embarcada en exterior]]</f>
        <v>461708</v>
      </c>
      <c r="L3199" s="3">
        <f>+dataMercanciaGeneral[[#This Row],[Mercancía general desembarcada en cabotaje]]+dataMercanciaGeneral[[#This Row],[Mercancía general desembarcada en exterior]]</f>
        <v>437738</v>
      </c>
      <c r="M3199" s="3">
        <f>+dataMercanciaGeneral[[#This Row],[TOTAL mercancía general embarcada en cabotaje y exterior]]+dataMercanciaGeneral[[#This Row],[TOTAL mercancía general desembarcada en cabotaje y exterior]]</f>
        <v>899446</v>
      </c>
    </row>
    <row r="3200" spans="1:13" hidden="1" x14ac:dyDescent="0.25">
      <c r="A3200" s="1">
        <v>2017</v>
      </c>
      <c r="B3200" s="1" t="s">
        <v>22</v>
      </c>
      <c r="C3200" s="1" t="s">
        <v>32</v>
      </c>
      <c r="D3200" s="1" t="s">
        <v>33</v>
      </c>
      <c r="E3200" s="2">
        <v>202756.4</v>
      </c>
      <c r="F3200" s="2">
        <v>576644.4</v>
      </c>
      <c r="G3200" s="3">
        <f>+dataMercanciaGeneral[[#This Row],[Mercancía general embarcada en cabotaje]]+dataMercanciaGeneral[[#This Row],[Mercancía general desembarcada en cabotaje]]</f>
        <v>779400.8</v>
      </c>
      <c r="H3200" s="2">
        <v>0.3999999999996362</v>
      </c>
      <c r="I3200" s="2">
        <v>1836.3999999999942</v>
      </c>
      <c r="J3200" s="3">
        <f>+dataMercanciaGeneral[[#This Row],[Mercancía general embarcada en exterior]]+dataMercanciaGeneral[[#This Row],[Mercancía general desembarcada en exterior]]</f>
        <v>1836.7999999999938</v>
      </c>
      <c r="K3200" s="3">
        <f>+dataMercanciaGeneral[[#This Row],[Mercancía general embarcada en cabotaje]]+dataMercanciaGeneral[[#This Row],[Mercancía general embarcada en exterior]]</f>
        <v>202756.8</v>
      </c>
      <c r="L3200" s="3">
        <f>+dataMercanciaGeneral[[#This Row],[Mercancía general desembarcada en cabotaje]]+dataMercanciaGeneral[[#This Row],[Mercancía general desembarcada en exterior]]</f>
        <v>578480.80000000005</v>
      </c>
      <c r="M3200" s="3">
        <f>+dataMercanciaGeneral[[#This Row],[TOTAL mercancía general embarcada en cabotaje y exterior]]+dataMercanciaGeneral[[#This Row],[TOTAL mercancía general desembarcada en cabotaje y exterior]]</f>
        <v>781237.60000000009</v>
      </c>
    </row>
    <row r="3201" spans="1:13" hidden="1" x14ac:dyDescent="0.25">
      <c r="A3201" s="1">
        <v>2017</v>
      </c>
      <c r="B3201" s="1" t="s">
        <v>22</v>
      </c>
      <c r="C3201" s="1" t="s">
        <v>32</v>
      </c>
      <c r="D3201" s="1" t="s">
        <v>42</v>
      </c>
      <c r="E3201" s="2">
        <v>38743</v>
      </c>
      <c r="F3201" s="2">
        <v>62048</v>
      </c>
      <c r="G3201" s="3">
        <f>+dataMercanciaGeneral[[#This Row],[Mercancía general embarcada en cabotaje]]+dataMercanciaGeneral[[#This Row],[Mercancía general desembarcada en cabotaje]]</f>
        <v>100791</v>
      </c>
      <c r="H3201" s="2">
        <v>5388</v>
      </c>
      <c r="I3201" s="2">
        <v>173798</v>
      </c>
      <c r="J3201" s="3">
        <f>+dataMercanciaGeneral[[#This Row],[Mercancía general embarcada en exterior]]+dataMercanciaGeneral[[#This Row],[Mercancía general desembarcada en exterior]]</f>
        <v>179186</v>
      </c>
      <c r="K3201" s="3">
        <f>+dataMercanciaGeneral[[#This Row],[Mercancía general embarcada en cabotaje]]+dataMercanciaGeneral[[#This Row],[Mercancía general embarcada en exterior]]</f>
        <v>44131</v>
      </c>
      <c r="L3201" s="3">
        <f>+dataMercanciaGeneral[[#This Row],[Mercancía general desembarcada en cabotaje]]+dataMercanciaGeneral[[#This Row],[Mercancía general desembarcada en exterior]]</f>
        <v>235846</v>
      </c>
      <c r="M3201" s="3">
        <f>+dataMercanciaGeneral[[#This Row],[TOTAL mercancía general embarcada en cabotaje y exterior]]+dataMercanciaGeneral[[#This Row],[TOTAL mercancía general desembarcada en cabotaje y exterior]]</f>
        <v>279977</v>
      </c>
    </row>
    <row r="3202" spans="1:13" hidden="1" x14ac:dyDescent="0.25">
      <c r="A3202" s="1">
        <v>2017</v>
      </c>
      <c r="B3202" s="1" t="s">
        <v>6</v>
      </c>
      <c r="C3202" s="1" t="s">
        <v>32</v>
      </c>
      <c r="D3202" s="1" t="s">
        <v>33</v>
      </c>
      <c r="E3202" s="2">
        <v>170582</v>
      </c>
      <c r="F3202" s="2">
        <v>63981</v>
      </c>
      <c r="G3202" s="3">
        <f>+dataMercanciaGeneral[[#This Row],[Mercancía general embarcada en cabotaje]]+dataMercanciaGeneral[[#This Row],[Mercancía general desembarcada en cabotaje]]</f>
        <v>234563</v>
      </c>
      <c r="H3202" s="2">
        <v>211755</v>
      </c>
      <c r="I3202" s="2">
        <v>228173</v>
      </c>
      <c r="J3202" s="3">
        <f>+dataMercanciaGeneral[[#This Row],[Mercancía general embarcada en exterior]]+dataMercanciaGeneral[[#This Row],[Mercancía general desembarcada en exterior]]</f>
        <v>439928</v>
      </c>
      <c r="K3202" s="3">
        <f>+dataMercanciaGeneral[[#This Row],[Mercancía general embarcada en cabotaje]]+dataMercanciaGeneral[[#This Row],[Mercancía general embarcada en exterior]]</f>
        <v>382337</v>
      </c>
      <c r="L3202" s="3">
        <f>+dataMercanciaGeneral[[#This Row],[Mercancía general desembarcada en cabotaje]]+dataMercanciaGeneral[[#This Row],[Mercancía general desembarcada en exterior]]</f>
        <v>292154</v>
      </c>
      <c r="M3202" s="3">
        <f>+dataMercanciaGeneral[[#This Row],[TOTAL mercancía general embarcada en cabotaje y exterior]]+dataMercanciaGeneral[[#This Row],[TOTAL mercancía general desembarcada en cabotaje y exterior]]</f>
        <v>674491</v>
      </c>
    </row>
    <row r="3203" spans="1:13" hidden="1" x14ac:dyDescent="0.25">
      <c r="A3203" s="1">
        <v>2017</v>
      </c>
      <c r="B3203" s="1" t="s">
        <v>6</v>
      </c>
      <c r="C3203" s="1" t="s">
        <v>32</v>
      </c>
      <c r="D3203" s="1" t="s">
        <v>42</v>
      </c>
      <c r="E3203" s="2">
        <v>30120</v>
      </c>
      <c r="F3203" s="2">
        <v>2151</v>
      </c>
      <c r="G3203" s="3">
        <f>+dataMercanciaGeneral[[#This Row],[Mercancía general embarcada en cabotaje]]+dataMercanciaGeneral[[#This Row],[Mercancía general desembarcada en cabotaje]]</f>
        <v>32271</v>
      </c>
      <c r="H3203" s="2">
        <v>32299</v>
      </c>
      <c r="I3203" s="2">
        <v>35702</v>
      </c>
      <c r="J3203" s="3">
        <f>+dataMercanciaGeneral[[#This Row],[Mercancía general embarcada en exterior]]+dataMercanciaGeneral[[#This Row],[Mercancía general desembarcada en exterior]]</f>
        <v>68001</v>
      </c>
      <c r="K3203" s="3">
        <f>+dataMercanciaGeneral[[#This Row],[Mercancía general embarcada en cabotaje]]+dataMercanciaGeneral[[#This Row],[Mercancía general embarcada en exterior]]</f>
        <v>62419</v>
      </c>
      <c r="L3203" s="3">
        <f>+dataMercanciaGeneral[[#This Row],[Mercancía general desembarcada en cabotaje]]+dataMercanciaGeneral[[#This Row],[Mercancía general desembarcada en exterior]]</f>
        <v>37853</v>
      </c>
      <c r="M3203" s="3">
        <f>+dataMercanciaGeneral[[#This Row],[TOTAL mercancía general embarcada en cabotaje y exterior]]+dataMercanciaGeneral[[#This Row],[TOTAL mercancía general desembarcada en cabotaje y exterior]]</f>
        <v>100272</v>
      </c>
    </row>
    <row r="3204" spans="1:13" hidden="1" x14ac:dyDescent="0.25">
      <c r="A3204" s="1">
        <v>2017</v>
      </c>
      <c r="B3204" s="1" t="s">
        <v>23</v>
      </c>
      <c r="C3204" s="1" t="s">
        <v>32</v>
      </c>
      <c r="D3204" s="1" t="s">
        <v>33</v>
      </c>
      <c r="E3204" s="2">
        <v>0</v>
      </c>
      <c r="F3204" s="2">
        <v>30098</v>
      </c>
      <c r="G3204" s="3">
        <f>+dataMercanciaGeneral[[#This Row],[Mercancía general embarcada en cabotaje]]+dataMercanciaGeneral[[#This Row],[Mercancía general desembarcada en cabotaje]]</f>
        <v>30098</v>
      </c>
      <c r="H3204" s="2">
        <v>1182266</v>
      </c>
      <c r="I3204" s="2">
        <v>872823</v>
      </c>
      <c r="J3204" s="3">
        <f>+dataMercanciaGeneral[[#This Row],[Mercancía general embarcada en exterior]]+dataMercanciaGeneral[[#This Row],[Mercancía general desembarcada en exterior]]</f>
        <v>2055089</v>
      </c>
      <c r="K3204" s="3">
        <f>+dataMercanciaGeneral[[#This Row],[Mercancía general embarcada en cabotaje]]+dataMercanciaGeneral[[#This Row],[Mercancía general embarcada en exterior]]</f>
        <v>1182266</v>
      </c>
      <c r="L3204" s="3">
        <f>+dataMercanciaGeneral[[#This Row],[Mercancía general desembarcada en cabotaje]]+dataMercanciaGeneral[[#This Row],[Mercancía general desembarcada en exterior]]</f>
        <v>902921</v>
      </c>
      <c r="M3204" s="3">
        <f>+dataMercanciaGeneral[[#This Row],[TOTAL mercancía general embarcada en cabotaje y exterior]]+dataMercanciaGeneral[[#This Row],[TOTAL mercancía general desembarcada en cabotaje y exterior]]</f>
        <v>2085187</v>
      </c>
    </row>
    <row r="3205" spans="1:13" hidden="1" x14ac:dyDescent="0.25">
      <c r="A3205" s="1">
        <v>2017</v>
      </c>
      <c r="B3205" s="1" t="s">
        <v>23</v>
      </c>
      <c r="C3205" s="1" t="s">
        <v>32</v>
      </c>
      <c r="D3205" s="1" t="s">
        <v>42</v>
      </c>
      <c r="E3205" s="2">
        <v>0</v>
      </c>
      <c r="F3205" s="2">
        <v>0</v>
      </c>
      <c r="G3205" s="3">
        <f>+dataMercanciaGeneral[[#This Row],[Mercancía general embarcada en cabotaje]]+dataMercanciaGeneral[[#This Row],[Mercancía general desembarcada en cabotaje]]</f>
        <v>0</v>
      </c>
      <c r="H3205" s="2">
        <v>85</v>
      </c>
      <c r="I3205" s="2">
        <v>26</v>
      </c>
      <c r="J3205" s="3">
        <f>+dataMercanciaGeneral[[#This Row],[Mercancía general embarcada en exterior]]+dataMercanciaGeneral[[#This Row],[Mercancía general desembarcada en exterior]]</f>
        <v>111</v>
      </c>
      <c r="K3205" s="3">
        <f>+dataMercanciaGeneral[[#This Row],[Mercancía general embarcada en cabotaje]]+dataMercanciaGeneral[[#This Row],[Mercancía general embarcada en exterior]]</f>
        <v>85</v>
      </c>
      <c r="L3205" s="3">
        <f>+dataMercanciaGeneral[[#This Row],[Mercancía general desembarcada en cabotaje]]+dataMercanciaGeneral[[#This Row],[Mercancía general desembarcada en exterior]]</f>
        <v>26</v>
      </c>
      <c r="M3205" s="3">
        <f>+dataMercanciaGeneral[[#This Row],[TOTAL mercancía general embarcada en cabotaje y exterior]]+dataMercanciaGeneral[[#This Row],[TOTAL mercancía general desembarcada en cabotaje y exterior]]</f>
        <v>111</v>
      </c>
    </row>
    <row r="3206" spans="1:13" hidden="1" x14ac:dyDescent="0.25">
      <c r="A3206" s="1">
        <v>2017</v>
      </c>
      <c r="B3206" s="1" t="s">
        <v>7</v>
      </c>
      <c r="C3206" s="1" t="s">
        <v>32</v>
      </c>
      <c r="D3206" s="1" t="s">
        <v>33</v>
      </c>
      <c r="E3206" s="2">
        <v>1802351</v>
      </c>
      <c r="F3206" s="2">
        <v>1821599</v>
      </c>
      <c r="G3206" s="3">
        <f>+dataMercanciaGeneral[[#This Row],[Mercancía general embarcada en cabotaje]]+dataMercanciaGeneral[[#This Row],[Mercancía general desembarcada en cabotaje]]</f>
        <v>3623950</v>
      </c>
      <c r="H3206" s="2">
        <v>28687</v>
      </c>
      <c r="I3206" s="2">
        <v>38547</v>
      </c>
      <c r="J3206" s="3">
        <f>+dataMercanciaGeneral[[#This Row],[Mercancía general embarcada en exterior]]+dataMercanciaGeneral[[#This Row],[Mercancía general desembarcada en exterior]]</f>
        <v>67234</v>
      </c>
      <c r="K3206" s="3">
        <f>+dataMercanciaGeneral[[#This Row],[Mercancía general embarcada en cabotaje]]+dataMercanciaGeneral[[#This Row],[Mercancía general embarcada en exterior]]</f>
        <v>1831038</v>
      </c>
      <c r="L3206" s="3">
        <f>+dataMercanciaGeneral[[#This Row],[Mercancía general desembarcada en cabotaje]]+dataMercanciaGeneral[[#This Row],[Mercancía general desembarcada en exterior]]</f>
        <v>1860146</v>
      </c>
      <c r="M3206" s="3">
        <f>+dataMercanciaGeneral[[#This Row],[TOTAL mercancía general embarcada en cabotaje y exterior]]+dataMercanciaGeneral[[#This Row],[TOTAL mercancía general desembarcada en cabotaje y exterior]]</f>
        <v>3691184</v>
      </c>
    </row>
    <row r="3207" spans="1:13" hidden="1" x14ac:dyDescent="0.25">
      <c r="A3207" s="1">
        <v>2017</v>
      </c>
      <c r="B3207" s="1" t="s">
        <v>7</v>
      </c>
      <c r="C3207" s="1" t="s">
        <v>32</v>
      </c>
      <c r="D3207" s="1" t="s">
        <v>42</v>
      </c>
      <c r="E3207" s="2">
        <v>907810</v>
      </c>
      <c r="F3207" s="2">
        <v>1877627</v>
      </c>
      <c r="G3207" s="3">
        <f>+dataMercanciaGeneral[[#This Row],[Mercancía general embarcada en cabotaje]]+dataMercanciaGeneral[[#This Row],[Mercancía general desembarcada en cabotaje]]</f>
        <v>2785437</v>
      </c>
      <c r="H3207" s="2">
        <v>299550</v>
      </c>
      <c r="I3207" s="2">
        <v>614961</v>
      </c>
      <c r="J3207" s="3">
        <f>+dataMercanciaGeneral[[#This Row],[Mercancía general embarcada en exterior]]+dataMercanciaGeneral[[#This Row],[Mercancía general desembarcada en exterior]]</f>
        <v>914511</v>
      </c>
      <c r="K3207" s="3">
        <f>+dataMercanciaGeneral[[#This Row],[Mercancía general embarcada en cabotaje]]+dataMercanciaGeneral[[#This Row],[Mercancía general embarcada en exterior]]</f>
        <v>1207360</v>
      </c>
      <c r="L3207" s="3">
        <f>+dataMercanciaGeneral[[#This Row],[Mercancía general desembarcada en cabotaje]]+dataMercanciaGeneral[[#This Row],[Mercancía general desembarcada en exterior]]</f>
        <v>2492588</v>
      </c>
      <c r="M3207" s="3">
        <f>+dataMercanciaGeneral[[#This Row],[TOTAL mercancía general embarcada en cabotaje y exterior]]+dataMercanciaGeneral[[#This Row],[TOTAL mercancía general desembarcada en cabotaje y exterior]]</f>
        <v>3699948</v>
      </c>
    </row>
    <row r="3208" spans="1:13" hidden="1" x14ac:dyDescent="0.25">
      <c r="A3208" s="1">
        <v>2017</v>
      </c>
      <c r="B3208" s="1" t="s">
        <v>24</v>
      </c>
      <c r="C3208" s="1" t="s">
        <v>32</v>
      </c>
      <c r="D3208" s="1" t="s">
        <v>33</v>
      </c>
      <c r="E3208" s="2">
        <v>7937</v>
      </c>
      <c r="F3208" s="2">
        <v>2829</v>
      </c>
      <c r="G3208" s="3">
        <f>+dataMercanciaGeneral[[#This Row],[Mercancía general embarcada en cabotaje]]+dataMercanciaGeneral[[#This Row],[Mercancía general desembarcada en cabotaje]]</f>
        <v>10766</v>
      </c>
      <c r="H3208" s="2">
        <v>1024926</v>
      </c>
      <c r="I3208" s="2">
        <v>770970</v>
      </c>
      <c r="J3208" s="3">
        <f>+dataMercanciaGeneral[[#This Row],[Mercancía general embarcada en exterior]]+dataMercanciaGeneral[[#This Row],[Mercancía general desembarcada en exterior]]</f>
        <v>1795896</v>
      </c>
      <c r="K3208" s="3">
        <f>+dataMercanciaGeneral[[#This Row],[Mercancía general embarcada en cabotaje]]+dataMercanciaGeneral[[#This Row],[Mercancía general embarcada en exterior]]</f>
        <v>1032863</v>
      </c>
      <c r="L3208" s="3">
        <f>+dataMercanciaGeneral[[#This Row],[Mercancía general desembarcada en cabotaje]]+dataMercanciaGeneral[[#This Row],[Mercancía general desembarcada en exterior]]</f>
        <v>773799</v>
      </c>
      <c r="M3208" s="3">
        <f>+dataMercanciaGeneral[[#This Row],[TOTAL mercancía general embarcada en cabotaje y exterior]]+dataMercanciaGeneral[[#This Row],[TOTAL mercancía general desembarcada en cabotaje y exterior]]</f>
        <v>1806662</v>
      </c>
    </row>
    <row r="3209" spans="1:13" hidden="1" x14ac:dyDescent="0.25">
      <c r="A3209" s="1">
        <v>2017</v>
      </c>
      <c r="B3209" s="1" t="s">
        <v>24</v>
      </c>
      <c r="C3209" s="1" t="s">
        <v>32</v>
      </c>
      <c r="D3209" s="1" t="s">
        <v>42</v>
      </c>
      <c r="E3209" s="2">
        <v>0</v>
      </c>
      <c r="F3209" s="2">
        <v>0</v>
      </c>
      <c r="G3209" s="3">
        <f>+dataMercanciaGeneral[[#This Row],[Mercancía general embarcada en cabotaje]]+dataMercanciaGeneral[[#This Row],[Mercancía general desembarcada en cabotaje]]</f>
        <v>0</v>
      </c>
      <c r="H3209" s="2">
        <v>41576</v>
      </c>
      <c r="I3209" s="2">
        <v>39649</v>
      </c>
      <c r="J3209" s="3">
        <f>+dataMercanciaGeneral[[#This Row],[Mercancía general embarcada en exterior]]+dataMercanciaGeneral[[#This Row],[Mercancía general desembarcada en exterior]]</f>
        <v>81225</v>
      </c>
      <c r="K3209" s="3">
        <f>+dataMercanciaGeneral[[#This Row],[Mercancía general embarcada en cabotaje]]+dataMercanciaGeneral[[#This Row],[Mercancía general embarcada en exterior]]</f>
        <v>41576</v>
      </c>
      <c r="L3209" s="3">
        <f>+dataMercanciaGeneral[[#This Row],[Mercancía general desembarcada en cabotaje]]+dataMercanciaGeneral[[#This Row],[Mercancía general desembarcada en exterior]]</f>
        <v>39649</v>
      </c>
      <c r="M3209" s="3">
        <f>+dataMercanciaGeneral[[#This Row],[TOTAL mercancía general embarcada en cabotaje y exterior]]+dataMercanciaGeneral[[#This Row],[TOTAL mercancía general desembarcada en cabotaje y exterior]]</f>
        <v>81225</v>
      </c>
    </row>
    <row r="3210" spans="1:13" hidden="1" x14ac:dyDescent="0.25">
      <c r="A3210" s="1">
        <v>2017</v>
      </c>
      <c r="B3210" s="1" t="s">
        <v>25</v>
      </c>
      <c r="C3210" s="1" t="s">
        <v>32</v>
      </c>
      <c r="D3210" s="1" t="s">
        <v>33</v>
      </c>
      <c r="E3210" s="2">
        <v>157157</v>
      </c>
      <c r="F3210" s="2">
        <v>64898</v>
      </c>
      <c r="G3210" s="3">
        <f>+dataMercanciaGeneral[[#This Row],[Mercancía general embarcada en cabotaje]]+dataMercanciaGeneral[[#This Row],[Mercancía general desembarcada en cabotaje]]</f>
        <v>222055</v>
      </c>
      <c r="H3210" s="2">
        <v>577566</v>
      </c>
      <c r="I3210" s="2">
        <v>224578</v>
      </c>
      <c r="J3210" s="3">
        <f>+dataMercanciaGeneral[[#This Row],[Mercancía general embarcada en exterior]]+dataMercanciaGeneral[[#This Row],[Mercancía general desembarcada en exterior]]</f>
        <v>802144</v>
      </c>
      <c r="K3210" s="3">
        <f>+dataMercanciaGeneral[[#This Row],[Mercancía general embarcada en cabotaje]]+dataMercanciaGeneral[[#This Row],[Mercancía general embarcada en exterior]]</f>
        <v>734723</v>
      </c>
      <c r="L3210" s="3">
        <f>+dataMercanciaGeneral[[#This Row],[Mercancía general desembarcada en cabotaje]]+dataMercanciaGeneral[[#This Row],[Mercancía general desembarcada en exterior]]</f>
        <v>289476</v>
      </c>
      <c r="M3210" s="3">
        <f>+dataMercanciaGeneral[[#This Row],[TOTAL mercancía general embarcada en cabotaje y exterior]]+dataMercanciaGeneral[[#This Row],[TOTAL mercancía general desembarcada en cabotaje y exterior]]</f>
        <v>1024199</v>
      </c>
    </row>
    <row r="3211" spans="1:13" hidden="1" x14ac:dyDescent="0.25">
      <c r="A3211" s="1">
        <v>2017</v>
      </c>
      <c r="B3211" s="1" t="s">
        <v>25</v>
      </c>
      <c r="C3211" s="1" t="s">
        <v>32</v>
      </c>
      <c r="D3211" s="1" t="s">
        <v>42</v>
      </c>
      <c r="E3211" s="2">
        <v>622680</v>
      </c>
      <c r="F3211" s="2">
        <v>190986</v>
      </c>
      <c r="G3211" s="3">
        <f>+dataMercanciaGeneral[[#This Row],[Mercancía general embarcada en cabotaje]]+dataMercanciaGeneral[[#This Row],[Mercancía general desembarcada en cabotaje]]</f>
        <v>813666</v>
      </c>
      <c r="H3211" s="2">
        <v>14992</v>
      </c>
      <c r="I3211" s="2">
        <v>48430</v>
      </c>
      <c r="J3211" s="3">
        <f>+dataMercanciaGeneral[[#This Row],[Mercancía general embarcada en exterior]]+dataMercanciaGeneral[[#This Row],[Mercancía general desembarcada en exterior]]</f>
        <v>63422</v>
      </c>
      <c r="K3211" s="3">
        <f>+dataMercanciaGeneral[[#This Row],[Mercancía general embarcada en cabotaje]]+dataMercanciaGeneral[[#This Row],[Mercancía general embarcada en exterior]]</f>
        <v>637672</v>
      </c>
      <c r="L3211" s="3">
        <f>+dataMercanciaGeneral[[#This Row],[Mercancía general desembarcada en cabotaje]]+dataMercanciaGeneral[[#This Row],[Mercancía general desembarcada en exterior]]</f>
        <v>239416</v>
      </c>
      <c r="M3211" s="3">
        <f>+dataMercanciaGeneral[[#This Row],[TOTAL mercancía general embarcada en cabotaje y exterior]]+dataMercanciaGeneral[[#This Row],[TOTAL mercancía general desembarcada en cabotaje y exterior]]</f>
        <v>877088</v>
      </c>
    </row>
    <row r="3212" spans="1:13" hidden="1" x14ac:dyDescent="0.25">
      <c r="A3212" s="1">
        <v>2017</v>
      </c>
      <c r="B3212" s="1" t="s">
        <v>26</v>
      </c>
      <c r="C3212" s="1" t="s">
        <v>32</v>
      </c>
      <c r="D3212" s="1" t="s">
        <v>33</v>
      </c>
      <c r="E3212" s="2">
        <v>15039</v>
      </c>
      <c r="F3212" s="2">
        <v>2826</v>
      </c>
      <c r="G3212" s="3">
        <f>+dataMercanciaGeneral[[#This Row],[Mercancía general embarcada en cabotaje]]+dataMercanciaGeneral[[#This Row],[Mercancía general desembarcada en cabotaje]]</f>
        <v>17865</v>
      </c>
      <c r="H3212" s="2">
        <v>368239</v>
      </c>
      <c r="I3212" s="2">
        <v>1101877</v>
      </c>
      <c r="J3212" s="3">
        <f>+dataMercanciaGeneral[[#This Row],[Mercancía general embarcada en exterior]]+dataMercanciaGeneral[[#This Row],[Mercancía general desembarcada en exterior]]</f>
        <v>1470116</v>
      </c>
      <c r="K3212" s="3">
        <f>+dataMercanciaGeneral[[#This Row],[Mercancía general embarcada en cabotaje]]+dataMercanciaGeneral[[#This Row],[Mercancía general embarcada en exterior]]</f>
        <v>383278</v>
      </c>
      <c r="L3212" s="3">
        <f>+dataMercanciaGeneral[[#This Row],[Mercancía general desembarcada en cabotaje]]+dataMercanciaGeneral[[#This Row],[Mercancía general desembarcada en exterior]]</f>
        <v>1104703</v>
      </c>
      <c r="M3212" s="3">
        <f>+dataMercanciaGeneral[[#This Row],[TOTAL mercancía general embarcada en cabotaje y exterior]]+dataMercanciaGeneral[[#This Row],[TOTAL mercancía general desembarcada en cabotaje y exterior]]</f>
        <v>1487981</v>
      </c>
    </row>
    <row r="3213" spans="1:13" hidden="1" x14ac:dyDescent="0.25">
      <c r="A3213" s="1">
        <v>2017</v>
      </c>
      <c r="B3213" s="1" t="s">
        <v>26</v>
      </c>
      <c r="C3213" s="1" t="s">
        <v>32</v>
      </c>
      <c r="D3213" s="1" t="s">
        <v>42</v>
      </c>
      <c r="E3213" s="2">
        <v>37212</v>
      </c>
      <c r="F3213" s="2">
        <v>19121</v>
      </c>
      <c r="G3213" s="3">
        <f>+dataMercanciaGeneral[[#This Row],[Mercancía general embarcada en cabotaje]]+dataMercanciaGeneral[[#This Row],[Mercancía general desembarcada en cabotaje]]</f>
        <v>56333</v>
      </c>
      <c r="H3213" s="2">
        <v>297588</v>
      </c>
      <c r="I3213" s="2">
        <v>237762</v>
      </c>
      <c r="J3213" s="3">
        <f>+dataMercanciaGeneral[[#This Row],[Mercancía general embarcada en exterior]]+dataMercanciaGeneral[[#This Row],[Mercancía general desembarcada en exterior]]</f>
        <v>535350</v>
      </c>
      <c r="K3213" s="3">
        <f>+dataMercanciaGeneral[[#This Row],[Mercancía general embarcada en cabotaje]]+dataMercanciaGeneral[[#This Row],[Mercancía general embarcada en exterior]]</f>
        <v>334800</v>
      </c>
      <c r="L3213" s="3">
        <f>+dataMercanciaGeneral[[#This Row],[Mercancía general desembarcada en cabotaje]]+dataMercanciaGeneral[[#This Row],[Mercancía general desembarcada en exterior]]</f>
        <v>256883</v>
      </c>
      <c r="M3213" s="3">
        <f>+dataMercanciaGeneral[[#This Row],[TOTAL mercancía general embarcada en cabotaje y exterior]]+dataMercanciaGeneral[[#This Row],[TOTAL mercancía general desembarcada en cabotaje y exterior]]</f>
        <v>591683</v>
      </c>
    </row>
    <row r="3214" spans="1:13" hidden="1" x14ac:dyDescent="0.25">
      <c r="A3214" s="1">
        <v>2017</v>
      </c>
      <c r="B3214" s="1" t="s">
        <v>27</v>
      </c>
      <c r="C3214" s="1" t="s">
        <v>32</v>
      </c>
      <c r="D3214" s="1" t="s">
        <v>33</v>
      </c>
      <c r="E3214" s="2">
        <v>2825470</v>
      </c>
      <c r="F3214" s="2">
        <v>1698664</v>
      </c>
      <c r="G3214" s="3">
        <f>+dataMercanciaGeneral[[#This Row],[Mercancía general embarcada en cabotaje]]+dataMercanciaGeneral[[#This Row],[Mercancía general desembarcada en cabotaje]]</f>
        <v>4524134</v>
      </c>
      <c r="H3214" s="2">
        <v>3779408</v>
      </c>
      <c r="I3214" s="2">
        <v>3484971</v>
      </c>
      <c r="J3214" s="3">
        <f>+dataMercanciaGeneral[[#This Row],[Mercancía general embarcada en exterior]]+dataMercanciaGeneral[[#This Row],[Mercancía general desembarcada en exterior]]</f>
        <v>7264379</v>
      </c>
      <c r="K3214" s="3">
        <f>+dataMercanciaGeneral[[#This Row],[Mercancía general embarcada en cabotaje]]+dataMercanciaGeneral[[#This Row],[Mercancía general embarcada en exterior]]</f>
        <v>6604878</v>
      </c>
      <c r="L3214" s="3">
        <f>+dataMercanciaGeneral[[#This Row],[Mercancía general desembarcada en cabotaje]]+dataMercanciaGeneral[[#This Row],[Mercancía general desembarcada en exterior]]</f>
        <v>5183635</v>
      </c>
      <c r="M3214" s="3">
        <f>+dataMercanciaGeneral[[#This Row],[TOTAL mercancía general embarcada en cabotaje y exterior]]+dataMercanciaGeneral[[#This Row],[TOTAL mercancía general desembarcada en cabotaje y exterior]]</f>
        <v>11788513</v>
      </c>
    </row>
    <row r="3215" spans="1:13" hidden="1" x14ac:dyDescent="0.25">
      <c r="A3215" s="1">
        <v>2017</v>
      </c>
      <c r="B3215" s="1" t="s">
        <v>27</v>
      </c>
      <c r="C3215" s="1" t="s">
        <v>32</v>
      </c>
      <c r="D3215" s="1" t="s">
        <v>42</v>
      </c>
      <c r="E3215" s="2">
        <v>2195499</v>
      </c>
      <c r="F3215" s="2">
        <v>1468292</v>
      </c>
      <c r="G3215" s="3">
        <f>+dataMercanciaGeneral[[#This Row],[Mercancía general embarcada en cabotaje]]+dataMercanciaGeneral[[#This Row],[Mercancía general desembarcada en cabotaje]]</f>
        <v>3663791</v>
      </c>
      <c r="H3215" s="2">
        <v>29163387</v>
      </c>
      <c r="I3215" s="2">
        <v>23151438</v>
      </c>
      <c r="J3215" s="3">
        <f>+dataMercanciaGeneral[[#This Row],[Mercancía general embarcada en exterior]]+dataMercanciaGeneral[[#This Row],[Mercancía general desembarcada en exterior]]</f>
        <v>52314825</v>
      </c>
      <c r="K3215" s="3">
        <f>+dataMercanciaGeneral[[#This Row],[Mercancía general embarcada en cabotaje]]+dataMercanciaGeneral[[#This Row],[Mercancía general embarcada en exterior]]</f>
        <v>31358886</v>
      </c>
      <c r="L3215" s="3">
        <f>+dataMercanciaGeneral[[#This Row],[Mercancía general desembarcada en cabotaje]]+dataMercanciaGeneral[[#This Row],[Mercancía general desembarcada en exterior]]</f>
        <v>24619730</v>
      </c>
      <c r="M3215" s="3">
        <f>+dataMercanciaGeneral[[#This Row],[TOTAL mercancía general embarcada en cabotaje y exterior]]+dataMercanciaGeneral[[#This Row],[TOTAL mercancía general desembarcada en cabotaje y exterior]]</f>
        <v>55978616</v>
      </c>
    </row>
    <row r="3216" spans="1:13" hidden="1" x14ac:dyDescent="0.25">
      <c r="A3216" s="1">
        <v>2017</v>
      </c>
      <c r="B3216" s="1" t="s">
        <v>28</v>
      </c>
      <c r="C3216" s="1" t="s">
        <v>32</v>
      </c>
      <c r="D3216" s="1" t="s">
        <v>33</v>
      </c>
      <c r="E3216" s="2">
        <v>59345</v>
      </c>
      <c r="F3216" s="2">
        <v>33944</v>
      </c>
      <c r="G3216" s="3">
        <f>+dataMercanciaGeneral[[#This Row],[Mercancía general embarcada en cabotaje]]+dataMercanciaGeneral[[#This Row],[Mercancía general desembarcada en cabotaje]]</f>
        <v>93289</v>
      </c>
      <c r="H3216" s="2">
        <v>599782</v>
      </c>
      <c r="I3216" s="2">
        <v>354357</v>
      </c>
      <c r="J3216" s="3">
        <f>+dataMercanciaGeneral[[#This Row],[Mercancía general embarcada en exterior]]+dataMercanciaGeneral[[#This Row],[Mercancía general desembarcada en exterior]]</f>
        <v>954139</v>
      </c>
      <c r="K3216" s="3">
        <f>+dataMercanciaGeneral[[#This Row],[Mercancía general embarcada en cabotaje]]+dataMercanciaGeneral[[#This Row],[Mercancía general embarcada en exterior]]</f>
        <v>659127</v>
      </c>
      <c r="L3216" s="3">
        <f>+dataMercanciaGeneral[[#This Row],[Mercancía general desembarcada en cabotaje]]+dataMercanciaGeneral[[#This Row],[Mercancía general desembarcada en exterior]]</f>
        <v>388301</v>
      </c>
      <c r="M3216" s="3">
        <f>+dataMercanciaGeneral[[#This Row],[TOTAL mercancía general embarcada en cabotaje y exterior]]+dataMercanciaGeneral[[#This Row],[TOTAL mercancía general desembarcada en cabotaje y exterior]]</f>
        <v>1047428</v>
      </c>
    </row>
    <row r="3217" spans="1:13" hidden="1" x14ac:dyDescent="0.25">
      <c r="A3217" s="1">
        <v>2017</v>
      </c>
      <c r="B3217" s="1" t="s">
        <v>28</v>
      </c>
      <c r="C3217" s="1" t="s">
        <v>32</v>
      </c>
      <c r="D3217" s="1" t="s">
        <v>42</v>
      </c>
      <c r="E3217" s="2">
        <v>58021</v>
      </c>
      <c r="F3217" s="2">
        <v>35307</v>
      </c>
      <c r="G3217" s="3">
        <f>+dataMercanciaGeneral[[#This Row],[Mercancía general embarcada en cabotaje]]+dataMercanciaGeneral[[#This Row],[Mercancía general desembarcada en cabotaje]]</f>
        <v>93328</v>
      </c>
      <c r="H3217" s="2">
        <v>1239663</v>
      </c>
      <c r="I3217" s="2">
        <v>1257420</v>
      </c>
      <c r="J3217" s="3">
        <f>+dataMercanciaGeneral[[#This Row],[Mercancía general embarcada en exterior]]+dataMercanciaGeneral[[#This Row],[Mercancía general desembarcada en exterior]]</f>
        <v>2497083</v>
      </c>
      <c r="K3217" s="3">
        <f>+dataMercanciaGeneral[[#This Row],[Mercancía general embarcada en cabotaje]]+dataMercanciaGeneral[[#This Row],[Mercancía general embarcada en exterior]]</f>
        <v>1297684</v>
      </c>
      <c r="L3217" s="3">
        <f>+dataMercanciaGeneral[[#This Row],[Mercancía general desembarcada en cabotaje]]+dataMercanciaGeneral[[#This Row],[Mercancía general desembarcada en exterior]]</f>
        <v>1292727</v>
      </c>
      <c r="M3217" s="3">
        <f>+dataMercanciaGeneral[[#This Row],[TOTAL mercancía general embarcada en cabotaje y exterior]]+dataMercanciaGeneral[[#This Row],[TOTAL mercancía general desembarcada en cabotaje y exterior]]</f>
        <v>2590411</v>
      </c>
    </row>
    <row r="3218" spans="1:13" hidden="1" x14ac:dyDescent="0.25">
      <c r="A3218" s="1">
        <v>2017</v>
      </c>
      <c r="B3218" s="1" t="s">
        <v>29</v>
      </c>
      <c r="C3218" s="1" t="s">
        <v>32</v>
      </c>
      <c r="D3218" s="1" t="s">
        <v>33</v>
      </c>
      <c r="E3218" s="2">
        <v>13.440000000002328</v>
      </c>
      <c r="F3218" s="2">
        <v>5542.7200000000012</v>
      </c>
      <c r="G3218" s="3">
        <f>+dataMercanciaGeneral[[#This Row],[Mercancía general embarcada en cabotaje]]+dataMercanciaGeneral[[#This Row],[Mercancía general desembarcada en cabotaje]]</f>
        <v>5556.1600000000035</v>
      </c>
      <c r="H3218" s="2">
        <v>150189.26999999999</v>
      </c>
      <c r="I3218" s="2">
        <v>137303.45000000001</v>
      </c>
      <c r="J3218" s="3">
        <f>+dataMercanciaGeneral[[#This Row],[Mercancía general embarcada en exterior]]+dataMercanciaGeneral[[#This Row],[Mercancía general desembarcada en exterior]]</f>
        <v>287492.71999999997</v>
      </c>
      <c r="K3218" s="3">
        <f>+dataMercanciaGeneral[[#This Row],[Mercancía general embarcada en cabotaje]]+dataMercanciaGeneral[[#This Row],[Mercancía general embarcada en exterior]]</f>
        <v>150202.71</v>
      </c>
      <c r="L3218" s="3">
        <f>+dataMercanciaGeneral[[#This Row],[Mercancía general desembarcada en cabotaje]]+dataMercanciaGeneral[[#This Row],[Mercancía general desembarcada en exterior]]</f>
        <v>142846.17000000001</v>
      </c>
      <c r="M3218" s="3">
        <f>+dataMercanciaGeneral[[#This Row],[TOTAL mercancía general embarcada en cabotaje y exterior]]+dataMercanciaGeneral[[#This Row],[TOTAL mercancía general desembarcada en cabotaje y exterior]]</f>
        <v>293048.88</v>
      </c>
    </row>
    <row r="3219" spans="1:13" hidden="1" x14ac:dyDescent="0.25">
      <c r="A3219" s="1">
        <v>2017</v>
      </c>
      <c r="B3219" s="1" t="s">
        <v>29</v>
      </c>
      <c r="C3219" s="1" t="s">
        <v>32</v>
      </c>
      <c r="D3219" s="1" t="s">
        <v>42</v>
      </c>
      <c r="E3219" s="2">
        <v>231572</v>
      </c>
      <c r="F3219" s="2">
        <v>54079</v>
      </c>
      <c r="G3219" s="3">
        <f>+dataMercanciaGeneral[[#This Row],[Mercancía general embarcada en cabotaje]]+dataMercanciaGeneral[[#This Row],[Mercancía general desembarcada en cabotaje]]</f>
        <v>285651</v>
      </c>
      <c r="H3219" s="2">
        <v>4074</v>
      </c>
      <c r="I3219" s="2">
        <v>4197</v>
      </c>
      <c r="J3219" s="3">
        <f>+dataMercanciaGeneral[[#This Row],[Mercancía general embarcada en exterior]]+dataMercanciaGeneral[[#This Row],[Mercancía general desembarcada en exterior]]</f>
        <v>8271</v>
      </c>
      <c r="K3219" s="3">
        <f>+dataMercanciaGeneral[[#This Row],[Mercancía general embarcada en cabotaje]]+dataMercanciaGeneral[[#This Row],[Mercancía general embarcada en exterior]]</f>
        <v>235646</v>
      </c>
      <c r="L3219" s="3">
        <f>+dataMercanciaGeneral[[#This Row],[Mercancía general desembarcada en cabotaje]]+dataMercanciaGeneral[[#This Row],[Mercancía general desembarcada en exterior]]</f>
        <v>58276</v>
      </c>
      <c r="M3219" s="3">
        <f>+dataMercanciaGeneral[[#This Row],[TOTAL mercancía general embarcada en cabotaje y exterior]]+dataMercanciaGeneral[[#This Row],[TOTAL mercancía general desembarcada en cabotaje y exterior]]</f>
        <v>293922</v>
      </c>
    </row>
    <row r="3220" spans="1:13" hidden="1" x14ac:dyDescent="0.25">
      <c r="A3220" s="1">
        <v>2018</v>
      </c>
      <c r="B3220" s="1" t="s">
        <v>0</v>
      </c>
      <c r="C3220" s="1" t="s">
        <v>32</v>
      </c>
      <c r="D3220" s="1" t="s">
        <v>33</v>
      </c>
      <c r="E3220" s="2">
        <v>3865</v>
      </c>
      <c r="F3220" s="2">
        <v>26</v>
      </c>
      <c r="G3220" s="3">
        <f>+dataMercanciaGeneral[[#This Row],[Mercancía general embarcada en cabotaje]]+dataMercanciaGeneral[[#This Row],[Mercancía general desembarcada en cabotaje]]</f>
        <v>3891</v>
      </c>
      <c r="H3220" s="2">
        <v>548135</v>
      </c>
      <c r="I3220" s="2">
        <v>549629</v>
      </c>
      <c r="J3220" s="3">
        <f>+dataMercanciaGeneral[[#This Row],[Mercancía general embarcada en exterior]]+dataMercanciaGeneral[[#This Row],[Mercancía general desembarcada en exterior]]</f>
        <v>1097764</v>
      </c>
      <c r="K3220" s="3">
        <f>+dataMercanciaGeneral[[#This Row],[Mercancía general embarcada en cabotaje]]+dataMercanciaGeneral[[#This Row],[Mercancía general embarcada en exterior]]</f>
        <v>552000</v>
      </c>
      <c r="L3220" s="3">
        <f>+dataMercanciaGeneral[[#This Row],[Mercancía general desembarcada en cabotaje]]+dataMercanciaGeneral[[#This Row],[Mercancía general desembarcada en exterior]]</f>
        <v>549655</v>
      </c>
      <c r="M3220" s="3">
        <f>+dataMercanciaGeneral[[#This Row],[TOTAL mercancía general embarcada en cabotaje y exterior]]+dataMercanciaGeneral[[#This Row],[TOTAL mercancía general desembarcada en cabotaje y exterior]]</f>
        <v>1101655</v>
      </c>
    </row>
    <row r="3221" spans="1:13" hidden="1" x14ac:dyDescent="0.25">
      <c r="A3221" s="1">
        <v>2018</v>
      </c>
      <c r="B3221" s="1" t="s">
        <v>0</v>
      </c>
      <c r="C3221" s="1" t="s">
        <v>32</v>
      </c>
      <c r="D3221" s="1" t="s">
        <v>42</v>
      </c>
      <c r="E3221" s="2">
        <v>2</v>
      </c>
      <c r="F3221" s="2">
        <v>0</v>
      </c>
      <c r="G3221" s="3">
        <f>+dataMercanciaGeneral[[#This Row],[Mercancía general embarcada en cabotaje]]+dataMercanciaGeneral[[#This Row],[Mercancía general desembarcada en cabotaje]]</f>
        <v>2</v>
      </c>
      <c r="H3221" s="2">
        <v>0</v>
      </c>
      <c r="I3221" s="2">
        <v>52</v>
      </c>
      <c r="J3221" s="3">
        <f>+dataMercanciaGeneral[[#This Row],[Mercancía general embarcada en exterior]]+dataMercanciaGeneral[[#This Row],[Mercancía general desembarcada en exterior]]</f>
        <v>52</v>
      </c>
      <c r="K3221" s="3">
        <f>+dataMercanciaGeneral[[#This Row],[Mercancía general embarcada en cabotaje]]+dataMercanciaGeneral[[#This Row],[Mercancía general embarcada en exterior]]</f>
        <v>2</v>
      </c>
      <c r="L3221" s="3">
        <f>+dataMercanciaGeneral[[#This Row],[Mercancía general desembarcada en cabotaje]]+dataMercanciaGeneral[[#This Row],[Mercancía general desembarcada en exterior]]</f>
        <v>52</v>
      </c>
      <c r="M3221" s="3">
        <f>+dataMercanciaGeneral[[#This Row],[TOTAL mercancía general embarcada en cabotaje y exterior]]+dataMercanciaGeneral[[#This Row],[TOTAL mercancía general desembarcada en cabotaje y exterior]]</f>
        <v>54</v>
      </c>
    </row>
    <row r="3222" spans="1:13" hidden="1" x14ac:dyDescent="0.25">
      <c r="A3222" s="1">
        <v>2018</v>
      </c>
      <c r="B3222" s="1" t="s">
        <v>1</v>
      </c>
      <c r="C3222" s="1" t="s">
        <v>32</v>
      </c>
      <c r="D3222" s="1" t="s">
        <v>33</v>
      </c>
      <c r="E3222" s="2">
        <v>63.459999999962747</v>
      </c>
      <c r="F3222" s="2">
        <v>4122.8499999999767</v>
      </c>
      <c r="G3222" s="3">
        <f>+dataMercanciaGeneral[[#This Row],[Mercancía general embarcada en cabotaje]]+dataMercanciaGeneral[[#This Row],[Mercancía general desembarcada en cabotaje]]</f>
        <v>4186.3099999999395</v>
      </c>
      <c r="H3222" s="2">
        <v>142913.16999999998</v>
      </c>
      <c r="I3222" s="2">
        <v>115570.68</v>
      </c>
      <c r="J3222" s="3">
        <f>+dataMercanciaGeneral[[#This Row],[Mercancía general embarcada en exterior]]+dataMercanciaGeneral[[#This Row],[Mercancía general desembarcada en exterior]]</f>
        <v>258483.84999999998</v>
      </c>
      <c r="K3222" s="3">
        <f>+dataMercanciaGeneral[[#This Row],[Mercancía general embarcada en cabotaje]]+dataMercanciaGeneral[[#This Row],[Mercancía general embarcada en exterior]]</f>
        <v>142976.62999999995</v>
      </c>
      <c r="L3222" s="3">
        <f>+dataMercanciaGeneral[[#This Row],[Mercancía general desembarcada en cabotaje]]+dataMercanciaGeneral[[#This Row],[Mercancía general desembarcada en exterior]]</f>
        <v>119693.52999999997</v>
      </c>
      <c r="M3222" s="3">
        <f>+dataMercanciaGeneral[[#This Row],[TOTAL mercancía general embarcada en cabotaje y exterior]]+dataMercanciaGeneral[[#This Row],[TOTAL mercancía general desembarcada en cabotaje y exterior]]</f>
        <v>262670.15999999992</v>
      </c>
    </row>
    <row r="3223" spans="1:13" hidden="1" x14ac:dyDescent="0.25">
      <c r="A3223" s="1">
        <v>2018</v>
      </c>
      <c r="B3223" s="1" t="s">
        <v>1</v>
      </c>
      <c r="C3223" s="1" t="s">
        <v>32</v>
      </c>
      <c r="D3223" s="1" t="s">
        <v>42</v>
      </c>
      <c r="E3223" s="2">
        <v>810682</v>
      </c>
      <c r="F3223" s="2">
        <v>294444</v>
      </c>
      <c r="G3223" s="3">
        <f>+dataMercanciaGeneral[[#This Row],[Mercancía general embarcada en cabotaje]]+dataMercanciaGeneral[[#This Row],[Mercancía general desembarcada en cabotaje]]</f>
        <v>1105126</v>
      </c>
      <c r="H3223" s="2">
        <v>67381</v>
      </c>
      <c r="I3223" s="2">
        <v>72739</v>
      </c>
      <c r="J3223" s="3">
        <f>+dataMercanciaGeneral[[#This Row],[Mercancía general embarcada en exterior]]+dataMercanciaGeneral[[#This Row],[Mercancía general desembarcada en exterior]]</f>
        <v>140120</v>
      </c>
      <c r="K3223" s="3">
        <f>+dataMercanciaGeneral[[#This Row],[Mercancía general embarcada en cabotaje]]+dataMercanciaGeneral[[#This Row],[Mercancía general embarcada en exterior]]</f>
        <v>878063</v>
      </c>
      <c r="L3223" s="3">
        <f>+dataMercanciaGeneral[[#This Row],[Mercancía general desembarcada en cabotaje]]+dataMercanciaGeneral[[#This Row],[Mercancía general desembarcada en exterior]]</f>
        <v>367183</v>
      </c>
      <c r="M3223" s="3">
        <f>+dataMercanciaGeneral[[#This Row],[TOTAL mercancía general embarcada en cabotaje y exterior]]+dataMercanciaGeneral[[#This Row],[TOTAL mercancía general desembarcada en cabotaje y exterior]]</f>
        <v>1245246</v>
      </c>
    </row>
    <row r="3224" spans="1:13" hidden="1" x14ac:dyDescent="0.25">
      <c r="A3224" s="1">
        <v>2018</v>
      </c>
      <c r="B3224" s="1" t="s">
        <v>2</v>
      </c>
      <c r="C3224" s="1" t="s">
        <v>32</v>
      </c>
      <c r="D3224" s="1" t="s">
        <v>33</v>
      </c>
      <c r="E3224" s="2">
        <v>91743</v>
      </c>
      <c r="F3224" s="2">
        <v>35829</v>
      </c>
      <c r="G3224" s="3">
        <f>+dataMercanciaGeneral[[#This Row],[Mercancía general embarcada en cabotaje]]+dataMercanciaGeneral[[#This Row],[Mercancía general desembarcada en cabotaje]]</f>
        <v>127572</v>
      </c>
      <c r="H3224" s="2">
        <v>203480</v>
      </c>
      <c r="I3224" s="2">
        <v>160733</v>
      </c>
      <c r="J3224" s="3">
        <f>+dataMercanciaGeneral[[#This Row],[Mercancía general embarcada en exterior]]+dataMercanciaGeneral[[#This Row],[Mercancía general desembarcada en exterior]]</f>
        <v>364213</v>
      </c>
      <c r="K3224" s="3">
        <f>+dataMercanciaGeneral[[#This Row],[Mercancía general embarcada en cabotaje]]+dataMercanciaGeneral[[#This Row],[Mercancía general embarcada en exterior]]</f>
        <v>295223</v>
      </c>
      <c r="L3224" s="3">
        <f>+dataMercanciaGeneral[[#This Row],[Mercancía general desembarcada en cabotaje]]+dataMercanciaGeneral[[#This Row],[Mercancía general desembarcada en exterior]]</f>
        <v>196562</v>
      </c>
      <c r="M3224" s="3">
        <f>+dataMercanciaGeneral[[#This Row],[TOTAL mercancía general embarcada en cabotaje y exterior]]+dataMercanciaGeneral[[#This Row],[TOTAL mercancía general desembarcada en cabotaje y exterior]]</f>
        <v>491785</v>
      </c>
    </row>
    <row r="3225" spans="1:13" hidden="1" x14ac:dyDescent="0.25">
      <c r="A3225" s="1">
        <v>2018</v>
      </c>
      <c r="B3225" s="1" t="s">
        <v>2</v>
      </c>
      <c r="C3225" s="1" t="s">
        <v>32</v>
      </c>
      <c r="D3225" s="1" t="s">
        <v>42</v>
      </c>
      <c r="E3225" s="2">
        <v>18695</v>
      </c>
      <c r="F3225" s="2">
        <v>30067</v>
      </c>
      <c r="G3225" s="3">
        <f>+dataMercanciaGeneral[[#This Row],[Mercancía general embarcada en cabotaje]]+dataMercanciaGeneral[[#This Row],[Mercancía general desembarcada en cabotaje]]</f>
        <v>48762</v>
      </c>
      <c r="H3225" s="2">
        <v>27814</v>
      </c>
      <c r="I3225" s="2">
        <v>16144</v>
      </c>
      <c r="J3225" s="3">
        <f>+dataMercanciaGeneral[[#This Row],[Mercancía general embarcada en exterior]]+dataMercanciaGeneral[[#This Row],[Mercancía general desembarcada en exterior]]</f>
        <v>43958</v>
      </c>
      <c r="K3225" s="3">
        <f>+dataMercanciaGeneral[[#This Row],[Mercancía general embarcada en cabotaje]]+dataMercanciaGeneral[[#This Row],[Mercancía general embarcada en exterior]]</f>
        <v>46509</v>
      </c>
      <c r="L3225" s="3">
        <f>+dataMercanciaGeneral[[#This Row],[Mercancía general desembarcada en cabotaje]]+dataMercanciaGeneral[[#This Row],[Mercancía general desembarcada en exterior]]</f>
        <v>46211</v>
      </c>
      <c r="M3225" s="3">
        <f>+dataMercanciaGeneral[[#This Row],[TOTAL mercancía general embarcada en cabotaje y exterior]]+dataMercanciaGeneral[[#This Row],[TOTAL mercancía general desembarcada en cabotaje y exterior]]</f>
        <v>92720</v>
      </c>
    </row>
    <row r="3226" spans="1:13" hidden="1" x14ac:dyDescent="0.25">
      <c r="A3226" s="1">
        <v>2018</v>
      </c>
      <c r="B3226" s="1" t="s">
        <v>3</v>
      </c>
      <c r="C3226" s="1" t="s">
        <v>32</v>
      </c>
      <c r="D3226" s="1" t="s">
        <v>33</v>
      </c>
      <c r="E3226" s="2">
        <v>76366.799999999988</v>
      </c>
      <c r="F3226" s="2">
        <v>5930</v>
      </c>
      <c r="G3226" s="3">
        <f>+dataMercanciaGeneral[[#This Row],[Mercancía general embarcada en cabotaje]]+dataMercanciaGeneral[[#This Row],[Mercancía general desembarcada en cabotaje]]</f>
        <v>82296.799999999988</v>
      </c>
      <c r="H3226" s="2">
        <v>696794</v>
      </c>
      <c r="I3226" s="2">
        <v>394500</v>
      </c>
      <c r="J3226" s="3">
        <f>+dataMercanciaGeneral[[#This Row],[Mercancía general embarcada en exterior]]+dataMercanciaGeneral[[#This Row],[Mercancía general desembarcada en exterior]]</f>
        <v>1091294</v>
      </c>
      <c r="K3226" s="3">
        <f>+dataMercanciaGeneral[[#This Row],[Mercancía general embarcada en cabotaje]]+dataMercanciaGeneral[[#This Row],[Mercancía general embarcada en exterior]]</f>
        <v>773160.8</v>
      </c>
      <c r="L3226" s="3">
        <f>+dataMercanciaGeneral[[#This Row],[Mercancía general desembarcada en cabotaje]]+dataMercanciaGeneral[[#This Row],[Mercancía general desembarcada en exterior]]</f>
        <v>400430</v>
      </c>
      <c r="M3226" s="3">
        <f>+dataMercanciaGeneral[[#This Row],[TOTAL mercancía general embarcada en cabotaje y exterior]]+dataMercanciaGeneral[[#This Row],[TOTAL mercancía general desembarcada en cabotaje y exterior]]</f>
        <v>1173590.8</v>
      </c>
    </row>
    <row r="3227" spans="1:13" hidden="1" x14ac:dyDescent="0.25">
      <c r="A3227" s="1">
        <v>2018</v>
      </c>
      <c r="B3227" s="1" t="s">
        <v>3</v>
      </c>
      <c r="C3227" s="1" t="s">
        <v>32</v>
      </c>
      <c r="D3227" s="1" t="s">
        <v>42</v>
      </c>
      <c r="E3227" s="2">
        <v>0</v>
      </c>
      <c r="F3227" s="2">
        <v>0</v>
      </c>
      <c r="G3227" s="3">
        <f>+dataMercanciaGeneral[[#This Row],[Mercancía general embarcada en cabotaje]]+dataMercanciaGeneral[[#This Row],[Mercancía general desembarcada en cabotaje]]</f>
        <v>0</v>
      </c>
      <c r="H3227" s="2">
        <v>52</v>
      </c>
      <c r="I3227" s="2">
        <v>0</v>
      </c>
      <c r="J3227" s="3">
        <f>+dataMercanciaGeneral[[#This Row],[Mercancía general embarcada en exterior]]+dataMercanciaGeneral[[#This Row],[Mercancía general desembarcada en exterior]]</f>
        <v>52</v>
      </c>
      <c r="K3227" s="3">
        <f>+dataMercanciaGeneral[[#This Row],[Mercancía general embarcada en cabotaje]]+dataMercanciaGeneral[[#This Row],[Mercancía general embarcada en exterior]]</f>
        <v>52</v>
      </c>
      <c r="L3227" s="3">
        <f>+dataMercanciaGeneral[[#This Row],[Mercancía general desembarcada en cabotaje]]+dataMercanciaGeneral[[#This Row],[Mercancía general desembarcada en exterior]]</f>
        <v>0</v>
      </c>
      <c r="M3227" s="3">
        <f>+dataMercanciaGeneral[[#This Row],[TOTAL mercancía general embarcada en cabotaje y exterior]]+dataMercanciaGeneral[[#This Row],[TOTAL mercancía general desembarcada en cabotaje y exterior]]</f>
        <v>52</v>
      </c>
    </row>
    <row r="3228" spans="1:13" hidden="1" x14ac:dyDescent="0.25">
      <c r="A3228" s="1">
        <v>2018</v>
      </c>
      <c r="B3228" s="1" t="s">
        <v>4</v>
      </c>
      <c r="C3228" s="1" t="s">
        <v>32</v>
      </c>
      <c r="D3228" s="1" t="s">
        <v>33</v>
      </c>
      <c r="E3228" s="2">
        <v>451134.86900000274</v>
      </c>
      <c r="F3228" s="2">
        <v>252750.64399999985</v>
      </c>
      <c r="G3228" s="3">
        <f>+dataMercanciaGeneral[[#This Row],[Mercancía general embarcada en cabotaje]]+dataMercanciaGeneral[[#This Row],[Mercancía general desembarcada en cabotaje]]</f>
        <v>703885.5130000026</v>
      </c>
      <c r="H3228" s="2">
        <v>3938557.3030000031</v>
      </c>
      <c r="I3228" s="2">
        <v>3826576.9019999988</v>
      </c>
      <c r="J3228" s="3">
        <f>+dataMercanciaGeneral[[#This Row],[Mercancía general embarcada en exterior]]+dataMercanciaGeneral[[#This Row],[Mercancía general desembarcada en exterior]]</f>
        <v>7765134.2050000019</v>
      </c>
      <c r="K3228" s="3">
        <f>+dataMercanciaGeneral[[#This Row],[Mercancía general embarcada en cabotaje]]+dataMercanciaGeneral[[#This Row],[Mercancía general embarcada en exterior]]</f>
        <v>4389692.1720000058</v>
      </c>
      <c r="L3228" s="3">
        <f>+dataMercanciaGeneral[[#This Row],[Mercancía general desembarcada en cabotaje]]+dataMercanciaGeneral[[#This Row],[Mercancía general desembarcada en exterior]]</f>
        <v>4079327.5459999987</v>
      </c>
      <c r="M3228" s="3">
        <f>+dataMercanciaGeneral[[#This Row],[TOTAL mercancía general embarcada en cabotaje y exterior]]+dataMercanciaGeneral[[#This Row],[TOTAL mercancía general desembarcada en cabotaje y exterior]]</f>
        <v>8469019.7180000041</v>
      </c>
    </row>
    <row r="3229" spans="1:13" hidden="1" x14ac:dyDescent="0.25">
      <c r="A3229" s="1">
        <v>2018</v>
      </c>
      <c r="B3229" s="1" t="s">
        <v>4</v>
      </c>
      <c r="C3229" s="1" t="s">
        <v>32</v>
      </c>
      <c r="D3229" s="1" t="s">
        <v>42</v>
      </c>
      <c r="E3229" s="2">
        <v>1777482.4069999973</v>
      </c>
      <c r="F3229" s="2">
        <v>1845225</v>
      </c>
      <c r="G3229" s="3">
        <f>+dataMercanciaGeneral[[#This Row],[Mercancía general embarcada en cabotaje]]+dataMercanciaGeneral[[#This Row],[Mercancía general desembarcada en cabotaje]]</f>
        <v>3622707.4069999973</v>
      </c>
      <c r="H3229" s="2">
        <v>29103292</v>
      </c>
      <c r="I3229" s="2">
        <v>27867410</v>
      </c>
      <c r="J3229" s="3">
        <f>+dataMercanciaGeneral[[#This Row],[Mercancía general embarcada en exterior]]+dataMercanciaGeneral[[#This Row],[Mercancía general desembarcada en exterior]]</f>
        <v>56970702</v>
      </c>
      <c r="K3229" s="3">
        <f>+dataMercanciaGeneral[[#This Row],[Mercancía general embarcada en cabotaje]]+dataMercanciaGeneral[[#This Row],[Mercancía general embarcada en exterior]]</f>
        <v>30880774.406999998</v>
      </c>
      <c r="L3229" s="3">
        <f>+dataMercanciaGeneral[[#This Row],[Mercancía general desembarcada en cabotaje]]+dataMercanciaGeneral[[#This Row],[Mercancía general desembarcada en exterior]]</f>
        <v>29712635</v>
      </c>
      <c r="M3229" s="3">
        <f>+dataMercanciaGeneral[[#This Row],[TOTAL mercancía general embarcada en cabotaje y exterior]]+dataMercanciaGeneral[[#This Row],[TOTAL mercancía general desembarcada en cabotaje y exterior]]</f>
        <v>60593409.406999998</v>
      </c>
    </row>
    <row r="3230" spans="1:13" hidden="1" x14ac:dyDescent="0.25">
      <c r="A3230" s="1">
        <v>2018</v>
      </c>
      <c r="B3230" s="1" t="s">
        <v>5</v>
      </c>
      <c r="C3230" s="1" t="s">
        <v>32</v>
      </c>
      <c r="D3230" s="1" t="s">
        <v>33</v>
      </c>
      <c r="E3230" s="2">
        <v>435264</v>
      </c>
      <c r="F3230" s="2">
        <v>436536</v>
      </c>
      <c r="G3230" s="3">
        <f>+dataMercanciaGeneral[[#This Row],[Mercancía general embarcada en cabotaje]]+dataMercanciaGeneral[[#This Row],[Mercancía general desembarcada en cabotaje]]</f>
        <v>871800</v>
      </c>
      <c r="H3230" s="2">
        <v>36629</v>
      </c>
      <c r="I3230" s="2">
        <v>101522</v>
      </c>
      <c r="J3230" s="3">
        <f>+dataMercanciaGeneral[[#This Row],[Mercancía general embarcada en exterior]]+dataMercanciaGeneral[[#This Row],[Mercancía general desembarcada en exterior]]</f>
        <v>138151</v>
      </c>
      <c r="K3230" s="3">
        <f>+dataMercanciaGeneral[[#This Row],[Mercancía general embarcada en cabotaje]]+dataMercanciaGeneral[[#This Row],[Mercancía general embarcada en exterior]]</f>
        <v>471893</v>
      </c>
      <c r="L3230" s="3">
        <f>+dataMercanciaGeneral[[#This Row],[Mercancía general desembarcada en cabotaje]]+dataMercanciaGeneral[[#This Row],[Mercancía general desembarcada en exterior]]</f>
        <v>538058</v>
      </c>
      <c r="M3230" s="3">
        <f>+dataMercanciaGeneral[[#This Row],[TOTAL mercancía general embarcada en cabotaje y exterior]]+dataMercanciaGeneral[[#This Row],[TOTAL mercancía general desembarcada en cabotaje y exterior]]</f>
        <v>1009951</v>
      </c>
    </row>
    <row r="3231" spans="1:13" hidden="1" x14ac:dyDescent="0.25">
      <c r="A3231" s="1">
        <v>2018</v>
      </c>
      <c r="B3231" s="1" t="s">
        <v>5</v>
      </c>
      <c r="C3231" s="1" t="s">
        <v>32</v>
      </c>
      <c r="D3231" s="1" t="s">
        <v>42</v>
      </c>
      <c r="E3231" s="2">
        <v>182228</v>
      </c>
      <c r="F3231" s="2">
        <v>24529</v>
      </c>
      <c r="G3231" s="3">
        <f>+dataMercanciaGeneral[[#This Row],[Mercancía general embarcada en cabotaje]]+dataMercanciaGeneral[[#This Row],[Mercancía general desembarcada en cabotaje]]</f>
        <v>206757</v>
      </c>
      <c r="H3231" s="2">
        <v>127097</v>
      </c>
      <c r="I3231" s="2">
        <v>44270</v>
      </c>
      <c r="J3231" s="3">
        <f>+dataMercanciaGeneral[[#This Row],[Mercancía general embarcada en exterior]]+dataMercanciaGeneral[[#This Row],[Mercancía general desembarcada en exterior]]</f>
        <v>171367</v>
      </c>
      <c r="K3231" s="3">
        <f>+dataMercanciaGeneral[[#This Row],[Mercancía general embarcada en cabotaje]]+dataMercanciaGeneral[[#This Row],[Mercancía general embarcada en exterior]]</f>
        <v>309325</v>
      </c>
      <c r="L3231" s="3">
        <f>+dataMercanciaGeneral[[#This Row],[Mercancía general desembarcada en cabotaje]]+dataMercanciaGeneral[[#This Row],[Mercancía general desembarcada en exterior]]</f>
        <v>68799</v>
      </c>
      <c r="M3231" s="3">
        <f>+dataMercanciaGeneral[[#This Row],[TOTAL mercancía general embarcada en cabotaje y exterior]]+dataMercanciaGeneral[[#This Row],[TOTAL mercancía general desembarcada en cabotaje y exterior]]</f>
        <v>378124</v>
      </c>
    </row>
    <row r="3232" spans="1:13" hidden="1" x14ac:dyDescent="0.25">
      <c r="A3232" s="1">
        <v>2018</v>
      </c>
      <c r="B3232" s="1" t="s">
        <v>10</v>
      </c>
      <c r="C3232" s="1" t="s">
        <v>32</v>
      </c>
      <c r="D3232" s="1" t="s">
        <v>33</v>
      </c>
      <c r="E3232" s="2">
        <v>4379064</v>
      </c>
      <c r="F3232" s="2">
        <v>8023861</v>
      </c>
      <c r="G3232" s="3">
        <f>+dataMercanciaGeneral[[#This Row],[Mercancía general embarcada en cabotaje]]+dataMercanciaGeneral[[#This Row],[Mercancía general desembarcada en cabotaje]]</f>
        <v>12402925</v>
      </c>
      <c r="H3232" s="2">
        <v>13478</v>
      </c>
      <c r="I3232" s="2">
        <v>18258</v>
      </c>
      <c r="J3232" s="3">
        <f>+dataMercanciaGeneral[[#This Row],[Mercancía general embarcada en exterior]]+dataMercanciaGeneral[[#This Row],[Mercancía general desembarcada en exterior]]</f>
        <v>31736</v>
      </c>
      <c r="K3232" s="3">
        <f>+dataMercanciaGeneral[[#This Row],[Mercancía general embarcada en cabotaje]]+dataMercanciaGeneral[[#This Row],[Mercancía general embarcada en exterior]]</f>
        <v>4392542</v>
      </c>
      <c r="L3232" s="3">
        <f>+dataMercanciaGeneral[[#This Row],[Mercancía general desembarcada en cabotaje]]+dataMercanciaGeneral[[#This Row],[Mercancía general desembarcada en exterior]]</f>
        <v>8042119</v>
      </c>
      <c r="M3232" s="3">
        <f>+dataMercanciaGeneral[[#This Row],[TOTAL mercancía general embarcada en cabotaje y exterior]]+dataMercanciaGeneral[[#This Row],[TOTAL mercancía general desembarcada en cabotaje y exterior]]</f>
        <v>12434661</v>
      </c>
    </row>
    <row r="3233" spans="1:13" hidden="1" x14ac:dyDescent="0.25">
      <c r="A3233" s="1">
        <v>2018</v>
      </c>
      <c r="B3233" s="1" t="s">
        <v>10</v>
      </c>
      <c r="C3233" s="1" t="s">
        <v>32</v>
      </c>
      <c r="D3233" s="1" t="s">
        <v>42</v>
      </c>
      <c r="E3233" s="2">
        <v>163657</v>
      </c>
      <c r="F3233" s="2">
        <v>496893</v>
      </c>
      <c r="G3233" s="3">
        <f>+dataMercanciaGeneral[[#This Row],[Mercancía general embarcada en cabotaje]]+dataMercanciaGeneral[[#This Row],[Mercancía general desembarcada en cabotaje]]</f>
        <v>660550</v>
      </c>
      <c r="H3233" s="2">
        <v>251</v>
      </c>
      <c r="I3233" s="2">
        <v>372</v>
      </c>
      <c r="J3233" s="3">
        <f>+dataMercanciaGeneral[[#This Row],[Mercancía general embarcada en exterior]]+dataMercanciaGeneral[[#This Row],[Mercancía general desembarcada en exterior]]</f>
        <v>623</v>
      </c>
      <c r="K3233" s="3">
        <f>+dataMercanciaGeneral[[#This Row],[Mercancía general embarcada en cabotaje]]+dataMercanciaGeneral[[#This Row],[Mercancía general embarcada en exterior]]</f>
        <v>163908</v>
      </c>
      <c r="L3233" s="3">
        <f>+dataMercanciaGeneral[[#This Row],[Mercancía general desembarcada en cabotaje]]+dataMercanciaGeneral[[#This Row],[Mercancía general desembarcada en exterior]]</f>
        <v>497265</v>
      </c>
      <c r="M3233" s="3">
        <f>+dataMercanciaGeneral[[#This Row],[TOTAL mercancía general embarcada en cabotaje y exterior]]+dataMercanciaGeneral[[#This Row],[TOTAL mercancía general desembarcada en cabotaje y exterior]]</f>
        <v>661173</v>
      </c>
    </row>
    <row r="3234" spans="1:13" hidden="1" x14ac:dyDescent="0.25">
      <c r="A3234" s="1">
        <v>2018</v>
      </c>
      <c r="B3234" s="1" t="s">
        <v>11</v>
      </c>
      <c r="C3234" s="1" t="s">
        <v>32</v>
      </c>
      <c r="D3234" s="1" t="s">
        <v>33</v>
      </c>
      <c r="E3234" s="2">
        <v>3648916.713</v>
      </c>
      <c r="F3234" s="2">
        <v>1911712.1710000001</v>
      </c>
      <c r="G3234" s="3">
        <f>+dataMercanciaGeneral[[#This Row],[Mercancía general embarcada en cabotaje]]+dataMercanciaGeneral[[#This Row],[Mercancía general desembarcada en cabotaje]]</f>
        <v>5560628.8839999996</v>
      </c>
      <c r="H3234" s="2">
        <v>3241313.6363116913</v>
      </c>
      <c r="I3234" s="2">
        <v>2747728.1696666703</v>
      </c>
      <c r="J3234" s="3">
        <f>+dataMercanciaGeneral[[#This Row],[Mercancía general embarcada en exterior]]+dataMercanciaGeneral[[#This Row],[Mercancía general desembarcada en exterior]]</f>
        <v>5989041.8059783615</v>
      </c>
      <c r="K3234" s="3">
        <f>+dataMercanciaGeneral[[#This Row],[Mercancía general embarcada en cabotaje]]+dataMercanciaGeneral[[#This Row],[Mercancía general embarcada en exterior]]</f>
        <v>6890230.3493116908</v>
      </c>
      <c r="L3234" s="3">
        <f>+dataMercanciaGeneral[[#This Row],[Mercancía general desembarcada en cabotaje]]+dataMercanciaGeneral[[#This Row],[Mercancía general desembarcada en exterior]]</f>
        <v>4659440.3406666704</v>
      </c>
      <c r="M3234" s="3">
        <f>+dataMercanciaGeneral[[#This Row],[TOTAL mercancía general embarcada en cabotaje y exterior]]+dataMercanciaGeneral[[#This Row],[TOTAL mercancía general desembarcada en cabotaje y exterior]]</f>
        <v>11549670.689978361</v>
      </c>
    </row>
    <row r="3235" spans="1:13" hidden="1" x14ac:dyDescent="0.25">
      <c r="A3235" s="1">
        <v>2018</v>
      </c>
      <c r="B3235" s="1" t="s">
        <v>11</v>
      </c>
      <c r="C3235" s="1" t="s">
        <v>32</v>
      </c>
      <c r="D3235" s="1" t="s">
        <v>42</v>
      </c>
      <c r="E3235" s="2">
        <v>1091548.628</v>
      </c>
      <c r="F3235" s="2">
        <v>414462.02600000001</v>
      </c>
      <c r="G3235" s="3">
        <f>+dataMercanciaGeneral[[#This Row],[Mercancía general embarcada en cabotaje]]+dataMercanciaGeneral[[#This Row],[Mercancía general desembarcada en cabotaje]]</f>
        <v>1506010.6540000001</v>
      </c>
      <c r="H3235" s="2">
        <v>17873774.137337659</v>
      </c>
      <c r="I3235" s="2">
        <v>15410294.870000001</v>
      </c>
      <c r="J3235" s="3">
        <f>+dataMercanciaGeneral[[#This Row],[Mercancía general embarcada en exterior]]+dataMercanciaGeneral[[#This Row],[Mercancía general desembarcada en exterior]]</f>
        <v>33284069.00733766</v>
      </c>
      <c r="K3235" s="3">
        <f>+dataMercanciaGeneral[[#This Row],[Mercancía general embarcada en cabotaje]]+dataMercanciaGeneral[[#This Row],[Mercancía general embarcada en exterior]]</f>
        <v>18965322.765337657</v>
      </c>
      <c r="L3235" s="3">
        <f>+dataMercanciaGeneral[[#This Row],[Mercancía general desembarcada en cabotaje]]+dataMercanciaGeneral[[#This Row],[Mercancía general desembarcada en exterior]]</f>
        <v>15824756.896000002</v>
      </c>
      <c r="M3235" s="3">
        <f>+dataMercanciaGeneral[[#This Row],[TOTAL mercancía general embarcada en cabotaje y exterior]]+dataMercanciaGeneral[[#This Row],[TOTAL mercancía general desembarcada en cabotaje y exterior]]</f>
        <v>34790079.661337659</v>
      </c>
    </row>
    <row r="3236" spans="1:13" hidden="1" x14ac:dyDescent="0.25">
      <c r="A3236" s="1">
        <v>2018</v>
      </c>
      <c r="B3236" s="1" t="s">
        <v>12</v>
      </c>
      <c r="C3236" s="1" t="s">
        <v>32</v>
      </c>
      <c r="D3236" s="1" t="s">
        <v>33</v>
      </c>
      <c r="E3236" s="2">
        <v>15501</v>
      </c>
      <c r="F3236" s="2">
        <v>9254</v>
      </c>
      <c r="G3236" s="3">
        <f>+dataMercanciaGeneral[[#This Row],[Mercancía general embarcada en cabotaje]]+dataMercanciaGeneral[[#This Row],[Mercancía general desembarcada en cabotaje]]</f>
        <v>24755</v>
      </c>
      <c r="H3236" s="2">
        <v>1105258.4000000004</v>
      </c>
      <c r="I3236" s="2">
        <v>2397346.4000000004</v>
      </c>
      <c r="J3236" s="3">
        <f>+dataMercanciaGeneral[[#This Row],[Mercancía general embarcada en exterior]]+dataMercanciaGeneral[[#This Row],[Mercancía general desembarcada en exterior]]</f>
        <v>3502604.8000000007</v>
      </c>
      <c r="K3236" s="3">
        <f>+dataMercanciaGeneral[[#This Row],[Mercancía general embarcada en cabotaje]]+dataMercanciaGeneral[[#This Row],[Mercancía general embarcada en exterior]]</f>
        <v>1120759.4000000004</v>
      </c>
      <c r="L3236" s="3">
        <f>+dataMercanciaGeneral[[#This Row],[Mercancía general desembarcada en cabotaje]]+dataMercanciaGeneral[[#This Row],[Mercancía general desembarcada en exterior]]</f>
        <v>2406600.4000000004</v>
      </c>
      <c r="M3236" s="3">
        <f>+dataMercanciaGeneral[[#This Row],[TOTAL mercancía general embarcada en cabotaje y exterior]]+dataMercanciaGeneral[[#This Row],[TOTAL mercancía general desembarcada en cabotaje y exterior]]</f>
        <v>3527359.8000000007</v>
      </c>
    </row>
    <row r="3237" spans="1:13" hidden="1" x14ac:dyDescent="0.25">
      <c r="A3237" s="1">
        <v>2018</v>
      </c>
      <c r="B3237" s="1" t="s">
        <v>12</v>
      </c>
      <c r="C3237" s="1" t="s">
        <v>32</v>
      </c>
      <c r="D3237" s="1" t="s">
        <v>42</v>
      </c>
      <c r="E3237" s="2">
        <v>241194</v>
      </c>
      <c r="F3237" s="2">
        <v>123554</v>
      </c>
      <c r="G3237" s="3">
        <f>+dataMercanciaGeneral[[#This Row],[Mercancía general embarcada en cabotaje]]+dataMercanciaGeneral[[#This Row],[Mercancía general desembarcada en cabotaje]]</f>
        <v>364748</v>
      </c>
      <c r="H3237" s="2">
        <v>3876062</v>
      </c>
      <c r="I3237" s="2">
        <v>2566882</v>
      </c>
      <c r="J3237" s="3">
        <f>+dataMercanciaGeneral[[#This Row],[Mercancía general embarcada en exterior]]+dataMercanciaGeneral[[#This Row],[Mercancía general desembarcada en exterior]]</f>
        <v>6442944</v>
      </c>
      <c r="K3237" s="3">
        <f>+dataMercanciaGeneral[[#This Row],[Mercancía general embarcada en cabotaje]]+dataMercanciaGeneral[[#This Row],[Mercancía general embarcada en exterior]]</f>
        <v>4117256</v>
      </c>
      <c r="L3237" s="3">
        <f>+dataMercanciaGeneral[[#This Row],[Mercancía general desembarcada en cabotaje]]+dataMercanciaGeneral[[#This Row],[Mercancía general desembarcada en exterior]]</f>
        <v>2690436</v>
      </c>
      <c r="M3237" s="3">
        <f>+dataMercanciaGeneral[[#This Row],[TOTAL mercancía general embarcada en cabotaje y exterior]]+dataMercanciaGeneral[[#This Row],[TOTAL mercancía general desembarcada en cabotaje y exterior]]</f>
        <v>6807692</v>
      </c>
    </row>
    <row r="3238" spans="1:13" hidden="1" x14ac:dyDescent="0.25">
      <c r="A3238" s="1">
        <v>2018</v>
      </c>
      <c r="B3238" s="1" t="s">
        <v>13</v>
      </c>
      <c r="C3238" s="1" t="s">
        <v>32</v>
      </c>
      <c r="D3238" s="1" t="s">
        <v>33</v>
      </c>
      <c r="E3238" s="2">
        <v>817</v>
      </c>
      <c r="F3238" s="2">
        <v>2966</v>
      </c>
      <c r="G3238" s="3">
        <f>+dataMercanciaGeneral[[#This Row],[Mercancía general embarcada en cabotaje]]+dataMercanciaGeneral[[#This Row],[Mercancía general desembarcada en cabotaje]]</f>
        <v>3783</v>
      </c>
      <c r="H3238" s="2">
        <v>164247</v>
      </c>
      <c r="I3238" s="2">
        <v>161571</v>
      </c>
      <c r="J3238" s="3">
        <f>+dataMercanciaGeneral[[#This Row],[Mercancía general embarcada en exterior]]+dataMercanciaGeneral[[#This Row],[Mercancía general desembarcada en exterior]]</f>
        <v>325818</v>
      </c>
      <c r="K3238" s="3">
        <f>+dataMercanciaGeneral[[#This Row],[Mercancía general embarcada en cabotaje]]+dataMercanciaGeneral[[#This Row],[Mercancía general embarcada en exterior]]</f>
        <v>165064</v>
      </c>
      <c r="L3238" s="3">
        <f>+dataMercanciaGeneral[[#This Row],[Mercancía general desembarcada en cabotaje]]+dataMercanciaGeneral[[#This Row],[Mercancía general desembarcada en exterior]]</f>
        <v>164537</v>
      </c>
      <c r="M3238" s="3">
        <f>+dataMercanciaGeneral[[#This Row],[TOTAL mercancía general embarcada en cabotaje y exterior]]+dataMercanciaGeneral[[#This Row],[TOTAL mercancía general desembarcada en cabotaje y exterior]]</f>
        <v>329601</v>
      </c>
    </row>
    <row r="3239" spans="1:13" hidden="1" x14ac:dyDescent="0.25">
      <c r="A3239" s="1">
        <v>2018</v>
      </c>
      <c r="B3239" s="1" t="s">
        <v>13</v>
      </c>
      <c r="C3239" s="1" t="s">
        <v>32</v>
      </c>
      <c r="D3239" s="1" t="s">
        <v>42</v>
      </c>
      <c r="E3239" s="2">
        <v>25055</v>
      </c>
      <c r="F3239" s="2">
        <v>9416</v>
      </c>
      <c r="G3239" s="3">
        <f>+dataMercanciaGeneral[[#This Row],[Mercancía general embarcada en cabotaje]]+dataMercanciaGeneral[[#This Row],[Mercancía general desembarcada en cabotaje]]</f>
        <v>34471</v>
      </c>
      <c r="H3239" s="2">
        <v>514695</v>
      </c>
      <c r="I3239" s="2">
        <v>580391</v>
      </c>
      <c r="J3239" s="3">
        <f>+dataMercanciaGeneral[[#This Row],[Mercancía general embarcada en exterior]]+dataMercanciaGeneral[[#This Row],[Mercancía general desembarcada en exterior]]</f>
        <v>1095086</v>
      </c>
      <c r="K3239" s="3">
        <f>+dataMercanciaGeneral[[#This Row],[Mercancía general embarcada en cabotaje]]+dataMercanciaGeneral[[#This Row],[Mercancía general embarcada en exterior]]</f>
        <v>539750</v>
      </c>
      <c r="L3239" s="3">
        <f>+dataMercanciaGeneral[[#This Row],[Mercancía general desembarcada en cabotaje]]+dataMercanciaGeneral[[#This Row],[Mercancía general desembarcada en exterior]]</f>
        <v>589807</v>
      </c>
      <c r="M3239" s="3">
        <f>+dataMercanciaGeneral[[#This Row],[TOTAL mercancía general embarcada en cabotaje y exterior]]+dataMercanciaGeneral[[#This Row],[TOTAL mercancía general desembarcada en cabotaje y exterior]]</f>
        <v>1129557</v>
      </c>
    </row>
    <row r="3240" spans="1:13" hidden="1" x14ac:dyDescent="0.25">
      <c r="A3240" s="1">
        <v>2018</v>
      </c>
      <c r="B3240" s="1" t="s">
        <v>14</v>
      </c>
      <c r="C3240" s="1" t="s">
        <v>32</v>
      </c>
      <c r="D3240" s="1" t="s">
        <v>33</v>
      </c>
      <c r="E3240" s="2">
        <v>4264.3209999999963</v>
      </c>
      <c r="F3240" s="2">
        <v>2600.1210000000028</v>
      </c>
      <c r="G3240" s="3">
        <f>+dataMercanciaGeneral[[#This Row],[Mercancía general embarcada en cabotaje]]+dataMercanciaGeneral[[#This Row],[Mercancía general desembarcada en cabotaje]]</f>
        <v>6864.4419999999991</v>
      </c>
      <c r="H3240" s="2">
        <v>161106.32500000019</v>
      </c>
      <c r="I3240" s="2">
        <v>71564.127000000561</v>
      </c>
      <c r="J3240" s="3">
        <f>+dataMercanciaGeneral[[#This Row],[Mercancía general embarcada en exterior]]+dataMercanciaGeneral[[#This Row],[Mercancía general desembarcada en exterior]]</f>
        <v>232670.45200000075</v>
      </c>
      <c r="K3240" s="3">
        <f>+dataMercanciaGeneral[[#This Row],[Mercancía general embarcada en cabotaje]]+dataMercanciaGeneral[[#This Row],[Mercancía general embarcada en exterior]]</f>
        <v>165370.64600000018</v>
      </c>
      <c r="L3240" s="3">
        <f>+dataMercanciaGeneral[[#This Row],[Mercancía general desembarcada en cabotaje]]+dataMercanciaGeneral[[#This Row],[Mercancía general desembarcada en exterior]]</f>
        <v>74164.24800000056</v>
      </c>
      <c r="M3240" s="3">
        <f>+dataMercanciaGeneral[[#This Row],[TOTAL mercancía general embarcada en cabotaje y exterior]]+dataMercanciaGeneral[[#This Row],[TOTAL mercancía general desembarcada en cabotaje y exterior]]</f>
        <v>239534.89400000073</v>
      </c>
    </row>
    <row r="3241" spans="1:13" hidden="1" x14ac:dyDescent="0.25">
      <c r="A3241" s="1">
        <v>2018</v>
      </c>
      <c r="B3241" s="1" t="s">
        <v>14</v>
      </c>
      <c r="C3241" s="1" t="s">
        <v>32</v>
      </c>
      <c r="D3241" s="1" t="s">
        <v>42</v>
      </c>
      <c r="E3241" s="2">
        <v>14134</v>
      </c>
      <c r="F3241" s="2">
        <v>14049</v>
      </c>
      <c r="G3241" s="3">
        <f>+dataMercanciaGeneral[[#This Row],[Mercancía general embarcada en cabotaje]]+dataMercanciaGeneral[[#This Row],[Mercancía general desembarcada en cabotaje]]</f>
        <v>28183</v>
      </c>
      <c r="H3241" s="2">
        <v>2619200</v>
      </c>
      <c r="I3241" s="2">
        <v>401591</v>
      </c>
      <c r="J3241" s="3">
        <f>+dataMercanciaGeneral[[#This Row],[Mercancía general embarcada en exterior]]+dataMercanciaGeneral[[#This Row],[Mercancía general desembarcada en exterior]]</f>
        <v>3020791</v>
      </c>
      <c r="K3241" s="3">
        <f>+dataMercanciaGeneral[[#This Row],[Mercancía general embarcada en cabotaje]]+dataMercanciaGeneral[[#This Row],[Mercancía general embarcada en exterior]]</f>
        <v>2633334</v>
      </c>
      <c r="L3241" s="3">
        <f>+dataMercanciaGeneral[[#This Row],[Mercancía general desembarcada en cabotaje]]+dataMercanciaGeneral[[#This Row],[Mercancía general desembarcada en exterior]]</f>
        <v>415640</v>
      </c>
      <c r="M3241" s="3">
        <f>+dataMercanciaGeneral[[#This Row],[TOTAL mercancía general embarcada en cabotaje y exterior]]+dataMercanciaGeneral[[#This Row],[TOTAL mercancía general desembarcada en cabotaje y exterior]]</f>
        <v>3048974</v>
      </c>
    </row>
    <row r="3242" spans="1:13" hidden="1" x14ac:dyDescent="0.25">
      <c r="A3242" s="1">
        <v>2018</v>
      </c>
      <c r="B3242" s="1" t="s">
        <v>15</v>
      </c>
      <c r="C3242" s="1" t="s">
        <v>32</v>
      </c>
      <c r="D3242" s="1" t="s">
        <v>33</v>
      </c>
      <c r="E3242" s="2">
        <v>243126</v>
      </c>
      <c r="F3242" s="2">
        <v>452630</v>
      </c>
      <c r="G3242" s="3">
        <f>+dataMercanciaGeneral[[#This Row],[Mercancía general embarcada en cabotaje]]+dataMercanciaGeneral[[#This Row],[Mercancía general desembarcada en cabotaje]]</f>
        <v>695756</v>
      </c>
      <c r="H3242" s="2">
        <v>3860.5</v>
      </c>
      <c r="I3242" s="2">
        <v>27512.5</v>
      </c>
      <c r="J3242" s="3">
        <f>+dataMercanciaGeneral[[#This Row],[Mercancía general embarcada en exterior]]+dataMercanciaGeneral[[#This Row],[Mercancía general desembarcada en exterior]]</f>
        <v>31373</v>
      </c>
      <c r="K3242" s="3">
        <f>+dataMercanciaGeneral[[#This Row],[Mercancía general embarcada en cabotaje]]+dataMercanciaGeneral[[#This Row],[Mercancía general embarcada en exterior]]</f>
        <v>246986.5</v>
      </c>
      <c r="L3242" s="3">
        <f>+dataMercanciaGeneral[[#This Row],[Mercancía general desembarcada en cabotaje]]+dataMercanciaGeneral[[#This Row],[Mercancía general desembarcada en exterior]]</f>
        <v>480142.5</v>
      </c>
      <c r="M3242" s="3">
        <f>+dataMercanciaGeneral[[#This Row],[TOTAL mercancía general embarcada en cabotaje y exterior]]+dataMercanciaGeneral[[#This Row],[TOTAL mercancía general desembarcada en cabotaje y exterior]]</f>
        <v>727129</v>
      </c>
    </row>
    <row r="3243" spans="1:13" hidden="1" x14ac:dyDescent="0.25">
      <c r="A3243" s="1">
        <v>2018</v>
      </c>
      <c r="B3243" s="1" t="s">
        <v>15</v>
      </c>
      <c r="C3243" s="1" t="s">
        <v>32</v>
      </c>
      <c r="D3243" s="1" t="s">
        <v>42</v>
      </c>
      <c r="E3243" s="2">
        <v>63638</v>
      </c>
      <c r="F3243" s="2">
        <v>28129</v>
      </c>
      <c r="G3243" s="3">
        <f>+dataMercanciaGeneral[[#This Row],[Mercancía general embarcada en cabotaje]]+dataMercanciaGeneral[[#This Row],[Mercancía general desembarcada en cabotaje]]</f>
        <v>91767</v>
      </c>
      <c r="H3243" s="2">
        <v>18</v>
      </c>
      <c r="I3243" s="2">
        <v>26497</v>
      </c>
      <c r="J3243" s="3">
        <f>+dataMercanciaGeneral[[#This Row],[Mercancía general embarcada en exterior]]+dataMercanciaGeneral[[#This Row],[Mercancía general desembarcada en exterior]]</f>
        <v>26515</v>
      </c>
      <c r="K3243" s="3">
        <f>+dataMercanciaGeneral[[#This Row],[Mercancía general embarcada en cabotaje]]+dataMercanciaGeneral[[#This Row],[Mercancía general embarcada en exterior]]</f>
        <v>63656</v>
      </c>
      <c r="L3243" s="3">
        <f>+dataMercanciaGeneral[[#This Row],[Mercancía general desembarcada en cabotaje]]+dataMercanciaGeneral[[#This Row],[Mercancía general desembarcada en exterior]]</f>
        <v>54626</v>
      </c>
      <c r="M3243" s="3">
        <f>+dataMercanciaGeneral[[#This Row],[TOTAL mercancía general embarcada en cabotaje y exterior]]+dataMercanciaGeneral[[#This Row],[TOTAL mercancía general desembarcada en cabotaje y exterior]]</f>
        <v>118282</v>
      </c>
    </row>
    <row r="3244" spans="1:13" hidden="1" x14ac:dyDescent="0.25">
      <c r="A3244" s="1">
        <v>2018</v>
      </c>
      <c r="B3244" s="1" t="s">
        <v>16</v>
      </c>
      <c r="C3244" s="1" t="s">
        <v>32</v>
      </c>
      <c r="D3244" s="1" t="s">
        <v>33</v>
      </c>
      <c r="E3244" s="2">
        <v>24924.02</v>
      </c>
      <c r="F3244" s="2">
        <v>3182.58</v>
      </c>
      <c r="G3244" s="3">
        <f>+dataMercanciaGeneral[[#This Row],[Mercancía general embarcada en cabotaje]]+dataMercanciaGeneral[[#This Row],[Mercancía general desembarcada en cabotaje]]</f>
        <v>28106.6</v>
      </c>
      <c r="H3244" s="2">
        <v>593997.62</v>
      </c>
      <c r="I3244" s="2">
        <v>95681.19</v>
      </c>
      <c r="J3244" s="3">
        <f>+dataMercanciaGeneral[[#This Row],[Mercancía general embarcada en exterior]]+dataMercanciaGeneral[[#This Row],[Mercancía general desembarcada en exterior]]</f>
        <v>689678.81</v>
      </c>
      <c r="K3244" s="3">
        <f>+dataMercanciaGeneral[[#This Row],[Mercancía general embarcada en cabotaje]]+dataMercanciaGeneral[[#This Row],[Mercancía general embarcada en exterior]]</f>
        <v>618921.64</v>
      </c>
      <c r="L3244" s="3">
        <f>+dataMercanciaGeneral[[#This Row],[Mercancía general desembarcada en cabotaje]]+dataMercanciaGeneral[[#This Row],[Mercancía general desembarcada en exterior]]</f>
        <v>98863.77</v>
      </c>
      <c r="M3244" s="3">
        <f>+dataMercanciaGeneral[[#This Row],[TOTAL mercancía general embarcada en cabotaje y exterior]]+dataMercanciaGeneral[[#This Row],[TOTAL mercancía general desembarcada en cabotaje y exterior]]</f>
        <v>717785.41</v>
      </c>
    </row>
    <row r="3245" spans="1:13" hidden="1" x14ac:dyDescent="0.25">
      <c r="A3245" s="1">
        <v>2018</v>
      </c>
      <c r="B3245" s="1" t="s">
        <v>16</v>
      </c>
      <c r="C3245" s="1" t="s">
        <v>32</v>
      </c>
      <c r="D3245" s="1" t="s">
        <v>42</v>
      </c>
      <c r="E3245" s="2">
        <v>11</v>
      </c>
      <c r="F3245" s="2">
        <v>1761</v>
      </c>
      <c r="G3245" s="3">
        <f>+dataMercanciaGeneral[[#This Row],[Mercancía general embarcada en cabotaje]]+dataMercanciaGeneral[[#This Row],[Mercancía general desembarcada en cabotaje]]</f>
        <v>1772</v>
      </c>
      <c r="H3245" s="2">
        <v>33607</v>
      </c>
      <c r="I3245" s="2">
        <v>8771</v>
      </c>
      <c r="J3245" s="3">
        <f>+dataMercanciaGeneral[[#This Row],[Mercancía general embarcada en exterior]]+dataMercanciaGeneral[[#This Row],[Mercancía general desembarcada en exterior]]</f>
        <v>42378</v>
      </c>
      <c r="K3245" s="3">
        <f>+dataMercanciaGeneral[[#This Row],[Mercancía general embarcada en cabotaje]]+dataMercanciaGeneral[[#This Row],[Mercancía general embarcada en exterior]]</f>
        <v>33618</v>
      </c>
      <c r="L3245" s="3">
        <f>+dataMercanciaGeneral[[#This Row],[Mercancía general desembarcada en cabotaje]]+dataMercanciaGeneral[[#This Row],[Mercancía general desembarcada en exterior]]</f>
        <v>10532</v>
      </c>
      <c r="M3245" s="3">
        <f>+dataMercanciaGeneral[[#This Row],[TOTAL mercancía general embarcada en cabotaje y exterior]]+dataMercanciaGeneral[[#This Row],[TOTAL mercancía general desembarcada en cabotaje y exterior]]</f>
        <v>44150</v>
      </c>
    </row>
    <row r="3246" spans="1:13" hidden="1" x14ac:dyDescent="0.25">
      <c r="A3246" s="1">
        <v>2018</v>
      </c>
      <c r="B3246" s="1" t="s">
        <v>17</v>
      </c>
      <c r="C3246" s="1" t="s">
        <v>32</v>
      </c>
      <c r="D3246" s="1" t="s">
        <v>33</v>
      </c>
      <c r="E3246" s="2">
        <v>2273</v>
      </c>
      <c r="F3246" s="2">
        <v>8</v>
      </c>
      <c r="G3246" s="3">
        <f>+dataMercanciaGeneral[[#This Row],[Mercancía general embarcada en cabotaje]]+dataMercanciaGeneral[[#This Row],[Mercancía general desembarcada en cabotaje]]</f>
        <v>2281</v>
      </c>
      <c r="H3246" s="2">
        <v>592968</v>
      </c>
      <c r="I3246" s="2">
        <v>130250</v>
      </c>
      <c r="J3246" s="3">
        <f>+dataMercanciaGeneral[[#This Row],[Mercancía general embarcada en exterior]]+dataMercanciaGeneral[[#This Row],[Mercancía general desembarcada en exterior]]</f>
        <v>723218</v>
      </c>
      <c r="K3246" s="3">
        <f>+dataMercanciaGeneral[[#This Row],[Mercancía general embarcada en cabotaje]]+dataMercanciaGeneral[[#This Row],[Mercancía general embarcada en exterior]]</f>
        <v>595241</v>
      </c>
      <c r="L3246" s="3">
        <f>+dataMercanciaGeneral[[#This Row],[Mercancía general desembarcada en cabotaje]]+dataMercanciaGeneral[[#This Row],[Mercancía general desembarcada en exterior]]</f>
        <v>130258</v>
      </c>
      <c r="M3246" s="3">
        <f>+dataMercanciaGeneral[[#This Row],[TOTAL mercancía general embarcada en cabotaje y exterior]]+dataMercanciaGeneral[[#This Row],[TOTAL mercancía general desembarcada en cabotaje y exterior]]</f>
        <v>725499</v>
      </c>
    </row>
    <row r="3247" spans="1:13" hidden="1" x14ac:dyDescent="0.25">
      <c r="A3247" s="1">
        <v>2018</v>
      </c>
      <c r="B3247" s="1" t="s">
        <v>17</v>
      </c>
      <c r="C3247" s="1" t="s">
        <v>32</v>
      </c>
      <c r="D3247" s="1" t="s">
        <v>42</v>
      </c>
      <c r="E3247" s="2">
        <v>21432</v>
      </c>
      <c r="F3247" s="2">
        <v>38288</v>
      </c>
      <c r="G3247" s="3">
        <f>+dataMercanciaGeneral[[#This Row],[Mercancía general embarcada en cabotaje]]+dataMercanciaGeneral[[#This Row],[Mercancía general desembarcada en cabotaje]]</f>
        <v>59720</v>
      </c>
      <c r="H3247" s="2">
        <v>543383</v>
      </c>
      <c r="I3247" s="2">
        <v>362181</v>
      </c>
      <c r="J3247" s="3">
        <f>+dataMercanciaGeneral[[#This Row],[Mercancía general embarcada en exterior]]+dataMercanciaGeneral[[#This Row],[Mercancía general desembarcada en exterior]]</f>
        <v>905564</v>
      </c>
      <c r="K3247" s="3">
        <f>+dataMercanciaGeneral[[#This Row],[Mercancía general embarcada en cabotaje]]+dataMercanciaGeneral[[#This Row],[Mercancía general embarcada en exterior]]</f>
        <v>564815</v>
      </c>
      <c r="L3247" s="3">
        <f>+dataMercanciaGeneral[[#This Row],[Mercancía general desembarcada en cabotaje]]+dataMercanciaGeneral[[#This Row],[Mercancía general desembarcada en exterior]]</f>
        <v>400469</v>
      </c>
      <c r="M3247" s="3">
        <f>+dataMercanciaGeneral[[#This Row],[TOTAL mercancía general embarcada en cabotaje y exterior]]+dataMercanciaGeneral[[#This Row],[TOTAL mercancía general desembarcada en cabotaje y exterior]]</f>
        <v>965284</v>
      </c>
    </row>
    <row r="3248" spans="1:13" hidden="1" x14ac:dyDescent="0.25">
      <c r="A3248" s="1">
        <v>2018</v>
      </c>
      <c r="B3248" s="1" t="s">
        <v>18</v>
      </c>
      <c r="C3248" s="1" t="s">
        <v>32</v>
      </c>
      <c r="D3248" s="1" t="s">
        <v>33</v>
      </c>
      <c r="E3248" s="2">
        <v>164381.70999999996</v>
      </c>
      <c r="F3248" s="2">
        <v>40227.910000000003</v>
      </c>
      <c r="G3248" s="3">
        <f>+dataMercanciaGeneral[[#This Row],[Mercancía general embarcada en cabotaje]]+dataMercanciaGeneral[[#This Row],[Mercancía general desembarcada en cabotaje]]</f>
        <v>204609.61999999997</v>
      </c>
      <c r="H3248" s="2">
        <v>161053.18</v>
      </c>
      <c r="I3248" s="2">
        <v>24877.059999999998</v>
      </c>
      <c r="J3248" s="3">
        <f>+dataMercanciaGeneral[[#This Row],[Mercancía general embarcada en exterior]]+dataMercanciaGeneral[[#This Row],[Mercancía general desembarcada en exterior]]</f>
        <v>185930.23999999999</v>
      </c>
      <c r="K3248" s="3">
        <f>+dataMercanciaGeneral[[#This Row],[Mercancía general embarcada en cabotaje]]+dataMercanciaGeneral[[#This Row],[Mercancía general embarcada en exterior]]</f>
        <v>325434.88999999996</v>
      </c>
      <c r="L3248" s="3">
        <f>+dataMercanciaGeneral[[#This Row],[Mercancía general desembarcada en cabotaje]]+dataMercanciaGeneral[[#This Row],[Mercancía general desembarcada en exterior]]</f>
        <v>65104.97</v>
      </c>
      <c r="M3248" s="3">
        <f>+dataMercanciaGeneral[[#This Row],[TOTAL mercancía general embarcada en cabotaje y exterior]]+dataMercanciaGeneral[[#This Row],[TOTAL mercancía general desembarcada en cabotaje y exterior]]</f>
        <v>390539.86</v>
      </c>
    </row>
    <row r="3249" spans="1:13" hidden="1" x14ac:dyDescent="0.25">
      <c r="A3249" s="1">
        <v>2018</v>
      </c>
      <c r="B3249" s="1" t="s">
        <v>18</v>
      </c>
      <c r="C3249" s="1" t="s">
        <v>32</v>
      </c>
      <c r="D3249" s="1" t="s">
        <v>42</v>
      </c>
      <c r="E3249" s="2">
        <v>272625</v>
      </c>
      <c r="F3249" s="2">
        <v>91848</v>
      </c>
      <c r="G3249" s="3">
        <f>+dataMercanciaGeneral[[#This Row],[Mercancía general embarcada en cabotaje]]+dataMercanciaGeneral[[#This Row],[Mercancía general desembarcada en cabotaje]]</f>
        <v>364473</v>
      </c>
      <c r="H3249" s="2">
        <v>197970</v>
      </c>
      <c r="I3249" s="2">
        <v>31771</v>
      </c>
      <c r="J3249" s="3">
        <f>+dataMercanciaGeneral[[#This Row],[Mercancía general embarcada en exterior]]+dataMercanciaGeneral[[#This Row],[Mercancía general desembarcada en exterior]]</f>
        <v>229741</v>
      </c>
      <c r="K3249" s="3">
        <f>+dataMercanciaGeneral[[#This Row],[Mercancía general embarcada en cabotaje]]+dataMercanciaGeneral[[#This Row],[Mercancía general embarcada en exterior]]</f>
        <v>470595</v>
      </c>
      <c r="L3249" s="3">
        <f>+dataMercanciaGeneral[[#This Row],[Mercancía general desembarcada en cabotaje]]+dataMercanciaGeneral[[#This Row],[Mercancía general desembarcada en exterior]]</f>
        <v>123619</v>
      </c>
      <c r="M3249" s="3">
        <f>+dataMercanciaGeneral[[#This Row],[TOTAL mercancía general embarcada en cabotaje y exterior]]+dataMercanciaGeneral[[#This Row],[TOTAL mercancía general desembarcada en cabotaje y exterior]]</f>
        <v>594214</v>
      </c>
    </row>
    <row r="3250" spans="1:13" hidden="1" x14ac:dyDescent="0.25">
      <c r="A3250" s="1">
        <v>2018</v>
      </c>
      <c r="B3250" s="1" t="s">
        <v>19</v>
      </c>
      <c r="C3250" s="1" t="s">
        <v>32</v>
      </c>
      <c r="D3250" s="1" t="s">
        <v>33</v>
      </c>
      <c r="E3250" s="2">
        <v>1856426</v>
      </c>
      <c r="F3250" s="2">
        <v>1991961</v>
      </c>
      <c r="G3250" s="3">
        <f>+dataMercanciaGeneral[[#This Row],[Mercancía general embarcada en cabotaje]]+dataMercanciaGeneral[[#This Row],[Mercancía general desembarcada en cabotaje]]</f>
        <v>3848387</v>
      </c>
      <c r="H3250" s="2">
        <v>545047</v>
      </c>
      <c r="I3250" s="2">
        <v>88158</v>
      </c>
      <c r="J3250" s="3">
        <f>+dataMercanciaGeneral[[#This Row],[Mercancía general embarcada en exterior]]+dataMercanciaGeneral[[#This Row],[Mercancía general desembarcada en exterior]]</f>
        <v>633205</v>
      </c>
      <c r="K3250" s="3">
        <f>+dataMercanciaGeneral[[#This Row],[Mercancía general embarcada en cabotaje]]+dataMercanciaGeneral[[#This Row],[Mercancía general embarcada en exterior]]</f>
        <v>2401473</v>
      </c>
      <c r="L3250" s="3">
        <f>+dataMercanciaGeneral[[#This Row],[Mercancía general desembarcada en cabotaje]]+dataMercanciaGeneral[[#This Row],[Mercancía general desembarcada en exterior]]</f>
        <v>2080119</v>
      </c>
      <c r="M3250" s="3">
        <f>+dataMercanciaGeneral[[#This Row],[TOTAL mercancía general embarcada en cabotaje y exterior]]+dataMercanciaGeneral[[#This Row],[TOTAL mercancía general desembarcada en cabotaje y exterior]]</f>
        <v>4481592</v>
      </c>
    </row>
    <row r="3251" spans="1:13" hidden="1" x14ac:dyDescent="0.25">
      <c r="A3251" s="1">
        <v>2018</v>
      </c>
      <c r="B3251" s="1" t="s">
        <v>19</v>
      </c>
      <c r="C3251" s="1" t="s">
        <v>32</v>
      </c>
      <c r="D3251" s="1" t="s">
        <v>42</v>
      </c>
      <c r="E3251" s="2">
        <v>1193497</v>
      </c>
      <c r="F3251" s="2">
        <v>2649084</v>
      </c>
      <c r="G3251" s="3">
        <f>+dataMercanciaGeneral[[#This Row],[Mercancía general embarcada en cabotaje]]+dataMercanciaGeneral[[#This Row],[Mercancía general desembarcada en cabotaje]]</f>
        <v>3842581</v>
      </c>
      <c r="H3251" s="2">
        <v>4033245</v>
      </c>
      <c r="I3251" s="2">
        <v>4362500</v>
      </c>
      <c r="J3251" s="3">
        <f>+dataMercanciaGeneral[[#This Row],[Mercancía general embarcada en exterior]]+dataMercanciaGeneral[[#This Row],[Mercancía general desembarcada en exterior]]</f>
        <v>8395745</v>
      </c>
      <c r="K3251" s="3">
        <f>+dataMercanciaGeneral[[#This Row],[Mercancía general embarcada en cabotaje]]+dataMercanciaGeneral[[#This Row],[Mercancía general embarcada en exterior]]</f>
        <v>5226742</v>
      </c>
      <c r="L3251" s="3">
        <f>+dataMercanciaGeneral[[#This Row],[Mercancía general desembarcada en cabotaje]]+dataMercanciaGeneral[[#This Row],[Mercancía general desembarcada en exterior]]</f>
        <v>7011584</v>
      </c>
      <c r="M3251" s="3">
        <f>+dataMercanciaGeneral[[#This Row],[TOTAL mercancía general embarcada en cabotaje y exterior]]+dataMercanciaGeneral[[#This Row],[TOTAL mercancía general desembarcada en cabotaje y exterior]]</f>
        <v>12238326</v>
      </c>
    </row>
    <row r="3252" spans="1:13" hidden="1" x14ac:dyDescent="0.25">
      <c r="A3252" s="1">
        <v>2018</v>
      </c>
      <c r="B3252" s="1" t="s">
        <v>20</v>
      </c>
      <c r="C3252" s="1" t="s">
        <v>32</v>
      </c>
      <c r="D3252" s="1" t="s">
        <v>33</v>
      </c>
      <c r="E3252" s="2">
        <v>276345.53000000003</v>
      </c>
      <c r="F3252" s="2">
        <v>99882</v>
      </c>
      <c r="G3252" s="3">
        <f>+dataMercanciaGeneral[[#This Row],[Mercancía general embarcada en cabotaje]]+dataMercanciaGeneral[[#This Row],[Mercancía general desembarcada en cabotaje]]</f>
        <v>376227.53</v>
      </c>
      <c r="H3252" s="2">
        <v>37082.729999999981</v>
      </c>
      <c r="I3252" s="2">
        <v>89278.43</v>
      </c>
      <c r="J3252" s="3">
        <f>+dataMercanciaGeneral[[#This Row],[Mercancía general embarcada en exterior]]+dataMercanciaGeneral[[#This Row],[Mercancía general desembarcada en exterior]]</f>
        <v>126361.15999999997</v>
      </c>
      <c r="K3252" s="3">
        <f>+dataMercanciaGeneral[[#This Row],[Mercancía general embarcada en cabotaje]]+dataMercanciaGeneral[[#This Row],[Mercancía general embarcada en exterior]]</f>
        <v>313428.26</v>
      </c>
      <c r="L3252" s="3">
        <f>+dataMercanciaGeneral[[#This Row],[Mercancía general desembarcada en cabotaje]]+dataMercanciaGeneral[[#This Row],[Mercancía general desembarcada en exterior]]</f>
        <v>189160.43</v>
      </c>
      <c r="M3252" s="3">
        <f>+dataMercanciaGeneral[[#This Row],[TOTAL mercancía general embarcada en cabotaje y exterior]]+dataMercanciaGeneral[[#This Row],[TOTAL mercancía general desembarcada en cabotaje y exterior]]</f>
        <v>502588.69</v>
      </c>
    </row>
    <row r="3253" spans="1:13" hidden="1" x14ac:dyDescent="0.25">
      <c r="A3253" s="1">
        <v>2018</v>
      </c>
      <c r="B3253" s="1" t="s">
        <v>20</v>
      </c>
      <c r="C3253" s="1" t="s">
        <v>32</v>
      </c>
      <c r="D3253" s="1" t="s">
        <v>42</v>
      </c>
      <c r="E3253" s="2">
        <v>51584</v>
      </c>
      <c r="F3253" s="2">
        <v>16421</v>
      </c>
      <c r="G3253" s="3">
        <f>+dataMercanciaGeneral[[#This Row],[Mercancía general embarcada en cabotaje]]+dataMercanciaGeneral[[#This Row],[Mercancía general desembarcada en cabotaje]]</f>
        <v>68005</v>
      </c>
      <c r="H3253" s="2">
        <v>435354</v>
      </c>
      <c r="I3253" s="2">
        <v>432397</v>
      </c>
      <c r="J3253" s="3">
        <f>+dataMercanciaGeneral[[#This Row],[Mercancía general embarcada en exterior]]+dataMercanciaGeneral[[#This Row],[Mercancía general desembarcada en exterior]]</f>
        <v>867751</v>
      </c>
      <c r="K3253" s="3">
        <f>+dataMercanciaGeneral[[#This Row],[Mercancía general embarcada en cabotaje]]+dataMercanciaGeneral[[#This Row],[Mercancía general embarcada en exterior]]</f>
        <v>486938</v>
      </c>
      <c r="L3253" s="3">
        <f>+dataMercanciaGeneral[[#This Row],[Mercancía general desembarcada en cabotaje]]+dataMercanciaGeneral[[#This Row],[Mercancía general desembarcada en exterior]]</f>
        <v>448818</v>
      </c>
      <c r="M3253" s="3">
        <f>+dataMercanciaGeneral[[#This Row],[TOTAL mercancía general embarcada en cabotaje y exterior]]+dataMercanciaGeneral[[#This Row],[TOTAL mercancía general desembarcada en cabotaje y exterior]]</f>
        <v>935756</v>
      </c>
    </row>
    <row r="3254" spans="1:13" hidden="1" x14ac:dyDescent="0.25">
      <c r="A3254" s="1">
        <v>2018</v>
      </c>
      <c r="B3254" s="1" t="s">
        <v>21</v>
      </c>
      <c r="C3254" s="1" t="s">
        <v>32</v>
      </c>
      <c r="D3254" s="1" t="s">
        <v>33</v>
      </c>
      <c r="E3254" s="2">
        <v>0.2250000000003638</v>
      </c>
      <c r="F3254" s="2">
        <v>9228.0279999999984</v>
      </c>
      <c r="G3254" s="3">
        <f>+dataMercanciaGeneral[[#This Row],[Mercancía general embarcada en cabotaje]]+dataMercanciaGeneral[[#This Row],[Mercancía general desembarcada en cabotaje]]</f>
        <v>9228.2529999999988</v>
      </c>
      <c r="H3254" s="2">
        <v>420824.9</v>
      </c>
      <c r="I3254" s="2">
        <v>214047.40000000002</v>
      </c>
      <c r="J3254" s="3">
        <f>+dataMercanciaGeneral[[#This Row],[Mercancía general embarcada en exterior]]+dataMercanciaGeneral[[#This Row],[Mercancía general desembarcada en exterior]]</f>
        <v>634872.30000000005</v>
      </c>
      <c r="K3254" s="3">
        <f>+dataMercanciaGeneral[[#This Row],[Mercancía general embarcada en cabotaje]]+dataMercanciaGeneral[[#This Row],[Mercancía general embarcada en exterior]]</f>
        <v>420825.125</v>
      </c>
      <c r="L3254" s="3">
        <f>+dataMercanciaGeneral[[#This Row],[Mercancía general desembarcada en cabotaje]]+dataMercanciaGeneral[[#This Row],[Mercancía general desembarcada en exterior]]</f>
        <v>223275.42800000001</v>
      </c>
      <c r="M3254" s="3">
        <f>+dataMercanciaGeneral[[#This Row],[TOTAL mercancía general embarcada en cabotaje y exterior]]+dataMercanciaGeneral[[#This Row],[TOTAL mercancía general desembarcada en cabotaje y exterior]]</f>
        <v>644100.55300000007</v>
      </c>
    </row>
    <row r="3255" spans="1:13" hidden="1" x14ac:dyDescent="0.25">
      <c r="A3255" s="1">
        <v>2018</v>
      </c>
      <c r="B3255" s="1" t="s">
        <v>21</v>
      </c>
      <c r="C3255" s="1" t="s">
        <v>32</v>
      </c>
      <c r="D3255" s="1" t="s">
        <v>42</v>
      </c>
      <c r="E3255" s="2">
        <v>10434</v>
      </c>
      <c r="F3255" s="2">
        <v>22545</v>
      </c>
      <c r="G3255" s="3">
        <f>+dataMercanciaGeneral[[#This Row],[Mercancía general embarcada en cabotaje]]+dataMercanciaGeneral[[#This Row],[Mercancía general desembarcada en cabotaje]]</f>
        <v>32979</v>
      </c>
      <c r="H3255" s="2">
        <v>444120</v>
      </c>
      <c r="I3255" s="2">
        <v>462679</v>
      </c>
      <c r="J3255" s="3">
        <f>+dataMercanciaGeneral[[#This Row],[Mercancía general embarcada en exterior]]+dataMercanciaGeneral[[#This Row],[Mercancía general desembarcada en exterior]]</f>
        <v>906799</v>
      </c>
      <c r="K3255" s="3">
        <f>+dataMercanciaGeneral[[#This Row],[Mercancía general embarcada en cabotaje]]+dataMercanciaGeneral[[#This Row],[Mercancía general embarcada en exterior]]</f>
        <v>454554</v>
      </c>
      <c r="L3255" s="3">
        <f>+dataMercanciaGeneral[[#This Row],[Mercancía general desembarcada en cabotaje]]+dataMercanciaGeneral[[#This Row],[Mercancía general desembarcada en exterior]]</f>
        <v>485224</v>
      </c>
      <c r="M3255" s="3">
        <f>+dataMercanciaGeneral[[#This Row],[TOTAL mercancía general embarcada en cabotaje y exterior]]+dataMercanciaGeneral[[#This Row],[TOTAL mercancía general desembarcada en cabotaje y exterior]]</f>
        <v>939778</v>
      </c>
    </row>
    <row r="3256" spans="1:13" hidden="1" x14ac:dyDescent="0.25">
      <c r="A3256" s="1">
        <v>2018</v>
      </c>
      <c r="B3256" s="1" t="s">
        <v>22</v>
      </c>
      <c r="C3256" s="1" t="s">
        <v>32</v>
      </c>
      <c r="D3256" s="1" t="s">
        <v>33</v>
      </c>
      <c r="E3256" s="2">
        <v>174770</v>
      </c>
      <c r="F3256" s="2">
        <v>437922</v>
      </c>
      <c r="G3256" s="3">
        <f>+dataMercanciaGeneral[[#This Row],[Mercancía general embarcada en cabotaje]]+dataMercanciaGeneral[[#This Row],[Mercancía general desembarcada en cabotaje]]</f>
        <v>612692</v>
      </c>
      <c r="H3256" s="2">
        <v>38</v>
      </c>
      <c r="I3256" s="2">
        <v>1787</v>
      </c>
      <c r="J3256" s="3">
        <f>+dataMercanciaGeneral[[#This Row],[Mercancía general embarcada en exterior]]+dataMercanciaGeneral[[#This Row],[Mercancía general desembarcada en exterior]]</f>
        <v>1825</v>
      </c>
      <c r="K3256" s="3">
        <f>+dataMercanciaGeneral[[#This Row],[Mercancía general embarcada en cabotaje]]+dataMercanciaGeneral[[#This Row],[Mercancía general embarcada en exterior]]</f>
        <v>174808</v>
      </c>
      <c r="L3256" s="3">
        <f>+dataMercanciaGeneral[[#This Row],[Mercancía general desembarcada en cabotaje]]+dataMercanciaGeneral[[#This Row],[Mercancía general desembarcada en exterior]]</f>
        <v>439709</v>
      </c>
      <c r="M3256" s="3">
        <f>+dataMercanciaGeneral[[#This Row],[TOTAL mercancía general embarcada en cabotaje y exterior]]+dataMercanciaGeneral[[#This Row],[TOTAL mercancía general desembarcada en cabotaje y exterior]]</f>
        <v>614517</v>
      </c>
    </row>
    <row r="3257" spans="1:13" hidden="1" x14ac:dyDescent="0.25">
      <c r="A3257" s="1">
        <v>2018</v>
      </c>
      <c r="B3257" s="1" t="s">
        <v>22</v>
      </c>
      <c r="C3257" s="1" t="s">
        <v>32</v>
      </c>
      <c r="D3257" s="1" t="s">
        <v>42</v>
      </c>
      <c r="E3257" s="2">
        <v>24678</v>
      </c>
      <c r="F3257" s="2">
        <v>62106</v>
      </c>
      <c r="G3257" s="3">
        <f>+dataMercanciaGeneral[[#This Row],[Mercancía general embarcada en cabotaje]]+dataMercanciaGeneral[[#This Row],[Mercancía general desembarcada en cabotaje]]</f>
        <v>86784</v>
      </c>
      <c r="H3257" s="2">
        <v>3459</v>
      </c>
      <c r="I3257" s="2">
        <v>81817</v>
      </c>
      <c r="J3257" s="3">
        <f>+dataMercanciaGeneral[[#This Row],[Mercancía general embarcada en exterior]]+dataMercanciaGeneral[[#This Row],[Mercancía general desembarcada en exterior]]</f>
        <v>85276</v>
      </c>
      <c r="K3257" s="3">
        <f>+dataMercanciaGeneral[[#This Row],[Mercancía general embarcada en cabotaje]]+dataMercanciaGeneral[[#This Row],[Mercancía general embarcada en exterior]]</f>
        <v>28137</v>
      </c>
      <c r="L3257" s="3">
        <f>+dataMercanciaGeneral[[#This Row],[Mercancía general desembarcada en cabotaje]]+dataMercanciaGeneral[[#This Row],[Mercancía general desembarcada en exterior]]</f>
        <v>143923</v>
      </c>
      <c r="M3257" s="3">
        <f>+dataMercanciaGeneral[[#This Row],[TOTAL mercancía general embarcada en cabotaje y exterior]]+dataMercanciaGeneral[[#This Row],[TOTAL mercancía general desembarcada en cabotaje y exterior]]</f>
        <v>172060</v>
      </c>
    </row>
    <row r="3258" spans="1:13" hidden="1" x14ac:dyDescent="0.25">
      <c r="A3258" s="1">
        <v>2018</v>
      </c>
      <c r="B3258" s="1" t="s">
        <v>6</v>
      </c>
      <c r="C3258" s="1" t="s">
        <v>32</v>
      </c>
      <c r="D3258" s="1" t="s">
        <v>33</v>
      </c>
      <c r="E3258" s="2">
        <v>131113.79999999999</v>
      </c>
      <c r="F3258" s="2">
        <v>44169</v>
      </c>
      <c r="G3258" s="3">
        <f>+dataMercanciaGeneral[[#This Row],[Mercancía general embarcada en cabotaje]]+dataMercanciaGeneral[[#This Row],[Mercancía general desembarcada en cabotaje]]</f>
        <v>175282.8</v>
      </c>
      <c r="H3258" s="2">
        <v>401639</v>
      </c>
      <c r="I3258" s="2">
        <v>340351</v>
      </c>
      <c r="J3258" s="3">
        <f>+dataMercanciaGeneral[[#This Row],[Mercancía general embarcada en exterior]]+dataMercanciaGeneral[[#This Row],[Mercancía general desembarcada en exterior]]</f>
        <v>741990</v>
      </c>
      <c r="K3258" s="3">
        <f>+dataMercanciaGeneral[[#This Row],[Mercancía general embarcada en cabotaje]]+dataMercanciaGeneral[[#This Row],[Mercancía general embarcada en exterior]]</f>
        <v>532752.80000000005</v>
      </c>
      <c r="L3258" s="3">
        <f>+dataMercanciaGeneral[[#This Row],[Mercancía general desembarcada en cabotaje]]+dataMercanciaGeneral[[#This Row],[Mercancía general desembarcada en exterior]]</f>
        <v>384520</v>
      </c>
      <c r="M3258" s="3">
        <f>+dataMercanciaGeneral[[#This Row],[TOTAL mercancía general embarcada en cabotaje y exterior]]+dataMercanciaGeneral[[#This Row],[TOTAL mercancía general desembarcada en cabotaje y exterior]]</f>
        <v>917272.8</v>
      </c>
    </row>
    <row r="3259" spans="1:13" hidden="1" x14ac:dyDescent="0.25">
      <c r="A3259" s="1">
        <v>2018</v>
      </c>
      <c r="B3259" s="1" t="s">
        <v>6</v>
      </c>
      <c r="C3259" s="1" t="s">
        <v>32</v>
      </c>
      <c r="D3259" s="1" t="s">
        <v>42</v>
      </c>
      <c r="E3259" s="2">
        <v>0</v>
      </c>
      <c r="F3259" s="2">
        <v>0</v>
      </c>
      <c r="G3259" s="3">
        <f>+dataMercanciaGeneral[[#This Row],[Mercancía general embarcada en cabotaje]]+dataMercanciaGeneral[[#This Row],[Mercancía general desembarcada en cabotaje]]</f>
        <v>0</v>
      </c>
      <c r="H3259" s="2">
        <v>1596</v>
      </c>
      <c r="I3259" s="2">
        <v>1089</v>
      </c>
      <c r="J3259" s="3">
        <f>+dataMercanciaGeneral[[#This Row],[Mercancía general embarcada en exterior]]+dataMercanciaGeneral[[#This Row],[Mercancía general desembarcada en exterior]]</f>
        <v>2685</v>
      </c>
      <c r="K3259" s="3">
        <f>+dataMercanciaGeneral[[#This Row],[Mercancía general embarcada en cabotaje]]+dataMercanciaGeneral[[#This Row],[Mercancía general embarcada en exterior]]</f>
        <v>1596</v>
      </c>
      <c r="L3259" s="3">
        <f>+dataMercanciaGeneral[[#This Row],[Mercancía general desembarcada en cabotaje]]+dataMercanciaGeneral[[#This Row],[Mercancía general desembarcada en exterior]]</f>
        <v>1089</v>
      </c>
      <c r="M3259" s="3">
        <f>+dataMercanciaGeneral[[#This Row],[TOTAL mercancía general embarcada en cabotaje y exterior]]+dataMercanciaGeneral[[#This Row],[TOTAL mercancía general desembarcada en cabotaje y exterior]]</f>
        <v>2685</v>
      </c>
    </row>
    <row r="3260" spans="1:13" hidden="1" x14ac:dyDescent="0.25">
      <c r="A3260" s="1">
        <v>2018</v>
      </c>
      <c r="B3260" s="1" t="s">
        <v>23</v>
      </c>
      <c r="C3260" s="1" t="s">
        <v>32</v>
      </c>
      <c r="D3260" s="1" t="s">
        <v>33</v>
      </c>
      <c r="E3260" s="2">
        <v>20</v>
      </c>
      <c r="F3260" s="2">
        <v>36454</v>
      </c>
      <c r="G3260" s="3">
        <f>+dataMercanciaGeneral[[#This Row],[Mercancía general embarcada en cabotaje]]+dataMercanciaGeneral[[#This Row],[Mercancía general desembarcada en cabotaje]]</f>
        <v>36474</v>
      </c>
      <c r="H3260" s="2">
        <v>1177231.253</v>
      </c>
      <c r="I3260" s="2">
        <v>871750</v>
      </c>
      <c r="J3260" s="3">
        <f>+dataMercanciaGeneral[[#This Row],[Mercancía general embarcada en exterior]]+dataMercanciaGeneral[[#This Row],[Mercancía general desembarcada en exterior]]</f>
        <v>2048981.253</v>
      </c>
      <c r="K3260" s="3">
        <f>+dataMercanciaGeneral[[#This Row],[Mercancía general embarcada en cabotaje]]+dataMercanciaGeneral[[#This Row],[Mercancía general embarcada en exterior]]</f>
        <v>1177251.253</v>
      </c>
      <c r="L3260" s="3">
        <f>+dataMercanciaGeneral[[#This Row],[Mercancía general desembarcada en cabotaje]]+dataMercanciaGeneral[[#This Row],[Mercancía general desembarcada en exterior]]</f>
        <v>908204</v>
      </c>
      <c r="M3260" s="3">
        <f>+dataMercanciaGeneral[[#This Row],[TOTAL mercancía general embarcada en cabotaje y exterior]]+dataMercanciaGeneral[[#This Row],[TOTAL mercancía general desembarcada en cabotaje y exterior]]</f>
        <v>2085455.253</v>
      </c>
    </row>
    <row r="3261" spans="1:13" hidden="1" x14ac:dyDescent="0.25">
      <c r="A3261" s="1">
        <v>2018</v>
      </c>
      <c r="B3261" s="1" t="s">
        <v>23</v>
      </c>
      <c r="C3261" s="1" t="s">
        <v>32</v>
      </c>
      <c r="D3261" s="1" t="s">
        <v>42</v>
      </c>
      <c r="E3261" s="2">
        <v>0</v>
      </c>
      <c r="F3261" s="2">
        <v>0</v>
      </c>
      <c r="G3261" s="3">
        <f>+dataMercanciaGeneral[[#This Row],[Mercancía general embarcada en cabotaje]]+dataMercanciaGeneral[[#This Row],[Mercancía general desembarcada en cabotaje]]</f>
        <v>0</v>
      </c>
      <c r="H3261" s="2">
        <v>98</v>
      </c>
      <c r="I3261" s="2">
        <v>0</v>
      </c>
      <c r="J3261" s="3">
        <f>+dataMercanciaGeneral[[#This Row],[Mercancía general embarcada en exterior]]+dataMercanciaGeneral[[#This Row],[Mercancía general desembarcada en exterior]]</f>
        <v>98</v>
      </c>
      <c r="K3261" s="3">
        <f>+dataMercanciaGeneral[[#This Row],[Mercancía general embarcada en cabotaje]]+dataMercanciaGeneral[[#This Row],[Mercancía general embarcada en exterior]]</f>
        <v>98</v>
      </c>
      <c r="L3261" s="3">
        <f>+dataMercanciaGeneral[[#This Row],[Mercancía general desembarcada en cabotaje]]+dataMercanciaGeneral[[#This Row],[Mercancía general desembarcada en exterior]]</f>
        <v>0</v>
      </c>
      <c r="M3261" s="3">
        <f>+dataMercanciaGeneral[[#This Row],[TOTAL mercancía general embarcada en cabotaje y exterior]]+dataMercanciaGeneral[[#This Row],[TOTAL mercancía general desembarcada en cabotaje y exterior]]</f>
        <v>98</v>
      </c>
    </row>
    <row r="3262" spans="1:13" hidden="1" x14ac:dyDescent="0.25">
      <c r="A3262" s="1">
        <v>2018</v>
      </c>
      <c r="B3262" s="1" t="s">
        <v>7</v>
      </c>
      <c r="C3262" s="1" t="s">
        <v>32</v>
      </c>
      <c r="D3262" s="1" t="s">
        <v>33</v>
      </c>
      <c r="E3262" s="2">
        <v>1827577</v>
      </c>
      <c r="F3262" s="2">
        <v>1899785</v>
      </c>
      <c r="G3262" s="3">
        <f>+dataMercanciaGeneral[[#This Row],[Mercancía general embarcada en cabotaje]]+dataMercanciaGeneral[[#This Row],[Mercancía general desembarcada en cabotaje]]</f>
        <v>3727362</v>
      </c>
      <c r="H3262" s="2">
        <v>3392</v>
      </c>
      <c r="I3262" s="2">
        <v>46858</v>
      </c>
      <c r="J3262" s="3">
        <f>+dataMercanciaGeneral[[#This Row],[Mercancía general embarcada en exterior]]+dataMercanciaGeneral[[#This Row],[Mercancía general desembarcada en exterior]]</f>
        <v>50250</v>
      </c>
      <c r="K3262" s="3">
        <f>+dataMercanciaGeneral[[#This Row],[Mercancía general embarcada en cabotaje]]+dataMercanciaGeneral[[#This Row],[Mercancía general embarcada en exterior]]</f>
        <v>1830969</v>
      </c>
      <c r="L3262" s="3">
        <f>+dataMercanciaGeneral[[#This Row],[Mercancía general desembarcada en cabotaje]]+dataMercanciaGeneral[[#This Row],[Mercancía general desembarcada en exterior]]</f>
        <v>1946643</v>
      </c>
      <c r="M3262" s="3">
        <f>+dataMercanciaGeneral[[#This Row],[TOTAL mercancía general embarcada en cabotaje y exterior]]+dataMercanciaGeneral[[#This Row],[TOTAL mercancía general desembarcada en cabotaje y exterior]]</f>
        <v>3777612</v>
      </c>
    </row>
    <row r="3263" spans="1:13" hidden="1" x14ac:dyDescent="0.25">
      <c r="A3263" s="1">
        <v>2018</v>
      </c>
      <c r="B3263" s="1" t="s">
        <v>7</v>
      </c>
      <c r="C3263" s="1" t="s">
        <v>32</v>
      </c>
      <c r="D3263" s="1" t="s">
        <v>42</v>
      </c>
      <c r="E3263" s="2">
        <v>915863</v>
      </c>
      <c r="F3263" s="2">
        <v>1893943</v>
      </c>
      <c r="G3263" s="3">
        <f>+dataMercanciaGeneral[[#This Row],[Mercancía general embarcada en cabotaje]]+dataMercanciaGeneral[[#This Row],[Mercancía general desembarcada en cabotaje]]</f>
        <v>2809806</v>
      </c>
      <c r="H3263" s="2">
        <v>258114</v>
      </c>
      <c r="I3263" s="2">
        <v>563548</v>
      </c>
      <c r="J3263" s="3">
        <f>+dataMercanciaGeneral[[#This Row],[Mercancía general embarcada en exterior]]+dataMercanciaGeneral[[#This Row],[Mercancía general desembarcada en exterior]]</f>
        <v>821662</v>
      </c>
      <c r="K3263" s="3">
        <f>+dataMercanciaGeneral[[#This Row],[Mercancía general embarcada en cabotaje]]+dataMercanciaGeneral[[#This Row],[Mercancía general embarcada en exterior]]</f>
        <v>1173977</v>
      </c>
      <c r="L3263" s="3">
        <f>+dataMercanciaGeneral[[#This Row],[Mercancía general desembarcada en cabotaje]]+dataMercanciaGeneral[[#This Row],[Mercancía general desembarcada en exterior]]</f>
        <v>2457491</v>
      </c>
      <c r="M3263" s="3">
        <f>+dataMercanciaGeneral[[#This Row],[TOTAL mercancía general embarcada en cabotaje y exterior]]+dataMercanciaGeneral[[#This Row],[TOTAL mercancía general desembarcada en cabotaje y exterior]]</f>
        <v>3631468</v>
      </c>
    </row>
    <row r="3264" spans="1:13" hidden="1" x14ac:dyDescent="0.25">
      <c r="A3264" s="1">
        <v>2018</v>
      </c>
      <c r="B3264" s="1" t="s">
        <v>24</v>
      </c>
      <c r="C3264" s="1" t="s">
        <v>32</v>
      </c>
      <c r="D3264" s="1" t="s">
        <v>33</v>
      </c>
      <c r="E3264" s="2">
        <v>8068</v>
      </c>
      <c r="F3264" s="2">
        <v>3422</v>
      </c>
      <c r="G3264" s="3">
        <f>+dataMercanciaGeneral[[#This Row],[Mercancía general embarcada en cabotaje]]+dataMercanciaGeneral[[#This Row],[Mercancía general desembarcada en cabotaje]]</f>
        <v>11490</v>
      </c>
      <c r="H3264" s="2">
        <v>1144042</v>
      </c>
      <c r="I3264" s="2">
        <v>1011515</v>
      </c>
      <c r="J3264" s="3">
        <f>+dataMercanciaGeneral[[#This Row],[Mercancía general embarcada en exterior]]+dataMercanciaGeneral[[#This Row],[Mercancía general desembarcada en exterior]]</f>
        <v>2155557</v>
      </c>
      <c r="K3264" s="3">
        <f>+dataMercanciaGeneral[[#This Row],[Mercancía general embarcada en cabotaje]]+dataMercanciaGeneral[[#This Row],[Mercancía general embarcada en exterior]]</f>
        <v>1152110</v>
      </c>
      <c r="L3264" s="3">
        <f>+dataMercanciaGeneral[[#This Row],[Mercancía general desembarcada en cabotaje]]+dataMercanciaGeneral[[#This Row],[Mercancía general desembarcada en exterior]]</f>
        <v>1014937</v>
      </c>
      <c r="M3264" s="3">
        <f>+dataMercanciaGeneral[[#This Row],[TOTAL mercancía general embarcada en cabotaje y exterior]]+dataMercanciaGeneral[[#This Row],[TOTAL mercancía general desembarcada en cabotaje y exterior]]</f>
        <v>2167047</v>
      </c>
    </row>
    <row r="3265" spans="1:13" hidden="1" x14ac:dyDescent="0.25">
      <c r="A3265" s="1">
        <v>2018</v>
      </c>
      <c r="B3265" s="1" t="s">
        <v>24</v>
      </c>
      <c r="C3265" s="1" t="s">
        <v>32</v>
      </c>
      <c r="D3265" s="1" t="s">
        <v>42</v>
      </c>
      <c r="E3265" s="2">
        <v>707</v>
      </c>
      <c r="F3265" s="2">
        <v>0</v>
      </c>
      <c r="G3265" s="3">
        <f>+dataMercanciaGeneral[[#This Row],[Mercancía general embarcada en cabotaje]]+dataMercanciaGeneral[[#This Row],[Mercancía general desembarcada en cabotaje]]</f>
        <v>707</v>
      </c>
      <c r="H3265" s="2">
        <v>70832</v>
      </c>
      <c r="I3265" s="2">
        <v>65110</v>
      </c>
      <c r="J3265" s="3">
        <f>+dataMercanciaGeneral[[#This Row],[Mercancía general embarcada en exterior]]+dataMercanciaGeneral[[#This Row],[Mercancía general desembarcada en exterior]]</f>
        <v>135942</v>
      </c>
      <c r="K3265" s="3">
        <f>+dataMercanciaGeneral[[#This Row],[Mercancía general embarcada en cabotaje]]+dataMercanciaGeneral[[#This Row],[Mercancía general embarcada en exterior]]</f>
        <v>71539</v>
      </c>
      <c r="L3265" s="3">
        <f>+dataMercanciaGeneral[[#This Row],[Mercancía general desembarcada en cabotaje]]+dataMercanciaGeneral[[#This Row],[Mercancía general desembarcada en exterior]]</f>
        <v>65110</v>
      </c>
      <c r="M3265" s="3">
        <f>+dataMercanciaGeneral[[#This Row],[TOTAL mercancía general embarcada en cabotaje y exterior]]+dataMercanciaGeneral[[#This Row],[TOTAL mercancía general desembarcada en cabotaje y exterior]]</f>
        <v>136649</v>
      </c>
    </row>
    <row r="3266" spans="1:13" hidden="1" x14ac:dyDescent="0.25">
      <c r="A3266" s="1">
        <v>2018</v>
      </c>
      <c r="B3266" s="1" t="s">
        <v>25</v>
      </c>
      <c r="C3266" s="1" t="s">
        <v>32</v>
      </c>
      <c r="D3266" s="1" t="s">
        <v>33</v>
      </c>
      <c r="E3266" s="2">
        <v>143156</v>
      </c>
      <c r="F3266" s="2">
        <v>65909</v>
      </c>
      <c r="G3266" s="3">
        <f>+dataMercanciaGeneral[[#This Row],[Mercancía general embarcada en cabotaje]]+dataMercanciaGeneral[[#This Row],[Mercancía general desembarcada en cabotaje]]</f>
        <v>209065</v>
      </c>
      <c r="H3266" s="2">
        <v>593314</v>
      </c>
      <c r="I3266" s="2">
        <v>187725</v>
      </c>
      <c r="J3266" s="3">
        <f>+dataMercanciaGeneral[[#This Row],[Mercancía general embarcada en exterior]]+dataMercanciaGeneral[[#This Row],[Mercancía general desembarcada en exterior]]</f>
        <v>781039</v>
      </c>
      <c r="K3266" s="3">
        <f>+dataMercanciaGeneral[[#This Row],[Mercancía general embarcada en cabotaje]]+dataMercanciaGeneral[[#This Row],[Mercancía general embarcada en exterior]]</f>
        <v>736470</v>
      </c>
      <c r="L3266" s="3">
        <f>+dataMercanciaGeneral[[#This Row],[Mercancía general desembarcada en cabotaje]]+dataMercanciaGeneral[[#This Row],[Mercancía general desembarcada en exterior]]</f>
        <v>253634</v>
      </c>
      <c r="M3266" s="3">
        <f>+dataMercanciaGeneral[[#This Row],[TOTAL mercancía general embarcada en cabotaje y exterior]]+dataMercanciaGeneral[[#This Row],[TOTAL mercancía general desembarcada en cabotaje y exterior]]</f>
        <v>990104</v>
      </c>
    </row>
    <row r="3267" spans="1:13" hidden="1" x14ac:dyDescent="0.25">
      <c r="A3267" s="1">
        <v>2018</v>
      </c>
      <c r="B3267" s="1" t="s">
        <v>25</v>
      </c>
      <c r="C3267" s="1" t="s">
        <v>32</v>
      </c>
      <c r="D3267" s="1" t="s">
        <v>42</v>
      </c>
      <c r="E3267" s="2">
        <v>680733</v>
      </c>
      <c r="F3267" s="2">
        <v>235637</v>
      </c>
      <c r="G3267" s="3">
        <f>+dataMercanciaGeneral[[#This Row],[Mercancía general embarcada en cabotaje]]+dataMercanciaGeneral[[#This Row],[Mercancía general desembarcada en cabotaje]]</f>
        <v>916370</v>
      </c>
      <c r="H3267" s="2">
        <v>4783</v>
      </c>
      <c r="I3267" s="2">
        <v>61973</v>
      </c>
      <c r="J3267" s="3">
        <f>+dataMercanciaGeneral[[#This Row],[Mercancía general embarcada en exterior]]+dataMercanciaGeneral[[#This Row],[Mercancía general desembarcada en exterior]]</f>
        <v>66756</v>
      </c>
      <c r="K3267" s="3">
        <f>+dataMercanciaGeneral[[#This Row],[Mercancía general embarcada en cabotaje]]+dataMercanciaGeneral[[#This Row],[Mercancía general embarcada en exterior]]</f>
        <v>685516</v>
      </c>
      <c r="L3267" s="3">
        <f>+dataMercanciaGeneral[[#This Row],[Mercancía general desembarcada en cabotaje]]+dataMercanciaGeneral[[#This Row],[Mercancía general desembarcada en exterior]]</f>
        <v>297610</v>
      </c>
      <c r="M3267" s="3">
        <f>+dataMercanciaGeneral[[#This Row],[TOTAL mercancía general embarcada en cabotaje y exterior]]+dataMercanciaGeneral[[#This Row],[TOTAL mercancía general desembarcada en cabotaje y exterior]]</f>
        <v>983126</v>
      </c>
    </row>
    <row r="3268" spans="1:13" hidden="1" x14ac:dyDescent="0.25">
      <c r="A3268" s="1">
        <v>2018</v>
      </c>
      <c r="B3268" s="1" t="s">
        <v>26</v>
      </c>
      <c r="C3268" s="1" t="s">
        <v>32</v>
      </c>
      <c r="D3268" s="1" t="s">
        <v>33</v>
      </c>
      <c r="E3268" s="2">
        <v>41747</v>
      </c>
      <c r="F3268" s="2">
        <v>26811</v>
      </c>
      <c r="G3268" s="3">
        <f>+dataMercanciaGeneral[[#This Row],[Mercancía general embarcada en cabotaje]]+dataMercanciaGeneral[[#This Row],[Mercancía general desembarcada en cabotaje]]</f>
        <v>68558</v>
      </c>
      <c r="H3268" s="2">
        <v>280786</v>
      </c>
      <c r="I3268" s="2">
        <v>1262327</v>
      </c>
      <c r="J3268" s="3">
        <f>+dataMercanciaGeneral[[#This Row],[Mercancía general embarcada en exterior]]+dataMercanciaGeneral[[#This Row],[Mercancía general desembarcada en exterior]]</f>
        <v>1543113</v>
      </c>
      <c r="K3268" s="3">
        <f>+dataMercanciaGeneral[[#This Row],[Mercancía general embarcada en cabotaje]]+dataMercanciaGeneral[[#This Row],[Mercancía general embarcada en exterior]]</f>
        <v>322533</v>
      </c>
      <c r="L3268" s="3">
        <f>+dataMercanciaGeneral[[#This Row],[Mercancía general desembarcada en cabotaje]]+dataMercanciaGeneral[[#This Row],[Mercancía general desembarcada en exterior]]</f>
        <v>1289138</v>
      </c>
      <c r="M3268" s="3">
        <f>+dataMercanciaGeneral[[#This Row],[TOTAL mercancía general embarcada en cabotaje y exterior]]+dataMercanciaGeneral[[#This Row],[TOTAL mercancía general desembarcada en cabotaje y exterior]]</f>
        <v>1611671</v>
      </c>
    </row>
    <row r="3269" spans="1:13" hidden="1" x14ac:dyDescent="0.25">
      <c r="A3269" s="1">
        <v>2018</v>
      </c>
      <c r="B3269" s="1" t="s">
        <v>26</v>
      </c>
      <c r="C3269" s="1" t="s">
        <v>32</v>
      </c>
      <c r="D3269" s="1" t="s">
        <v>42</v>
      </c>
      <c r="E3269" s="2">
        <v>42318</v>
      </c>
      <c r="F3269" s="2">
        <v>19247</v>
      </c>
      <c r="G3269" s="3">
        <f>+dataMercanciaGeneral[[#This Row],[Mercancía general embarcada en cabotaje]]+dataMercanciaGeneral[[#This Row],[Mercancía general desembarcada en cabotaje]]</f>
        <v>61565</v>
      </c>
      <c r="H3269" s="2">
        <v>239889</v>
      </c>
      <c r="I3269" s="2">
        <v>254763</v>
      </c>
      <c r="J3269" s="3">
        <f>+dataMercanciaGeneral[[#This Row],[Mercancía general embarcada en exterior]]+dataMercanciaGeneral[[#This Row],[Mercancía general desembarcada en exterior]]</f>
        <v>494652</v>
      </c>
      <c r="K3269" s="3">
        <f>+dataMercanciaGeneral[[#This Row],[Mercancía general embarcada en cabotaje]]+dataMercanciaGeneral[[#This Row],[Mercancía general embarcada en exterior]]</f>
        <v>282207</v>
      </c>
      <c r="L3269" s="3">
        <f>+dataMercanciaGeneral[[#This Row],[Mercancía general desembarcada en cabotaje]]+dataMercanciaGeneral[[#This Row],[Mercancía general desembarcada en exterior]]</f>
        <v>274010</v>
      </c>
      <c r="M3269" s="3">
        <f>+dataMercanciaGeneral[[#This Row],[TOTAL mercancía general embarcada en cabotaje y exterior]]+dataMercanciaGeneral[[#This Row],[TOTAL mercancía general desembarcada en cabotaje y exterior]]</f>
        <v>556217</v>
      </c>
    </row>
    <row r="3270" spans="1:13" hidden="1" x14ac:dyDescent="0.25">
      <c r="A3270" s="1">
        <v>2018</v>
      </c>
      <c r="B3270" s="1" t="s">
        <v>27</v>
      </c>
      <c r="C3270" s="1" t="s">
        <v>32</v>
      </c>
      <c r="D3270" s="1" t="s">
        <v>33</v>
      </c>
      <c r="E3270" s="2">
        <v>3860013</v>
      </c>
      <c r="F3270" s="2">
        <v>1908814</v>
      </c>
      <c r="G3270" s="3">
        <f>+dataMercanciaGeneral[[#This Row],[Mercancía general embarcada en cabotaje]]+dataMercanciaGeneral[[#This Row],[Mercancía general desembarcada en cabotaje]]</f>
        <v>5768827</v>
      </c>
      <c r="H3270" s="2">
        <v>3921618</v>
      </c>
      <c r="I3270" s="2">
        <v>4395490</v>
      </c>
      <c r="J3270" s="3">
        <f>+dataMercanciaGeneral[[#This Row],[Mercancía general embarcada en exterior]]+dataMercanciaGeneral[[#This Row],[Mercancía general desembarcada en exterior]]</f>
        <v>8317108</v>
      </c>
      <c r="K3270" s="3">
        <f>+dataMercanciaGeneral[[#This Row],[Mercancía general embarcada en cabotaje]]+dataMercanciaGeneral[[#This Row],[Mercancía general embarcada en exterior]]</f>
        <v>7781631</v>
      </c>
      <c r="L3270" s="3">
        <f>+dataMercanciaGeneral[[#This Row],[Mercancía general desembarcada en cabotaje]]+dataMercanciaGeneral[[#This Row],[Mercancía general desembarcada en exterior]]</f>
        <v>6304304</v>
      </c>
      <c r="M3270" s="3">
        <f>+dataMercanciaGeneral[[#This Row],[TOTAL mercancía general embarcada en cabotaje y exterior]]+dataMercanciaGeneral[[#This Row],[TOTAL mercancía general desembarcada en cabotaje y exterior]]</f>
        <v>14085935</v>
      </c>
    </row>
    <row r="3271" spans="1:13" hidden="1" x14ac:dyDescent="0.25">
      <c r="A3271" s="1">
        <v>2018</v>
      </c>
      <c r="B3271" s="1" t="s">
        <v>27</v>
      </c>
      <c r="C3271" s="1" t="s">
        <v>32</v>
      </c>
      <c r="D3271" s="1" t="s">
        <v>42</v>
      </c>
      <c r="E3271" s="2">
        <v>2234946</v>
      </c>
      <c r="F3271" s="2">
        <v>1396499</v>
      </c>
      <c r="G3271" s="3">
        <f>+dataMercanciaGeneral[[#This Row],[Mercancía general embarcada en cabotaje]]+dataMercanciaGeneral[[#This Row],[Mercancía general desembarcada en cabotaje]]</f>
        <v>3631445</v>
      </c>
      <c r="H3271" s="2">
        <v>29555028</v>
      </c>
      <c r="I3271" s="2">
        <v>24699335</v>
      </c>
      <c r="J3271" s="3">
        <f>+dataMercanciaGeneral[[#This Row],[Mercancía general embarcada en exterior]]+dataMercanciaGeneral[[#This Row],[Mercancía general desembarcada en exterior]]</f>
        <v>54254363</v>
      </c>
      <c r="K3271" s="3">
        <f>+dataMercanciaGeneral[[#This Row],[Mercancía general embarcada en cabotaje]]+dataMercanciaGeneral[[#This Row],[Mercancía general embarcada en exterior]]</f>
        <v>31789974</v>
      </c>
      <c r="L3271" s="3">
        <f>+dataMercanciaGeneral[[#This Row],[Mercancía general desembarcada en cabotaje]]+dataMercanciaGeneral[[#This Row],[Mercancía general desembarcada en exterior]]</f>
        <v>26095834</v>
      </c>
      <c r="M3271" s="3">
        <f>+dataMercanciaGeneral[[#This Row],[TOTAL mercancía general embarcada en cabotaje y exterior]]+dataMercanciaGeneral[[#This Row],[TOTAL mercancía general desembarcada en cabotaje y exterior]]</f>
        <v>57885808</v>
      </c>
    </row>
    <row r="3272" spans="1:13" hidden="1" x14ac:dyDescent="0.25">
      <c r="A3272" s="1">
        <v>2018</v>
      </c>
      <c r="B3272" s="1" t="s">
        <v>28</v>
      </c>
      <c r="C3272" s="1" t="s">
        <v>32</v>
      </c>
      <c r="D3272" s="1" t="s">
        <v>33</v>
      </c>
      <c r="E3272" s="2">
        <v>68764.021000000066</v>
      </c>
      <c r="F3272" s="2">
        <v>56071.829000000027</v>
      </c>
      <c r="G3272" s="3">
        <f>+dataMercanciaGeneral[[#This Row],[Mercancía general embarcada en cabotaje]]+dataMercanciaGeneral[[#This Row],[Mercancía general desembarcada en cabotaje]]</f>
        <v>124835.85000000009</v>
      </c>
      <c r="H3272" s="2">
        <f>578914.760000001+81</f>
        <v>578995.76000000106</v>
      </c>
      <c r="I3272" s="2">
        <f>398525.114-120</f>
        <v>398405.114</v>
      </c>
      <c r="J3272" s="3">
        <f>+dataMercanciaGeneral[[#This Row],[Mercancía general embarcada en exterior]]+dataMercanciaGeneral[[#This Row],[Mercancía general desembarcada en exterior]]</f>
        <v>977400.874000001</v>
      </c>
      <c r="K3272" s="3">
        <f>+dataMercanciaGeneral[[#This Row],[Mercancía general embarcada en cabotaje]]+dataMercanciaGeneral[[#This Row],[Mercancía general embarcada en exterior]]</f>
        <v>647759.78100000112</v>
      </c>
      <c r="L3272" s="3">
        <f>+dataMercanciaGeneral[[#This Row],[Mercancía general desembarcada en cabotaje]]+dataMercanciaGeneral[[#This Row],[Mercancía general desembarcada en exterior]]</f>
        <v>454476.94300000003</v>
      </c>
      <c r="M3272" s="3">
        <f>+dataMercanciaGeneral[[#This Row],[TOTAL mercancía general embarcada en cabotaje y exterior]]+dataMercanciaGeneral[[#This Row],[TOTAL mercancía general desembarcada en cabotaje y exterior]]</f>
        <v>1102236.7240000011</v>
      </c>
    </row>
    <row r="3273" spans="1:13" hidden="1" x14ac:dyDescent="0.25">
      <c r="A3273" s="1">
        <v>2018</v>
      </c>
      <c r="B3273" s="1" t="s">
        <v>28</v>
      </c>
      <c r="C3273" s="1" t="s">
        <v>32</v>
      </c>
      <c r="D3273" s="1" t="s">
        <v>42</v>
      </c>
      <c r="E3273" s="2">
        <v>60455.72</v>
      </c>
      <c r="F3273" s="2">
        <v>29534</v>
      </c>
      <c r="G3273" s="3">
        <f>+dataMercanciaGeneral[[#This Row],[Mercancía general embarcada en cabotaje]]+dataMercanciaGeneral[[#This Row],[Mercancía general desembarcada en cabotaje]]</f>
        <v>89989.72</v>
      </c>
      <c r="H3273" s="2">
        <v>1270566</v>
      </c>
      <c r="I3273" s="2">
        <v>1307285</v>
      </c>
      <c r="J3273" s="3">
        <f>+dataMercanciaGeneral[[#This Row],[Mercancía general embarcada en exterior]]+dataMercanciaGeneral[[#This Row],[Mercancía general desembarcada en exterior]]</f>
        <v>2577851</v>
      </c>
      <c r="K3273" s="3">
        <f>+dataMercanciaGeneral[[#This Row],[Mercancía general embarcada en cabotaje]]+dataMercanciaGeneral[[#This Row],[Mercancía general embarcada en exterior]]</f>
        <v>1331021.72</v>
      </c>
      <c r="L3273" s="3">
        <f>+dataMercanciaGeneral[[#This Row],[Mercancía general desembarcada en cabotaje]]+dataMercanciaGeneral[[#This Row],[Mercancía general desembarcada en exterior]]</f>
        <v>1336819</v>
      </c>
      <c r="M3273" s="3">
        <f>+dataMercanciaGeneral[[#This Row],[TOTAL mercancía general embarcada en cabotaje y exterior]]+dataMercanciaGeneral[[#This Row],[TOTAL mercancía general desembarcada en cabotaje y exterior]]</f>
        <v>2667840.7199999997</v>
      </c>
    </row>
    <row r="3274" spans="1:13" hidden="1" x14ac:dyDescent="0.25">
      <c r="A3274" s="1">
        <v>2018</v>
      </c>
      <c r="B3274" s="1" t="s">
        <v>29</v>
      </c>
      <c r="C3274" s="1" t="s">
        <v>32</v>
      </c>
      <c r="D3274" s="1" t="s">
        <v>33</v>
      </c>
      <c r="E3274" s="2">
        <v>2</v>
      </c>
      <c r="F3274" s="2">
        <v>5871</v>
      </c>
      <c r="G3274" s="3">
        <f>+dataMercanciaGeneral[[#This Row],[Mercancía general embarcada en cabotaje]]+dataMercanciaGeneral[[#This Row],[Mercancía general desembarcada en cabotaje]]</f>
        <v>5873</v>
      </c>
      <c r="H3274" s="2">
        <v>149664</v>
      </c>
      <c r="I3274" s="2">
        <v>131733</v>
      </c>
      <c r="J3274" s="3">
        <f>+dataMercanciaGeneral[[#This Row],[Mercancía general embarcada en exterior]]+dataMercanciaGeneral[[#This Row],[Mercancía general desembarcada en exterior]]</f>
        <v>281397</v>
      </c>
      <c r="K3274" s="3">
        <f>+dataMercanciaGeneral[[#This Row],[Mercancía general embarcada en cabotaje]]+dataMercanciaGeneral[[#This Row],[Mercancía general embarcada en exterior]]</f>
        <v>149666</v>
      </c>
      <c r="L3274" s="3">
        <f>+dataMercanciaGeneral[[#This Row],[Mercancía general desembarcada en cabotaje]]+dataMercanciaGeneral[[#This Row],[Mercancía general desembarcada en exterior]]</f>
        <v>137604</v>
      </c>
      <c r="M3274" s="3">
        <f>+dataMercanciaGeneral[[#This Row],[TOTAL mercancía general embarcada en cabotaje y exterior]]+dataMercanciaGeneral[[#This Row],[TOTAL mercancía general desembarcada en cabotaje y exterior]]</f>
        <v>287270</v>
      </c>
    </row>
    <row r="3275" spans="1:13" hidden="1" x14ac:dyDescent="0.25">
      <c r="A3275" s="1">
        <v>2018</v>
      </c>
      <c r="B3275" s="1" t="s">
        <v>29</v>
      </c>
      <c r="C3275" s="1" t="s">
        <v>32</v>
      </c>
      <c r="D3275" s="1" t="s">
        <v>42</v>
      </c>
      <c r="E3275" s="2">
        <v>225989</v>
      </c>
      <c r="F3275" s="2">
        <v>60512</v>
      </c>
      <c r="G3275" s="3">
        <f>+dataMercanciaGeneral[[#This Row],[Mercancía general embarcada en cabotaje]]+dataMercanciaGeneral[[#This Row],[Mercancía general desembarcada en cabotaje]]</f>
        <v>286501</v>
      </c>
      <c r="H3275" s="2">
        <v>6495</v>
      </c>
      <c r="I3275" s="2">
        <v>11286</v>
      </c>
      <c r="J3275" s="3">
        <f>+dataMercanciaGeneral[[#This Row],[Mercancía general embarcada en exterior]]+dataMercanciaGeneral[[#This Row],[Mercancía general desembarcada en exterior]]</f>
        <v>17781</v>
      </c>
      <c r="K3275" s="3">
        <f>+dataMercanciaGeneral[[#This Row],[Mercancía general embarcada en cabotaje]]+dataMercanciaGeneral[[#This Row],[Mercancía general embarcada en exterior]]</f>
        <v>232484</v>
      </c>
      <c r="L3275" s="3">
        <f>+dataMercanciaGeneral[[#This Row],[Mercancía general desembarcada en cabotaje]]+dataMercanciaGeneral[[#This Row],[Mercancía general desembarcada en exterior]]</f>
        <v>71798</v>
      </c>
      <c r="M3275" s="3">
        <f>+dataMercanciaGeneral[[#This Row],[TOTAL mercancía general embarcada en cabotaje y exterior]]+dataMercanciaGeneral[[#This Row],[TOTAL mercancía general desembarcada en cabotaje y exterior]]</f>
        <v>304282</v>
      </c>
    </row>
    <row r="3276" spans="1:13" hidden="1" x14ac:dyDescent="0.25">
      <c r="A3276" s="1">
        <v>2019</v>
      </c>
      <c r="B3276" s="1" t="s">
        <v>0</v>
      </c>
      <c r="C3276" s="1" t="s">
        <v>32</v>
      </c>
      <c r="D3276" s="1" t="s">
        <v>33</v>
      </c>
      <c r="E3276" s="2">
        <v>12045.49</v>
      </c>
      <c r="F3276" s="2">
        <v>147.49</v>
      </c>
      <c r="G3276" s="3">
        <f>+dataMercanciaGeneral[[#This Row],[Mercancía general embarcada en cabotaje]]+dataMercanciaGeneral[[#This Row],[Mercancía general desembarcada en cabotaje]]</f>
        <v>12192.98</v>
      </c>
      <c r="H3276" s="2">
        <v>428097</v>
      </c>
      <c r="I3276" s="2">
        <v>565832</v>
      </c>
      <c r="J3276" s="3">
        <f>+dataMercanciaGeneral[[#This Row],[Mercancía general embarcada en exterior]]+dataMercanciaGeneral[[#This Row],[Mercancía general desembarcada en exterior]]</f>
        <v>993929</v>
      </c>
      <c r="K3276" s="3">
        <f>+dataMercanciaGeneral[[#This Row],[Mercancía general embarcada en cabotaje]]+dataMercanciaGeneral[[#This Row],[Mercancía general embarcada en exterior]]</f>
        <v>440142.49</v>
      </c>
      <c r="L3276" s="3">
        <f>+dataMercanciaGeneral[[#This Row],[Mercancía general desembarcada en cabotaje]]+dataMercanciaGeneral[[#This Row],[Mercancía general desembarcada en exterior]]</f>
        <v>565979.49</v>
      </c>
      <c r="M3276" s="3">
        <f>+dataMercanciaGeneral[[#This Row],[TOTAL mercancía general embarcada en cabotaje y exterior]]+dataMercanciaGeneral[[#This Row],[TOTAL mercancía general desembarcada en cabotaje y exterior]]</f>
        <v>1006121.98</v>
      </c>
    </row>
    <row r="3277" spans="1:13" hidden="1" x14ac:dyDescent="0.25">
      <c r="A3277" s="1">
        <v>2019</v>
      </c>
      <c r="B3277" s="1" t="s">
        <v>0</v>
      </c>
      <c r="C3277" s="1" t="s">
        <v>32</v>
      </c>
      <c r="D3277" s="1" t="s">
        <v>42</v>
      </c>
      <c r="E3277" s="2">
        <v>0</v>
      </c>
      <c r="F3277" s="2">
        <v>0</v>
      </c>
      <c r="G3277" s="3">
        <f>+dataMercanciaGeneral[[#This Row],[Mercancía general embarcada en cabotaje]]+dataMercanciaGeneral[[#This Row],[Mercancía general desembarcada en cabotaje]]</f>
        <v>0</v>
      </c>
      <c r="H3277" s="2">
        <v>0</v>
      </c>
      <c r="I3277" s="2">
        <v>35</v>
      </c>
      <c r="J3277" s="3">
        <f>+dataMercanciaGeneral[[#This Row],[Mercancía general embarcada en exterior]]+dataMercanciaGeneral[[#This Row],[Mercancía general desembarcada en exterior]]</f>
        <v>35</v>
      </c>
      <c r="K3277" s="3">
        <f>+dataMercanciaGeneral[[#This Row],[Mercancía general embarcada en cabotaje]]+dataMercanciaGeneral[[#This Row],[Mercancía general embarcada en exterior]]</f>
        <v>0</v>
      </c>
      <c r="L3277" s="3">
        <f>+dataMercanciaGeneral[[#This Row],[Mercancía general desembarcada en cabotaje]]+dataMercanciaGeneral[[#This Row],[Mercancía general desembarcada en exterior]]</f>
        <v>35</v>
      </c>
      <c r="M3277" s="3">
        <f>+dataMercanciaGeneral[[#This Row],[TOTAL mercancía general embarcada en cabotaje y exterior]]+dataMercanciaGeneral[[#This Row],[TOTAL mercancía general desembarcada en cabotaje y exterior]]</f>
        <v>35</v>
      </c>
    </row>
    <row r="3278" spans="1:13" hidden="1" x14ac:dyDescent="0.25">
      <c r="A3278" s="1">
        <v>2019</v>
      </c>
      <c r="B3278" s="1" t="s">
        <v>1</v>
      </c>
      <c r="C3278" s="1" t="s">
        <v>32</v>
      </c>
      <c r="D3278" s="1" t="s">
        <v>33</v>
      </c>
      <c r="E3278" s="2">
        <v>32.070000000065193</v>
      </c>
      <c r="F3278" s="2">
        <v>4597.0300000000279</v>
      </c>
      <c r="G3278" s="3">
        <f>+dataMercanciaGeneral[[#This Row],[Mercancía general embarcada en cabotaje]]+dataMercanciaGeneral[[#This Row],[Mercancía general desembarcada en cabotaje]]</f>
        <v>4629.1000000000931</v>
      </c>
      <c r="H3278" s="2">
        <v>126811.20000000001</v>
      </c>
      <c r="I3278" s="2">
        <v>54240.049999999988</v>
      </c>
      <c r="J3278" s="3">
        <f>+dataMercanciaGeneral[[#This Row],[Mercancía general embarcada en exterior]]+dataMercanciaGeneral[[#This Row],[Mercancía general desembarcada en exterior]]</f>
        <v>181051.25</v>
      </c>
      <c r="K3278" s="3">
        <f>+dataMercanciaGeneral[[#This Row],[Mercancía general embarcada en cabotaje]]+dataMercanciaGeneral[[#This Row],[Mercancía general embarcada en exterior]]</f>
        <v>126843.27000000008</v>
      </c>
      <c r="L3278" s="3">
        <f>+dataMercanciaGeneral[[#This Row],[Mercancía general desembarcada en cabotaje]]+dataMercanciaGeneral[[#This Row],[Mercancía general desembarcada en exterior]]</f>
        <v>58837.080000000016</v>
      </c>
      <c r="M3278" s="3">
        <f>+dataMercanciaGeneral[[#This Row],[TOTAL mercancía general embarcada en cabotaje y exterior]]+dataMercanciaGeneral[[#This Row],[TOTAL mercancía general desembarcada en cabotaje y exterior]]</f>
        <v>185680.35000000009</v>
      </c>
    </row>
    <row r="3279" spans="1:13" hidden="1" x14ac:dyDescent="0.25">
      <c r="A3279" s="1">
        <v>2019</v>
      </c>
      <c r="B3279" s="1" t="s">
        <v>1</v>
      </c>
      <c r="C3279" s="1" t="s">
        <v>32</v>
      </c>
      <c r="D3279" s="1" t="s">
        <v>42</v>
      </c>
      <c r="E3279" s="2">
        <v>790751</v>
      </c>
      <c r="F3279" s="2">
        <v>286185</v>
      </c>
      <c r="G3279" s="3">
        <f>+dataMercanciaGeneral[[#This Row],[Mercancía general embarcada en cabotaje]]+dataMercanciaGeneral[[#This Row],[Mercancía general desembarcada en cabotaje]]</f>
        <v>1076936</v>
      </c>
      <c r="H3279" s="2">
        <v>67851</v>
      </c>
      <c r="I3279" s="2">
        <v>93041</v>
      </c>
      <c r="J3279" s="3">
        <f>+dataMercanciaGeneral[[#This Row],[Mercancía general embarcada en exterior]]+dataMercanciaGeneral[[#This Row],[Mercancía general desembarcada en exterior]]</f>
        <v>160892</v>
      </c>
      <c r="K3279" s="3">
        <f>+dataMercanciaGeneral[[#This Row],[Mercancía general embarcada en cabotaje]]+dataMercanciaGeneral[[#This Row],[Mercancía general embarcada en exterior]]</f>
        <v>858602</v>
      </c>
      <c r="L3279" s="3">
        <f>+dataMercanciaGeneral[[#This Row],[Mercancía general desembarcada en cabotaje]]+dataMercanciaGeneral[[#This Row],[Mercancía general desembarcada en exterior]]</f>
        <v>379226</v>
      </c>
      <c r="M3279" s="3">
        <f>+dataMercanciaGeneral[[#This Row],[TOTAL mercancía general embarcada en cabotaje y exterior]]+dataMercanciaGeneral[[#This Row],[TOTAL mercancía general desembarcada en cabotaje y exterior]]</f>
        <v>1237828</v>
      </c>
    </row>
    <row r="3280" spans="1:13" hidden="1" x14ac:dyDescent="0.25">
      <c r="A3280" s="1">
        <v>2019</v>
      </c>
      <c r="B3280" s="1" t="s">
        <v>2</v>
      </c>
      <c r="C3280" s="1" t="s">
        <v>32</v>
      </c>
      <c r="D3280" s="1" t="s">
        <v>33</v>
      </c>
      <c r="E3280" s="2">
        <v>103289.49</v>
      </c>
      <c r="F3280" s="2">
        <v>46525.49</v>
      </c>
      <c r="G3280" s="3">
        <f>+dataMercanciaGeneral[[#This Row],[Mercancía general embarcada en cabotaje]]+dataMercanciaGeneral[[#This Row],[Mercancía general desembarcada en cabotaje]]</f>
        <v>149814.98000000001</v>
      </c>
      <c r="H3280" s="2">
        <v>322895</v>
      </c>
      <c r="I3280" s="2">
        <v>230490</v>
      </c>
      <c r="J3280" s="3">
        <f>+dataMercanciaGeneral[[#This Row],[Mercancía general embarcada en exterior]]+dataMercanciaGeneral[[#This Row],[Mercancía general desembarcada en exterior]]</f>
        <v>553385</v>
      </c>
      <c r="K3280" s="3">
        <f>+dataMercanciaGeneral[[#This Row],[Mercancía general embarcada en cabotaje]]+dataMercanciaGeneral[[#This Row],[Mercancía general embarcada en exterior]]</f>
        <v>426184.49</v>
      </c>
      <c r="L3280" s="3">
        <f>+dataMercanciaGeneral[[#This Row],[Mercancía general desembarcada en cabotaje]]+dataMercanciaGeneral[[#This Row],[Mercancía general desembarcada en exterior]]</f>
        <v>277015.49</v>
      </c>
      <c r="M3280" s="3">
        <f>+dataMercanciaGeneral[[#This Row],[TOTAL mercancía general embarcada en cabotaje y exterior]]+dataMercanciaGeneral[[#This Row],[TOTAL mercancía general desembarcada en cabotaje y exterior]]</f>
        <v>703199.98</v>
      </c>
    </row>
    <row r="3281" spans="1:13" hidden="1" x14ac:dyDescent="0.25">
      <c r="A3281" s="1">
        <v>2019</v>
      </c>
      <c r="B3281" s="1" t="s">
        <v>2</v>
      </c>
      <c r="C3281" s="1" t="s">
        <v>32</v>
      </c>
      <c r="D3281" s="1" t="s">
        <v>42</v>
      </c>
      <c r="E3281" s="2">
        <v>5846</v>
      </c>
      <c r="F3281" s="2">
        <v>1115</v>
      </c>
      <c r="G3281" s="3">
        <f>+dataMercanciaGeneral[[#This Row],[Mercancía general embarcada en cabotaje]]+dataMercanciaGeneral[[#This Row],[Mercancía general desembarcada en cabotaje]]</f>
        <v>6961</v>
      </c>
      <c r="H3281" s="2">
        <v>155102</v>
      </c>
      <c r="I3281" s="2">
        <v>223631</v>
      </c>
      <c r="J3281" s="3">
        <f>+dataMercanciaGeneral[[#This Row],[Mercancía general embarcada en exterior]]+dataMercanciaGeneral[[#This Row],[Mercancía general desembarcada en exterior]]</f>
        <v>378733</v>
      </c>
      <c r="K3281" s="3">
        <f>+dataMercanciaGeneral[[#This Row],[Mercancía general embarcada en cabotaje]]+dataMercanciaGeneral[[#This Row],[Mercancía general embarcada en exterior]]</f>
        <v>160948</v>
      </c>
      <c r="L3281" s="3">
        <f>+dataMercanciaGeneral[[#This Row],[Mercancía general desembarcada en cabotaje]]+dataMercanciaGeneral[[#This Row],[Mercancía general desembarcada en exterior]]</f>
        <v>224746</v>
      </c>
      <c r="M3281" s="3">
        <f>+dataMercanciaGeneral[[#This Row],[TOTAL mercancía general embarcada en cabotaje y exterior]]+dataMercanciaGeneral[[#This Row],[TOTAL mercancía general desembarcada en cabotaje y exterior]]</f>
        <v>385694</v>
      </c>
    </row>
    <row r="3282" spans="1:13" hidden="1" x14ac:dyDescent="0.25">
      <c r="A3282" s="1">
        <v>2019</v>
      </c>
      <c r="B3282" s="1" t="s">
        <v>3</v>
      </c>
      <c r="C3282" s="1" t="s">
        <v>32</v>
      </c>
      <c r="D3282" s="1" t="s">
        <v>33</v>
      </c>
      <c r="E3282" s="2">
        <v>81072</v>
      </c>
      <c r="F3282" s="2">
        <v>350</v>
      </c>
      <c r="G3282" s="3">
        <f>+dataMercanciaGeneral[[#This Row],[Mercancía general embarcada en cabotaje]]+dataMercanciaGeneral[[#This Row],[Mercancía general desembarcada en cabotaje]]</f>
        <v>81422</v>
      </c>
      <c r="H3282" s="2">
        <v>926145.02</v>
      </c>
      <c r="I3282" s="2">
        <v>564867</v>
      </c>
      <c r="J3282" s="3">
        <f>+dataMercanciaGeneral[[#This Row],[Mercancía general embarcada en exterior]]+dataMercanciaGeneral[[#This Row],[Mercancía general desembarcada en exterior]]</f>
        <v>1491012.02</v>
      </c>
      <c r="K3282" s="3">
        <f>+dataMercanciaGeneral[[#This Row],[Mercancía general embarcada en cabotaje]]+dataMercanciaGeneral[[#This Row],[Mercancía general embarcada en exterior]]</f>
        <v>1007217.02</v>
      </c>
      <c r="L3282" s="3">
        <f>+dataMercanciaGeneral[[#This Row],[Mercancía general desembarcada en cabotaje]]+dataMercanciaGeneral[[#This Row],[Mercancía general desembarcada en exterior]]</f>
        <v>565217</v>
      </c>
      <c r="M3282" s="3">
        <f>+dataMercanciaGeneral[[#This Row],[TOTAL mercancía general embarcada en cabotaje y exterior]]+dataMercanciaGeneral[[#This Row],[TOTAL mercancía general desembarcada en cabotaje y exterior]]</f>
        <v>1572434.02</v>
      </c>
    </row>
    <row r="3283" spans="1:13" hidden="1" x14ac:dyDescent="0.25">
      <c r="A3283" s="1">
        <v>2019</v>
      </c>
      <c r="B3283" s="1" t="s">
        <v>3</v>
      </c>
      <c r="C3283" s="1" t="s">
        <v>32</v>
      </c>
      <c r="D3283" s="1" t="s">
        <v>42</v>
      </c>
      <c r="E3283" s="2">
        <v>0</v>
      </c>
      <c r="F3283" s="2">
        <v>0</v>
      </c>
      <c r="G3283" s="3">
        <f>+dataMercanciaGeneral[[#This Row],[Mercancía general embarcada en cabotaje]]+dataMercanciaGeneral[[#This Row],[Mercancía general desembarcada en cabotaje]]</f>
        <v>0</v>
      </c>
      <c r="H3283" s="2">
        <v>2</v>
      </c>
      <c r="I3283" s="2">
        <v>0</v>
      </c>
      <c r="J3283" s="3">
        <f>+dataMercanciaGeneral[[#This Row],[Mercancía general embarcada en exterior]]+dataMercanciaGeneral[[#This Row],[Mercancía general desembarcada en exterior]]</f>
        <v>2</v>
      </c>
      <c r="K3283" s="3">
        <f>+dataMercanciaGeneral[[#This Row],[Mercancía general embarcada en cabotaje]]+dataMercanciaGeneral[[#This Row],[Mercancía general embarcada en exterior]]</f>
        <v>2</v>
      </c>
      <c r="L3283" s="3">
        <f>+dataMercanciaGeneral[[#This Row],[Mercancía general desembarcada en cabotaje]]+dataMercanciaGeneral[[#This Row],[Mercancía general desembarcada en exterior]]</f>
        <v>0</v>
      </c>
      <c r="M3283" s="3">
        <f>+dataMercanciaGeneral[[#This Row],[TOTAL mercancía general embarcada en cabotaje y exterior]]+dataMercanciaGeneral[[#This Row],[TOTAL mercancía general desembarcada en cabotaje y exterior]]</f>
        <v>2</v>
      </c>
    </row>
    <row r="3284" spans="1:13" hidden="1" x14ac:dyDescent="0.25">
      <c r="A3284" s="1">
        <v>2019</v>
      </c>
      <c r="B3284" s="1" t="s">
        <v>4</v>
      </c>
      <c r="C3284" s="1" t="s">
        <v>32</v>
      </c>
      <c r="D3284" s="1" t="s">
        <v>33</v>
      </c>
      <c r="E3284" s="2">
        <v>441726.15699999989</v>
      </c>
      <c r="F3284" s="2">
        <v>277126.40300000017</v>
      </c>
      <c r="G3284" s="3">
        <f>+dataMercanciaGeneral[[#This Row],[Mercancía general embarcada en cabotaje]]+dataMercanciaGeneral[[#This Row],[Mercancía general desembarcada en cabotaje]]</f>
        <v>718852.56</v>
      </c>
      <c r="H3284" s="2">
        <f>4116079.526+865</f>
        <v>4116944.5260000001</v>
      </c>
      <c r="I3284" s="2">
        <f>4201906.156-865</f>
        <v>4201041.1560000004</v>
      </c>
      <c r="J3284" s="3">
        <f>+dataMercanciaGeneral[[#This Row],[Mercancía general embarcada en exterior]]+dataMercanciaGeneral[[#This Row],[Mercancía general desembarcada en exterior]]</f>
        <v>8317985.682</v>
      </c>
      <c r="K3284" s="3">
        <f>+dataMercanciaGeneral[[#This Row],[Mercancía general embarcada en cabotaje]]+dataMercanciaGeneral[[#This Row],[Mercancía general embarcada en exterior]]</f>
        <v>4558670.6830000002</v>
      </c>
      <c r="L3284" s="3">
        <f>+dataMercanciaGeneral[[#This Row],[Mercancía general desembarcada en cabotaje]]+dataMercanciaGeneral[[#This Row],[Mercancía general desembarcada en exterior]]</f>
        <v>4478167.5590000004</v>
      </c>
      <c r="M3284" s="3">
        <f>+dataMercanciaGeneral[[#This Row],[TOTAL mercancía general embarcada en cabotaje y exterior]]+dataMercanciaGeneral[[#This Row],[TOTAL mercancía general desembarcada en cabotaje y exterior]]</f>
        <v>9036838.2420000006</v>
      </c>
    </row>
    <row r="3285" spans="1:13" hidden="1" x14ac:dyDescent="0.25">
      <c r="A3285" s="1">
        <v>2019</v>
      </c>
      <c r="B3285" s="1" t="s">
        <v>4</v>
      </c>
      <c r="C3285" s="1" t="s">
        <v>32</v>
      </c>
      <c r="D3285" s="1" t="s">
        <v>42</v>
      </c>
      <c r="E3285" s="2">
        <v>1644206</v>
      </c>
      <c r="F3285" s="2">
        <v>1751479</v>
      </c>
      <c r="G3285" s="3">
        <f>+dataMercanciaGeneral[[#This Row],[Mercancía general embarcada en cabotaje]]+dataMercanciaGeneral[[#This Row],[Mercancía general desembarcada en cabotaje]]</f>
        <v>3395685</v>
      </c>
      <c r="H3285" s="2">
        <v>31078369</v>
      </c>
      <c r="I3285" s="2">
        <v>29809255</v>
      </c>
      <c r="J3285" s="3">
        <f>+dataMercanciaGeneral[[#This Row],[Mercancía general embarcada en exterior]]+dataMercanciaGeneral[[#This Row],[Mercancía general desembarcada en exterior]]</f>
        <v>60887624</v>
      </c>
      <c r="K3285" s="3">
        <f>+dataMercanciaGeneral[[#This Row],[Mercancía general embarcada en cabotaje]]+dataMercanciaGeneral[[#This Row],[Mercancía general embarcada en exterior]]</f>
        <v>32722575</v>
      </c>
      <c r="L3285" s="3">
        <f>+dataMercanciaGeneral[[#This Row],[Mercancía general desembarcada en cabotaje]]+dataMercanciaGeneral[[#This Row],[Mercancía general desembarcada en exterior]]</f>
        <v>31560734</v>
      </c>
      <c r="M3285" s="3">
        <f>+dataMercanciaGeneral[[#This Row],[TOTAL mercancía general embarcada en cabotaje y exterior]]+dataMercanciaGeneral[[#This Row],[TOTAL mercancía general desembarcada en cabotaje y exterior]]</f>
        <v>64283309</v>
      </c>
    </row>
    <row r="3286" spans="1:13" hidden="1" x14ac:dyDescent="0.25">
      <c r="A3286" s="1">
        <v>2019</v>
      </c>
      <c r="B3286" s="1" t="s">
        <v>5</v>
      </c>
      <c r="C3286" s="1" t="s">
        <v>32</v>
      </c>
      <c r="D3286" s="1" t="s">
        <v>33</v>
      </c>
      <c r="E3286" s="2">
        <v>297758</v>
      </c>
      <c r="F3286" s="2">
        <v>346238</v>
      </c>
      <c r="G3286" s="3">
        <f>+dataMercanciaGeneral[[#This Row],[Mercancía general embarcada en cabotaje]]+dataMercanciaGeneral[[#This Row],[Mercancía general desembarcada en cabotaje]]</f>
        <v>643996</v>
      </c>
      <c r="H3286" s="2">
        <v>35474</v>
      </c>
      <c r="I3286" s="2">
        <v>91822</v>
      </c>
      <c r="J3286" s="3">
        <f>+dataMercanciaGeneral[[#This Row],[Mercancía general embarcada en exterior]]+dataMercanciaGeneral[[#This Row],[Mercancía general desembarcada en exterior]]</f>
        <v>127296</v>
      </c>
      <c r="K3286" s="3">
        <f>+dataMercanciaGeneral[[#This Row],[Mercancía general embarcada en cabotaje]]+dataMercanciaGeneral[[#This Row],[Mercancía general embarcada en exterior]]</f>
        <v>333232</v>
      </c>
      <c r="L3286" s="3">
        <f>+dataMercanciaGeneral[[#This Row],[Mercancía general desembarcada en cabotaje]]+dataMercanciaGeneral[[#This Row],[Mercancía general desembarcada en exterior]]</f>
        <v>438060</v>
      </c>
      <c r="M3286" s="3">
        <f>+dataMercanciaGeneral[[#This Row],[TOTAL mercancía general embarcada en cabotaje y exterior]]+dataMercanciaGeneral[[#This Row],[TOTAL mercancía general desembarcada en cabotaje y exterior]]</f>
        <v>771292</v>
      </c>
    </row>
    <row r="3287" spans="1:13" hidden="1" x14ac:dyDescent="0.25">
      <c r="A3287" s="1">
        <v>2019</v>
      </c>
      <c r="B3287" s="1" t="s">
        <v>5</v>
      </c>
      <c r="C3287" s="1" t="s">
        <v>32</v>
      </c>
      <c r="D3287" s="1" t="s">
        <v>42</v>
      </c>
      <c r="E3287" s="2">
        <v>206945</v>
      </c>
      <c r="F3287" s="2">
        <v>64820</v>
      </c>
      <c r="G3287" s="3">
        <f>+dataMercanciaGeneral[[#This Row],[Mercancía general embarcada en cabotaje]]+dataMercanciaGeneral[[#This Row],[Mercancía general desembarcada en cabotaje]]</f>
        <v>271765</v>
      </c>
      <c r="H3287" s="2">
        <v>82713</v>
      </c>
      <c r="I3287" s="2">
        <v>13371</v>
      </c>
      <c r="J3287" s="3">
        <f>+dataMercanciaGeneral[[#This Row],[Mercancía general embarcada en exterior]]+dataMercanciaGeneral[[#This Row],[Mercancía general desembarcada en exterior]]</f>
        <v>96084</v>
      </c>
      <c r="K3287" s="3">
        <f>+dataMercanciaGeneral[[#This Row],[Mercancía general embarcada en cabotaje]]+dataMercanciaGeneral[[#This Row],[Mercancía general embarcada en exterior]]</f>
        <v>289658</v>
      </c>
      <c r="L3287" s="3">
        <f>+dataMercanciaGeneral[[#This Row],[Mercancía general desembarcada en cabotaje]]+dataMercanciaGeneral[[#This Row],[Mercancía general desembarcada en exterior]]</f>
        <v>78191</v>
      </c>
      <c r="M3287" s="3">
        <f>+dataMercanciaGeneral[[#This Row],[TOTAL mercancía general embarcada en cabotaje y exterior]]+dataMercanciaGeneral[[#This Row],[TOTAL mercancía general desembarcada en cabotaje y exterior]]</f>
        <v>367849</v>
      </c>
    </row>
    <row r="3288" spans="1:13" hidden="1" x14ac:dyDescent="0.25">
      <c r="A3288" s="1">
        <v>2019</v>
      </c>
      <c r="B3288" s="1" t="s">
        <v>10</v>
      </c>
      <c r="C3288" s="1" t="s">
        <v>32</v>
      </c>
      <c r="D3288" s="1" t="s">
        <v>33</v>
      </c>
      <c r="E3288" s="2">
        <v>4612360</v>
      </c>
      <c r="F3288" s="2">
        <v>8641455</v>
      </c>
      <c r="G3288" s="3">
        <f>+dataMercanciaGeneral[[#This Row],[Mercancía general embarcada en cabotaje]]+dataMercanciaGeneral[[#This Row],[Mercancía general desembarcada en cabotaje]]</f>
        <v>13253815</v>
      </c>
      <c r="H3288" s="2">
        <v>24682</v>
      </c>
      <c r="I3288" s="2">
        <v>17156</v>
      </c>
      <c r="J3288" s="3">
        <f>+dataMercanciaGeneral[[#This Row],[Mercancía general embarcada en exterior]]+dataMercanciaGeneral[[#This Row],[Mercancía general desembarcada en exterior]]</f>
        <v>41838</v>
      </c>
      <c r="K3288" s="3">
        <f>+dataMercanciaGeneral[[#This Row],[Mercancía general embarcada en cabotaje]]+dataMercanciaGeneral[[#This Row],[Mercancía general embarcada en exterior]]</f>
        <v>4637042</v>
      </c>
      <c r="L3288" s="3">
        <f>+dataMercanciaGeneral[[#This Row],[Mercancía general desembarcada en cabotaje]]+dataMercanciaGeneral[[#This Row],[Mercancía general desembarcada en exterior]]</f>
        <v>8658611</v>
      </c>
      <c r="M3288" s="3">
        <f>+dataMercanciaGeneral[[#This Row],[TOTAL mercancía general embarcada en cabotaje y exterior]]+dataMercanciaGeneral[[#This Row],[TOTAL mercancía general desembarcada en cabotaje y exterior]]</f>
        <v>13295653</v>
      </c>
    </row>
    <row r="3289" spans="1:13" hidden="1" x14ac:dyDescent="0.25">
      <c r="A3289" s="1">
        <v>2019</v>
      </c>
      <c r="B3289" s="1" t="s">
        <v>10</v>
      </c>
      <c r="C3289" s="1" t="s">
        <v>32</v>
      </c>
      <c r="D3289" s="1" t="s">
        <v>42</v>
      </c>
      <c r="E3289" s="2">
        <v>156003</v>
      </c>
      <c r="F3289" s="2">
        <v>302184</v>
      </c>
      <c r="G3289" s="3">
        <f>+dataMercanciaGeneral[[#This Row],[Mercancía general embarcada en cabotaje]]+dataMercanciaGeneral[[#This Row],[Mercancía general desembarcada en cabotaje]]</f>
        <v>458187</v>
      </c>
      <c r="H3289" s="2">
        <v>228</v>
      </c>
      <c r="I3289" s="2">
        <v>587</v>
      </c>
      <c r="J3289" s="3">
        <f>+dataMercanciaGeneral[[#This Row],[Mercancía general embarcada en exterior]]+dataMercanciaGeneral[[#This Row],[Mercancía general desembarcada en exterior]]</f>
        <v>815</v>
      </c>
      <c r="K3289" s="3">
        <f>+dataMercanciaGeneral[[#This Row],[Mercancía general embarcada en cabotaje]]+dataMercanciaGeneral[[#This Row],[Mercancía general embarcada en exterior]]</f>
        <v>156231</v>
      </c>
      <c r="L3289" s="3">
        <f>+dataMercanciaGeneral[[#This Row],[Mercancía general desembarcada en cabotaje]]+dataMercanciaGeneral[[#This Row],[Mercancía general desembarcada en exterior]]</f>
        <v>302771</v>
      </c>
      <c r="M3289" s="3">
        <f>+dataMercanciaGeneral[[#This Row],[TOTAL mercancía general embarcada en cabotaje y exterior]]+dataMercanciaGeneral[[#This Row],[TOTAL mercancía general desembarcada en cabotaje y exterior]]</f>
        <v>459002</v>
      </c>
    </row>
    <row r="3290" spans="1:13" hidden="1" x14ac:dyDescent="0.25">
      <c r="A3290" s="1">
        <v>2019</v>
      </c>
      <c r="B3290" s="1" t="s">
        <v>11</v>
      </c>
      <c r="C3290" s="1" t="s">
        <v>32</v>
      </c>
      <c r="D3290" s="1" t="s">
        <v>33</v>
      </c>
      <c r="E3290" s="2">
        <v>3649662</v>
      </c>
      <c r="F3290" s="2">
        <v>1941034</v>
      </c>
      <c r="G3290" s="3">
        <f>+dataMercanciaGeneral[[#This Row],[Mercancía general embarcada en cabotaje]]+dataMercanciaGeneral[[#This Row],[Mercancía general desembarcada en cabotaje]]</f>
        <v>5590696</v>
      </c>
      <c r="H3290" s="2">
        <v>3261008.5520000011</v>
      </c>
      <c r="I3290" s="2">
        <v>2720037.4549524002</v>
      </c>
      <c r="J3290" s="3">
        <f>+dataMercanciaGeneral[[#This Row],[Mercancía general embarcada en exterior]]+dataMercanciaGeneral[[#This Row],[Mercancía general desembarcada en exterior]]</f>
        <v>5981046.0069524013</v>
      </c>
      <c r="K3290" s="3">
        <f>+dataMercanciaGeneral[[#This Row],[Mercancía general embarcada en cabotaje]]+dataMercanciaGeneral[[#This Row],[Mercancía general embarcada en exterior]]</f>
        <v>6910670.5520000011</v>
      </c>
      <c r="L3290" s="3">
        <f>+dataMercanciaGeneral[[#This Row],[Mercancía general desembarcada en cabotaje]]+dataMercanciaGeneral[[#This Row],[Mercancía general desembarcada en exterior]]</f>
        <v>4661071.4549524002</v>
      </c>
      <c r="M3290" s="3">
        <f>+dataMercanciaGeneral[[#This Row],[TOTAL mercancía general embarcada en cabotaje y exterior]]+dataMercanciaGeneral[[#This Row],[TOTAL mercancía general desembarcada en cabotaje y exterior]]</f>
        <v>11571742.006952401</v>
      </c>
    </row>
    <row r="3291" spans="1:13" hidden="1" x14ac:dyDescent="0.25">
      <c r="A3291" s="1">
        <v>2019</v>
      </c>
      <c r="B3291" s="1" t="s">
        <v>11</v>
      </c>
      <c r="C3291" s="1" t="s">
        <v>32</v>
      </c>
      <c r="D3291" s="1" t="s">
        <v>42</v>
      </c>
      <c r="E3291" s="2">
        <v>1087262</v>
      </c>
      <c r="F3291" s="2">
        <v>440408</v>
      </c>
      <c r="G3291" s="3">
        <f>+dataMercanciaGeneral[[#This Row],[Mercancía general embarcada en cabotaje]]+dataMercanciaGeneral[[#This Row],[Mercancía general desembarcada en cabotaje]]</f>
        <v>1527670</v>
      </c>
      <c r="H3291" s="2">
        <v>17586825</v>
      </c>
      <c r="I3291" s="2">
        <v>15068245</v>
      </c>
      <c r="J3291" s="3">
        <f>+dataMercanciaGeneral[[#This Row],[Mercancía general embarcada en exterior]]+dataMercanciaGeneral[[#This Row],[Mercancía general desembarcada en exterior]]</f>
        <v>32655070</v>
      </c>
      <c r="K3291" s="3">
        <f>+dataMercanciaGeneral[[#This Row],[Mercancía general embarcada en cabotaje]]+dataMercanciaGeneral[[#This Row],[Mercancía general embarcada en exterior]]</f>
        <v>18674087</v>
      </c>
      <c r="L3291" s="3">
        <f>+dataMercanciaGeneral[[#This Row],[Mercancía general desembarcada en cabotaje]]+dataMercanciaGeneral[[#This Row],[Mercancía general desembarcada en exterior]]</f>
        <v>15508653</v>
      </c>
      <c r="M3291" s="3">
        <f>+dataMercanciaGeneral[[#This Row],[TOTAL mercancía general embarcada en cabotaje y exterior]]+dataMercanciaGeneral[[#This Row],[TOTAL mercancía general desembarcada en cabotaje y exterior]]</f>
        <v>34182740</v>
      </c>
    </row>
    <row r="3292" spans="1:13" hidden="1" x14ac:dyDescent="0.25">
      <c r="A3292" s="1">
        <v>2019</v>
      </c>
      <c r="B3292" s="1" t="s">
        <v>12</v>
      </c>
      <c r="C3292" s="1" t="s">
        <v>32</v>
      </c>
      <c r="D3292" s="1" t="s">
        <v>33</v>
      </c>
      <c r="E3292" s="2">
        <v>19992</v>
      </c>
      <c r="F3292" s="2">
        <v>195</v>
      </c>
      <c r="G3292" s="3">
        <f>+dataMercanciaGeneral[[#This Row],[Mercancía general embarcada en cabotaje]]+dataMercanciaGeneral[[#This Row],[Mercancía general desembarcada en cabotaje]]</f>
        <v>20187</v>
      </c>
      <c r="H3292" s="2">
        <v>1137317</v>
      </c>
      <c r="I3292" s="2">
        <v>2068520</v>
      </c>
      <c r="J3292" s="3">
        <f>+dataMercanciaGeneral[[#This Row],[Mercancía general embarcada en exterior]]+dataMercanciaGeneral[[#This Row],[Mercancía general desembarcada en exterior]]</f>
        <v>3205837</v>
      </c>
      <c r="K3292" s="3">
        <f>+dataMercanciaGeneral[[#This Row],[Mercancía general embarcada en cabotaje]]+dataMercanciaGeneral[[#This Row],[Mercancía general embarcada en exterior]]</f>
        <v>1157309</v>
      </c>
      <c r="L3292" s="3">
        <f>+dataMercanciaGeneral[[#This Row],[Mercancía general desembarcada en cabotaje]]+dataMercanciaGeneral[[#This Row],[Mercancía general desembarcada en exterior]]</f>
        <v>2068715</v>
      </c>
      <c r="M3292" s="3">
        <f>+dataMercanciaGeneral[[#This Row],[TOTAL mercancía general embarcada en cabotaje y exterior]]+dataMercanciaGeneral[[#This Row],[TOTAL mercancía general desembarcada en cabotaje y exterior]]</f>
        <v>3226024</v>
      </c>
    </row>
    <row r="3293" spans="1:13" hidden="1" x14ac:dyDescent="0.25">
      <c r="A3293" s="1">
        <v>2019</v>
      </c>
      <c r="B3293" s="1" t="s">
        <v>12</v>
      </c>
      <c r="C3293" s="1" t="s">
        <v>32</v>
      </c>
      <c r="D3293" s="1" t="s">
        <v>42</v>
      </c>
      <c r="E3293" s="2">
        <v>275431</v>
      </c>
      <c r="F3293" s="2">
        <v>145892</v>
      </c>
      <c r="G3293" s="3">
        <f>+dataMercanciaGeneral[[#This Row],[Mercancía general embarcada en cabotaje]]+dataMercanciaGeneral[[#This Row],[Mercancía general desembarcada en cabotaje]]</f>
        <v>421323</v>
      </c>
      <c r="H3293" s="2">
        <v>3765469</v>
      </c>
      <c r="I3293" s="2">
        <v>2530775</v>
      </c>
      <c r="J3293" s="3">
        <f>+dataMercanciaGeneral[[#This Row],[Mercancía general embarcada en exterior]]+dataMercanciaGeneral[[#This Row],[Mercancía general desembarcada en exterior]]</f>
        <v>6296244</v>
      </c>
      <c r="K3293" s="3">
        <f>+dataMercanciaGeneral[[#This Row],[Mercancía general embarcada en cabotaje]]+dataMercanciaGeneral[[#This Row],[Mercancía general embarcada en exterior]]</f>
        <v>4040900</v>
      </c>
      <c r="L3293" s="3">
        <f>+dataMercanciaGeneral[[#This Row],[Mercancía general desembarcada en cabotaje]]+dataMercanciaGeneral[[#This Row],[Mercancía general desembarcada en exterior]]</f>
        <v>2676667</v>
      </c>
      <c r="M3293" s="3">
        <f>+dataMercanciaGeneral[[#This Row],[TOTAL mercancía general embarcada en cabotaje y exterior]]+dataMercanciaGeneral[[#This Row],[TOTAL mercancía general desembarcada en cabotaje y exterior]]</f>
        <v>6717567</v>
      </c>
    </row>
    <row r="3294" spans="1:13" hidden="1" x14ac:dyDescent="0.25">
      <c r="A3294" s="1">
        <v>2019</v>
      </c>
      <c r="B3294" s="1" t="s">
        <v>13</v>
      </c>
      <c r="C3294" s="1" t="s">
        <v>32</v>
      </c>
      <c r="D3294" s="1" t="s">
        <v>33</v>
      </c>
      <c r="E3294" s="2">
        <v>136.51000000000204</v>
      </c>
      <c r="F3294" s="2">
        <v>3018.51</v>
      </c>
      <c r="G3294" s="3">
        <f>+dataMercanciaGeneral[[#This Row],[Mercancía general embarcada en cabotaje]]+dataMercanciaGeneral[[#This Row],[Mercancía general desembarcada en cabotaje]]</f>
        <v>3155.0200000000023</v>
      </c>
      <c r="H3294" s="2">
        <v>196957</v>
      </c>
      <c r="I3294" s="2">
        <v>166189</v>
      </c>
      <c r="J3294" s="3">
        <f>+dataMercanciaGeneral[[#This Row],[Mercancía general embarcada en exterior]]+dataMercanciaGeneral[[#This Row],[Mercancía general desembarcada en exterior]]</f>
        <v>363146</v>
      </c>
      <c r="K3294" s="3">
        <f>+dataMercanciaGeneral[[#This Row],[Mercancía general embarcada en cabotaje]]+dataMercanciaGeneral[[#This Row],[Mercancía general embarcada en exterior]]</f>
        <v>197093.51</v>
      </c>
      <c r="L3294" s="3">
        <f>+dataMercanciaGeneral[[#This Row],[Mercancía general desembarcada en cabotaje]]+dataMercanciaGeneral[[#This Row],[Mercancía general desembarcada en exterior]]</f>
        <v>169207.51</v>
      </c>
      <c r="M3294" s="3">
        <f>+dataMercanciaGeneral[[#This Row],[TOTAL mercancía general embarcada en cabotaje y exterior]]+dataMercanciaGeneral[[#This Row],[TOTAL mercancía general desembarcada en cabotaje y exterior]]</f>
        <v>366301.02</v>
      </c>
    </row>
    <row r="3295" spans="1:13" hidden="1" x14ac:dyDescent="0.25">
      <c r="A3295" s="1">
        <v>2019</v>
      </c>
      <c r="B3295" s="1" t="s">
        <v>13</v>
      </c>
      <c r="C3295" s="1" t="s">
        <v>32</v>
      </c>
      <c r="D3295" s="1" t="s">
        <v>42</v>
      </c>
      <c r="E3295" s="2">
        <v>39680</v>
      </c>
      <c r="F3295" s="2">
        <v>5409</v>
      </c>
      <c r="G3295" s="3">
        <f>+dataMercanciaGeneral[[#This Row],[Mercancía general embarcada en cabotaje]]+dataMercanciaGeneral[[#This Row],[Mercancía general desembarcada en cabotaje]]</f>
        <v>45089</v>
      </c>
      <c r="H3295" s="2">
        <v>392375</v>
      </c>
      <c r="I3295" s="2">
        <v>451723</v>
      </c>
      <c r="J3295" s="3">
        <f>+dataMercanciaGeneral[[#This Row],[Mercancía general embarcada en exterior]]+dataMercanciaGeneral[[#This Row],[Mercancía general desembarcada en exterior]]</f>
        <v>844098</v>
      </c>
      <c r="K3295" s="3">
        <f>+dataMercanciaGeneral[[#This Row],[Mercancía general embarcada en cabotaje]]+dataMercanciaGeneral[[#This Row],[Mercancía general embarcada en exterior]]</f>
        <v>432055</v>
      </c>
      <c r="L3295" s="3">
        <f>+dataMercanciaGeneral[[#This Row],[Mercancía general desembarcada en cabotaje]]+dataMercanciaGeneral[[#This Row],[Mercancía general desembarcada en exterior]]</f>
        <v>457132</v>
      </c>
      <c r="M3295" s="3">
        <f>+dataMercanciaGeneral[[#This Row],[TOTAL mercancía general embarcada en cabotaje y exterior]]+dataMercanciaGeneral[[#This Row],[TOTAL mercancía general desembarcada en cabotaje y exterior]]</f>
        <v>889187</v>
      </c>
    </row>
    <row r="3296" spans="1:13" hidden="1" x14ac:dyDescent="0.25">
      <c r="A3296" s="1">
        <v>2019</v>
      </c>
      <c r="B3296" s="1" t="s">
        <v>14</v>
      </c>
      <c r="C3296" s="1" t="s">
        <v>32</v>
      </c>
      <c r="D3296" s="1" t="s">
        <v>33</v>
      </c>
      <c r="E3296" s="2">
        <v>0.54900000000020555</v>
      </c>
      <c r="F3296" s="2">
        <v>5155.2960000000076</v>
      </c>
      <c r="G3296" s="3">
        <f>+dataMercanciaGeneral[[#This Row],[Mercancía general embarcada en cabotaje]]+dataMercanciaGeneral[[#This Row],[Mercancía general desembarcada en cabotaje]]</f>
        <v>5155.8450000000075</v>
      </c>
      <c r="H3296" s="2">
        <v>131973.60400000075</v>
      </c>
      <c r="I3296" s="2">
        <v>97715.53500000044</v>
      </c>
      <c r="J3296" s="3">
        <f>+dataMercanciaGeneral[[#This Row],[Mercancía general embarcada en exterior]]+dataMercanciaGeneral[[#This Row],[Mercancía general desembarcada en exterior]]</f>
        <v>229689.13900000119</v>
      </c>
      <c r="K3296" s="3">
        <f>+dataMercanciaGeneral[[#This Row],[Mercancía general embarcada en cabotaje]]+dataMercanciaGeneral[[#This Row],[Mercancía general embarcada en exterior]]</f>
        <v>131974.15300000075</v>
      </c>
      <c r="L3296" s="3">
        <f>+dataMercanciaGeneral[[#This Row],[Mercancía general desembarcada en cabotaje]]+dataMercanciaGeneral[[#This Row],[Mercancía general desembarcada en exterior]]</f>
        <v>102870.83100000044</v>
      </c>
      <c r="M3296" s="3">
        <f>+dataMercanciaGeneral[[#This Row],[TOTAL mercancía general embarcada en cabotaje y exterior]]+dataMercanciaGeneral[[#This Row],[TOTAL mercancía general desembarcada en cabotaje y exterior]]</f>
        <v>234844.98400000119</v>
      </c>
    </row>
    <row r="3297" spans="1:13" hidden="1" x14ac:dyDescent="0.25">
      <c r="A3297" s="1">
        <v>2019</v>
      </c>
      <c r="B3297" s="1" t="s">
        <v>14</v>
      </c>
      <c r="C3297" s="1" t="s">
        <v>32</v>
      </c>
      <c r="D3297" s="1" t="s">
        <v>42</v>
      </c>
      <c r="E3297" s="2">
        <v>996</v>
      </c>
      <c r="F3297" s="2">
        <v>5810</v>
      </c>
      <c r="G3297" s="3">
        <f>+dataMercanciaGeneral[[#This Row],[Mercancía general embarcada en cabotaje]]+dataMercanciaGeneral[[#This Row],[Mercancía general desembarcada en cabotaje]]</f>
        <v>6806</v>
      </c>
      <c r="H3297" s="2">
        <v>2381994</v>
      </c>
      <c r="I3297" s="2">
        <v>374236</v>
      </c>
      <c r="J3297" s="3">
        <f>+dataMercanciaGeneral[[#This Row],[Mercancía general embarcada en exterior]]+dataMercanciaGeneral[[#This Row],[Mercancía general desembarcada en exterior]]</f>
        <v>2756230</v>
      </c>
      <c r="K3297" s="3">
        <f>+dataMercanciaGeneral[[#This Row],[Mercancía general embarcada en cabotaje]]+dataMercanciaGeneral[[#This Row],[Mercancía general embarcada en exterior]]</f>
        <v>2382990</v>
      </c>
      <c r="L3297" s="3">
        <f>+dataMercanciaGeneral[[#This Row],[Mercancía general desembarcada en cabotaje]]+dataMercanciaGeneral[[#This Row],[Mercancía general desembarcada en exterior]]</f>
        <v>380046</v>
      </c>
      <c r="M3297" s="3">
        <f>+dataMercanciaGeneral[[#This Row],[TOTAL mercancía general embarcada en cabotaje y exterior]]+dataMercanciaGeneral[[#This Row],[TOTAL mercancía general desembarcada en cabotaje y exterior]]</f>
        <v>2763036</v>
      </c>
    </row>
    <row r="3298" spans="1:13" hidden="1" x14ac:dyDescent="0.25">
      <c r="A3298" s="1">
        <v>2019</v>
      </c>
      <c r="B3298" s="1" t="s">
        <v>15</v>
      </c>
      <c r="C3298" s="1" t="s">
        <v>32</v>
      </c>
      <c r="D3298" s="1" t="s">
        <v>33</v>
      </c>
      <c r="E3298" s="2">
        <v>246528</v>
      </c>
      <c r="F3298" s="2">
        <v>442539</v>
      </c>
      <c r="G3298" s="3">
        <f>+dataMercanciaGeneral[[#This Row],[Mercancía general embarcada en cabotaje]]+dataMercanciaGeneral[[#This Row],[Mercancía general desembarcada en cabotaje]]</f>
        <v>689067</v>
      </c>
      <c r="H3298" s="2">
        <v>1502</v>
      </c>
      <c r="I3298" s="2">
        <v>26949</v>
      </c>
      <c r="J3298" s="3">
        <f>+dataMercanciaGeneral[[#This Row],[Mercancía general embarcada en exterior]]+dataMercanciaGeneral[[#This Row],[Mercancía general desembarcada en exterior]]</f>
        <v>28451</v>
      </c>
      <c r="K3298" s="3">
        <f>+dataMercanciaGeneral[[#This Row],[Mercancía general embarcada en cabotaje]]+dataMercanciaGeneral[[#This Row],[Mercancía general embarcada en exterior]]</f>
        <v>248030</v>
      </c>
      <c r="L3298" s="3">
        <f>+dataMercanciaGeneral[[#This Row],[Mercancía general desembarcada en cabotaje]]+dataMercanciaGeneral[[#This Row],[Mercancía general desembarcada en exterior]]</f>
        <v>469488</v>
      </c>
      <c r="M3298" s="3">
        <f>+dataMercanciaGeneral[[#This Row],[TOTAL mercancía general embarcada en cabotaje y exterior]]+dataMercanciaGeneral[[#This Row],[TOTAL mercancía general desembarcada en cabotaje y exterior]]</f>
        <v>717518</v>
      </c>
    </row>
    <row r="3299" spans="1:13" hidden="1" x14ac:dyDescent="0.25">
      <c r="A3299" s="1">
        <v>2019</v>
      </c>
      <c r="B3299" s="1" t="s">
        <v>15</v>
      </c>
      <c r="C3299" s="1" t="s">
        <v>32</v>
      </c>
      <c r="D3299" s="1" t="s">
        <v>42</v>
      </c>
      <c r="E3299" s="2">
        <v>61899</v>
      </c>
      <c r="F3299" s="2">
        <v>25999</v>
      </c>
      <c r="G3299" s="3">
        <f>+dataMercanciaGeneral[[#This Row],[Mercancía general embarcada en cabotaje]]+dataMercanciaGeneral[[#This Row],[Mercancía general desembarcada en cabotaje]]</f>
        <v>87898</v>
      </c>
      <c r="H3299" s="2">
        <v>632</v>
      </c>
      <c r="I3299" s="2">
        <v>26443</v>
      </c>
      <c r="J3299" s="3">
        <f>+dataMercanciaGeneral[[#This Row],[Mercancía general embarcada en exterior]]+dataMercanciaGeneral[[#This Row],[Mercancía general desembarcada en exterior]]</f>
        <v>27075</v>
      </c>
      <c r="K3299" s="3">
        <f>+dataMercanciaGeneral[[#This Row],[Mercancía general embarcada en cabotaje]]+dataMercanciaGeneral[[#This Row],[Mercancía general embarcada en exterior]]</f>
        <v>62531</v>
      </c>
      <c r="L3299" s="3">
        <f>+dataMercanciaGeneral[[#This Row],[Mercancía general desembarcada en cabotaje]]+dataMercanciaGeneral[[#This Row],[Mercancía general desembarcada en exterior]]</f>
        <v>52442</v>
      </c>
      <c r="M3299" s="3">
        <f>+dataMercanciaGeneral[[#This Row],[TOTAL mercancía general embarcada en cabotaje y exterior]]+dataMercanciaGeneral[[#This Row],[TOTAL mercancía general desembarcada en cabotaje y exterior]]</f>
        <v>114973</v>
      </c>
    </row>
    <row r="3300" spans="1:13" hidden="1" x14ac:dyDescent="0.25">
      <c r="A3300" s="1">
        <v>2019</v>
      </c>
      <c r="B3300" s="1" t="s">
        <v>16</v>
      </c>
      <c r="C3300" s="1" t="s">
        <v>32</v>
      </c>
      <c r="D3300" s="1" t="s">
        <v>33</v>
      </c>
      <c r="E3300" s="2">
        <v>30943</v>
      </c>
      <c r="F3300" s="2">
        <v>3862</v>
      </c>
      <c r="G3300" s="3">
        <f>+dataMercanciaGeneral[[#This Row],[Mercancía general embarcada en cabotaje]]+dataMercanciaGeneral[[#This Row],[Mercancía general desembarcada en cabotaje]]</f>
        <v>34805</v>
      </c>
      <c r="H3300" s="2">
        <v>540975</v>
      </c>
      <c r="I3300" s="2">
        <v>91454</v>
      </c>
      <c r="J3300" s="3">
        <f>+dataMercanciaGeneral[[#This Row],[Mercancía general embarcada en exterior]]+dataMercanciaGeneral[[#This Row],[Mercancía general desembarcada en exterior]]</f>
        <v>632429</v>
      </c>
      <c r="K3300" s="3">
        <f>+dataMercanciaGeneral[[#This Row],[Mercancía general embarcada en cabotaje]]+dataMercanciaGeneral[[#This Row],[Mercancía general embarcada en exterior]]</f>
        <v>571918</v>
      </c>
      <c r="L3300" s="3">
        <f>+dataMercanciaGeneral[[#This Row],[Mercancía general desembarcada en cabotaje]]+dataMercanciaGeneral[[#This Row],[Mercancía general desembarcada en exterior]]</f>
        <v>95316</v>
      </c>
      <c r="M3300" s="3">
        <f>+dataMercanciaGeneral[[#This Row],[TOTAL mercancía general embarcada en cabotaje y exterior]]+dataMercanciaGeneral[[#This Row],[TOTAL mercancía general desembarcada en cabotaje y exterior]]</f>
        <v>667234</v>
      </c>
    </row>
    <row r="3301" spans="1:13" hidden="1" x14ac:dyDescent="0.25">
      <c r="A3301" s="1">
        <v>2019</v>
      </c>
      <c r="B3301" s="1" t="s">
        <v>16</v>
      </c>
      <c r="C3301" s="1" t="s">
        <v>32</v>
      </c>
      <c r="D3301" s="1" t="s">
        <v>42</v>
      </c>
      <c r="E3301" s="2">
        <v>717</v>
      </c>
      <c r="F3301" s="2">
        <v>527</v>
      </c>
      <c r="G3301" s="3">
        <f>+dataMercanciaGeneral[[#This Row],[Mercancía general embarcada en cabotaje]]+dataMercanciaGeneral[[#This Row],[Mercancía general desembarcada en cabotaje]]</f>
        <v>1244</v>
      </c>
      <c r="H3301" s="2">
        <v>59975</v>
      </c>
      <c r="I3301" s="2">
        <v>34185</v>
      </c>
      <c r="J3301" s="3">
        <f>+dataMercanciaGeneral[[#This Row],[Mercancía general embarcada en exterior]]+dataMercanciaGeneral[[#This Row],[Mercancía general desembarcada en exterior]]</f>
        <v>94160</v>
      </c>
      <c r="K3301" s="3">
        <f>+dataMercanciaGeneral[[#This Row],[Mercancía general embarcada en cabotaje]]+dataMercanciaGeneral[[#This Row],[Mercancía general embarcada en exterior]]</f>
        <v>60692</v>
      </c>
      <c r="L3301" s="3">
        <f>+dataMercanciaGeneral[[#This Row],[Mercancía general desembarcada en cabotaje]]+dataMercanciaGeneral[[#This Row],[Mercancía general desembarcada en exterior]]</f>
        <v>34712</v>
      </c>
      <c r="M3301" s="3">
        <f>+dataMercanciaGeneral[[#This Row],[TOTAL mercancía general embarcada en cabotaje y exterior]]+dataMercanciaGeneral[[#This Row],[TOTAL mercancía general desembarcada en cabotaje y exterior]]</f>
        <v>95404</v>
      </c>
    </row>
    <row r="3302" spans="1:13" hidden="1" x14ac:dyDescent="0.25">
      <c r="A3302" s="1">
        <v>2019</v>
      </c>
      <c r="B3302" s="1" t="s">
        <v>17</v>
      </c>
      <c r="C3302" s="1" t="s">
        <v>32</v>
      </c>
      <c r="D3302" s="1" t="s">
        <v>33</v>
      </c>
      <c r="E3302" s="2">
        <v>9997.489999999998</v>
      </c>
      <c r="F3302" s="2">
        <v>0</v>
      </c>
      <c r="G3302" s="3">
        <f>+dataMercanciaGeneral[[#This Row],[Mercancía general embarcada en cabotaje]]+dataMercanciaGeneral[[#This Row],[Mercancía general desembarcada en cabotaje]]</f>
        <v>9997.489999999998</v>
      </c>
      <c r="H3302" s="2">
        <v>667232.49</v>
      </c>
      <c r="I3302" s="2">
        <v>206501.49</v>
      </c>
      <c r="J3302" s="3">
        <f>+dataMercanciaGeneral[[#This Row],[Mercancía general embarcada en exterior]]+dataMercanciaGeneral[[#This Row],[Mercancía general desembarcada en exterior]]</f>
        <v>873733.98</v>
      </c>
      <c r="K3302" s="3">
        <f>+dataMercanciaGeneral[[#This Row],[Mercancía general embarcada en cabotaje]]+dataMercanciaGeneral[[#This Row],[Mercancía general embarcada en exterior]]</f>
        <v>677229.98</v>
      </c>
      <c r="L3302" s="3">
        <f>+dataMercanciaGeneral[[#This Row],[Mercancía general desembarcada en cabotaje]]+dataMercanciaGeneral[[#This Row],[Mercancía general desembarcada en exterior]]</f>
        <v>206501.49</v>
      </c>
      <c r="M3302" s="3">
        <f>+dataMercanciaGeneral[[#This Row],[TOTAL mercancía general embarcada en cabotaje y exterior]]+dataMercanciaGeneral[[#This Row],[TOTAL mercancía general desembarcada en cabotaje y exterior]]</f>
        <v>883731.47</v>
      </c>
    </row>
    <row r="3303" spans="1:13" hidden="1" x14ac:dyDescent="0.25">
      <c r="A3303" s="1">
        <v>2019</v>
      </c>
      <c r="B3303" s="1" t="s">
        <v>17</v>
      </c>
      <c r="C3303" s="1" t="s">
        <v>32</v>
      </c>
      <c r="D3303" s="1" t="s">
        <v>42</v>
      </c>
      <c r="E3303" s="2">
        <v>22932</v>
      </c>
      <c r="F3303" s="2">
        <v>35048</v>
      </c>
      <c r="G3303" s="3">
        <f>+dataMercanciaGeneral[[#This Row],[Mercancía general embarcada en cabotaje]]+dataMercanciaGeneral[[#This Row],[Mercancía general desembarcada en cabotaje]]</f>
        <v>57980</v>
      </c>
      <c r="H3303" s="2">
        <v>597776</v>
      </c>
      <c r="I3303" s="2">
        <v>347668</v>
      </c>
      <c r="J3303" s="3">
        <f>+dataMercanciaGeneral[[#This Row],[Mercancía general embarcada en exterior]]+dataMercanciaGeneral[[#This Row],[Mercancía general desembarcada en exterior]]</f>
        <v>945444</v>
      </c>
      <c r="K3303" s="3">
        <f>+dataMercanciaGeneral[[#This Row],[Mercancía general embarcada en cabotaje]]+dataMercanciaGeneral[[#This Row],[Mercancía general embarcada en exterior]]</f>
        <v>620708</v>
      </c>
      <c r="L3303" s="3">
        <f>+dataMercanciaGeneral[[#This Row],[Mercancía general desembarcada en cabotaje]]+dataMercanciaGeneral[[#This Row],[Mercancía general desembarcada en exterior]]</f>
        <v>382716</v>
      </c>
      <c r="M3303" s="3">
        <f>+dataMercanciaGeneral[[#This Row],[TOTAL mercancía general embarcada en cabotaje y exterior]]+dataMercanciaGeneral[[#This Row],[TOTAL mercancía general desembarcada en cabotaje y exterior]]</f>
        <v>1003424</v>
      </c>
    </row>
    <row r="3304" spans="1:13" hidden="1" x14ac:dyDescent="0.25">
      <c r="A3304" s="1">
        <v>2019</v>
      </c>
      <c r="B3304" s="1" t="s">
        <v>18</v>
      </c>
      <c r="C3304" s="1" t="s">
        <v>32</v>
      </c>
      <c r="D3304" s="1" t="s">
        <v>33</v>
      </c>
      <c r="E3304" s="2">
        <v>301146</v>
      </c>
      <c r="F3304" s="2">
        <v>115096</v>
      </c>
      <c r="G3304" s="3">
        <f>+dataMercanciaGeneral[[#This Row],[Mercancía general embarcada en cabotaje]]+dataMercanciaGeneral[[#This Row],[Mercancía general desembarcada en cabotaje]]</f>
        <v>416242</v>
      </c>
      <c r="H3304" s="2">
        <v>126966.02000000002</v>
      </c>
      <c r="I3304" s="2">
        <v>12372.02</v>
      </c>
      <c r="J3304" s="3">
        <f>+dataMercanciaGeneral[[#This Row],[Mercancía general embarcada en exterior]]+dataMercanciaGeneral[[#This Row],[Mercancía general desembarcada en exterior]]</f>
        <v>139338.04</v>
      </c>
      <c r="K3304" s="3">
        <f>+dataMercanciaGeneral[[#This Row],[Mercancía general embarcada en cabotaje]]+dataMercanciaGeneral[[#This Row],[Mercancía general embarcada en exterior]]</f>
        <v>428112.02</v>
      </c>
      <c r="L3304" s="3">
        <f>+dataMercanciaGeneral[[#This Row],[Mercancía general desembarcada en cabotaje]]+dataMercanciaGeneral[[#This Row],[Mercancía general desembarcada en exterior]]</f>
        <v>127468.02</v>
      </c>
      <c r="M3304" s="3">
        <f>+dataMercanciaGeneral[[#This Row],[TOTAL mercancía general embarcada en cabotaje y exterior]]+dataMercanciaGeneral[[#This Row],[TOTAL mercancía general desembarcada en cabotaje y exterior]]</f>
        <v>555580.04</v>
      </c>
    </row>
    <row r="3305" spans="1:13" hidden="1" x14ac:dyDescent="0.25">
      <c r="A3305" s="1">
        <v>2019</v>
      </c>
      <c r="B3305" s="1" t="s">
        <v>18</v>
      </c>
      <c r="C3305" s="1" t="s">
        <v>32</v>
      </c>
      <c r="D3305" s="1" t="s">
        <v>42</v>
      </c>
      <c r="E3305" s="2">
        <v>312029</v>
      </c>
      <c r="F3305" s="2">
        <v>97358</v>
      </c>
      <c r="G3305" s="3">
        <f>+dataMercanciaGeneral[[#This Row],[Mercancía general embarcada en cabotaje]]+dataMercanciaGeneral[[#This Row],[Mercancía general desembarcada en cabotaje]]</f>
        <v>409387</v>
      </c>
      <c r="H3305" s="2">
        <v>169886</v>
      </c>
      <c r="I3305" s="2">
        <v>10506</v>
      </c>
      <c r="J3305" s="3">
        <f>+dataMercanciaGeneral[[#This Row],[Mercancía general embarcada en exterior]]+dataMercanciaGeneral[[#This Row],[Mercancía general desembarcada en exterior]]</f>
        <v>180392</v>
      </c>
      <c r="K3305" s="3">
        <f>+dataMercanciaGeneral[[#This Row],[Mercancía general embarcada en cabotaje]]+dataMercanciaGeneral[[#This Row],[Mercancía general embarcada en exterior]]</f>
        <v>481915</v>
      </c>
      <c r="L3305" s="3">
        <f>+dataMercanciaGeneral[[#This Row],[Mercancía general desembarcada en cabotaje]]+dataMercanciaGeneral[[#This Row],[Mercancía general desembarcada en exterior]]</f>
        <v>107864</v>
      </c>
      <c r="M3305" s="3">
        <f>+dataMercanciaGeneral[[#This Row],[TOTAL mercancía general embarcada en cabotaje y exterior]]+dataMercanciaGeneral[[#This Row],[TOTAL mercancía general desembarcada en cabotaje y exterior]]</f>
        <v>589779</v>
      </c>
    </row>
    <row r="3306" spans="1:13" hidden="1" x14ac:dyDescent="0.25">
      <c r="A3306" s="1">
        <v>2019</v>
      </c>
      <c r="B3306" s="1" t="s">
        <v>19</v>
      </c>
      <c r="C3306" s="1" t="s">
        <v>32</v>
      </c>
      <c r="D3306" s="1" t="s">
        <v>33</v>
      </c>
      <c r="E3306" s="2">
        <v>1972968</v>
      </c>
      <c r="F3306" s="2">
        <v>2123006</v>
      </c>
      <c r="G3306" s="3">
        <f>+dataMercanciaGeneral[[#This Row],[Mercancía general embarcada en cabotaje]]+dataMercanciaGeneral[[#This Row],[Mercancía general desembarcada en cabotaje]]</f>
        <v>4095974</v>
      </c>
      <c r="H3306" s="2">
        <v>493686</v>
      </c>
      <c r="I3306" s="2">
        <v>71393</v>
      </c>
      <c r="J3306" s="3">
        <f>+dataMercanciaGeneral[[#This Row],[Mercancía general embarcada en exterior]]+dataMercanciaGeneral[[#This Row],[Mercancía general desembarcada en exterior]]</f>
        <v>565079</v>
      </c>
      <c r="K3306" s="3">
        <f>+dataMercanciaGeneral[[#This Row],[Mercancía general embarcada en cabotaje]]+dataMercanciaGeneral[[#This Row],[Mercancía general embarcada en exterior]]</f>
        <v>2466654</v>
      </c>
      <c r="L3306" s="3">
        <f>+dataMercanciaGeneral[[#This Row],[Mercancía general desembarcada en cabotaje]]+dataMercanciaGeneral[[#This Row],[Mercancía general desembarcada en exterior]]</f>
        <v>2194399</v>
      </c>
      <c r="M3306" s="3">
        <f>+dataMercanciaGeneral[[#This Row],[TOTAL mercancía general embarcada en cabotaje y exterior]]+dataMercanciaGeneral[[#This Row],[TOTAL mercancía general desembarcada en cabotaje y exterior]]</f>
        <v>4661053</v>
      </c>
    </row>
    <row r="3307" spans="1:13" hidden="1" x14ac:dyDescent="0.25">
      <c r="A3307" s="1">
        <v>2019</v>
      </c>
      <c r="B3307" s="1" t="s">
        <v>19</v>
      </c>
      <c r="C3307" s="1" t="s">
        <v>32</v>
      </c>
      <c r="D3307" s="1" t="s">
        <v>42</v>
      </c>
      <c r="E3307" s="2">
        <v>1204020</v>
      </c>
      <c r="F3307" s="2">
        <v>2720470</v>
      </c>
      <c r="G3307" s="3">
        <f>+dataMercanciaGeneral[[#This Row],[Mercancía general embarcada en cabotaje]]+dataMercanciaGeneral[[#This Row],[Mercancía general desembarcada en cabotaje]]</f>
        <v>3924490</v>
      </c>
      <c r="H3307" s="2">
        <v>3413686</v>
      </c>
      <c r="I3307" s="2">
        <v>3646016</v>
      </c>
      <c r="J3307" s="3">
        <f>+dataMercanciaGeneral[[#This Row],[Mercancía general embarcada en exterior]]+dataMercanciaGeneral[[#This Row],[Mercancía general desembarcada en exterior]]</f>
        <v>7059702</v>
      </c>
      <c r="K3307" s="3">
        <f>+dataMercanciaGeneral[[#This Row],[Mercancía general embarcada en cabotaje]]+dataMercanciaGeneral[[#This Row],[Mercancía general embarcada en exterior]]</f>
        <v>4617706</v>
      </c>
      <c r="L3307" s="3">
        <f>+dataMercanciaGeneral[[#This Row],[Mercancía general desembarcada en cabotaje]]+dataMercanciaGeneral[[#This Row],[Mercancía general desembarcada en exterior]]</f>
        <v>6366486</v>
      </c>
      <c r="M3307" s="3">
        <f>+dataMercanciaGeneral[[#This Row],[TOTAL mercancía general embarcada en cabotaje y exterior]]+dataMercanciaGeneral[[#This Row],[TOTAL mercancía general desembarcada en cabotaje y exterior]]</f>
        <v>10984192</v>
      </c>
    </row>
    <row r="3308" spans="1:13" hidden="1" x14ac:dyDescent="0.25">
      <c r="A3308" s="1">
        <v>2019</v>
      </c>
      <c r="B3308" s="1" t="s">
        <v>20</v>
      </c>
      <c r="C3308" s="1" t="s">
        <v>32</v>
      </c>
      <c r="D3308" s="1" t="s">
        <v>33</v>
      </c>
      <c r="E3308" s="2">
        <v>260645</v>
      </c>
      <c r="F3308" s="2">
        <v>126489</v>
      </c>
      <c r="G3308" s="3">
        <f>+dataMercanciaGeneral[[#This Row],[Mercancía general embarcada en cabotaje]]+dataMercanciaGeneral[[#This Row],[Mercancía general desembarcada en cabotaje]]</f>
        <v>387134</v>
      </c>
      <c r="H3308" s="2">
        <v>26070.510000000009</v>
      </c>
      <c r="I3308" s="2">
        <v>92646.510000000009</v>
      </c>
      <c r="J3308" s="3">
        <f>+dataMercanciaGeneral[[#This Row],[Mercancía general embarcada en exterior]]+dataMercanciaGeneral[[#This Row],[Mercancía general desembarcada en exterior]]</f>
        <v>118717.02000000002</v>
      </c>
      <c r="K3308" s="3">
        <f>+dataMercanciaGeneral[[#This Row],[Mercancía general embarcada en cabotaje]]+dataMercanciaGeneral[[#This Row],[Mercancía general embarcada en exterior]]</f>
        <v>286715.51</v>
      </c>
      <c r="L3308" s="3">
        <f>+dataMercanciaGeneral[[#This Row],[Mercancía general desembarcada en cabotaje]]+dataMercanciaGeneral[[#This Row],[Mercancía general desembarcada en exterior]]</f>
        <v>219135.51</v>
      </c>
      <c r="M3308" s="3">
        <f>+dataMercanciaGeneral[[#This Row],[TOTAL mercancía general embarcada en cabotaje y exterior]]+dataMercanciaGeneral[[#This Row],[TOTAL mercancía general desembarcada en cabotaje y exterior]]</f>
        <v>505851.02</v>
      </c>
    </row>
    <row r="3309" spans="1:13" hidden="1" x14ac:dyDescent="0.25">
      <c r="A3309" s="1">
        <v>2019</v>
      </c>
      <c r="B3309" s="1" t="s">
        <v>20</v>
      </c>
      <c r="C3309" s="1" t="s">
        <v>32</v>
      </c>
      <c r="D3309" s="1" t="s">
        <v>42</v>
      </c>
      <c r="E3309" s="2">
        <v>80612</v>
      </c>
      <c r="F3309" s="2">
        <v>17956</v>
      </c>
      <c r="G3309" s="3">
        <f>+dataMercanciaGeneral[[#This Row],[Mercancía general embarcada en cabotaje]]+dataMercanciaGeneral[[#This Row],[Mercancía general desembarcada en cabotaje]]</f>
        <v>98568</v>
      </c>
      <c r="H3309" s="2">
        <v>720744</v>
      </c>
      <c r="I3309" s="2">
        <v>612660</v>
      </c>
      <c r="J3309" s="3">
        <f>+dataMercanciaGeneral[[#This Row],[Mercancía general embarcada en exterior]]+dataMercanciaGeneral[[#This Row],[Mercancía general desembarcada en exterior]]</f>
        <v>1333404</v>
      </c>
      <c r="K3309" s="3">
        <f>+dataMercanciaGeneral[[#This Row],[Mercancía general embarcada en cabotaje]]+dataMercanciaGeneral[[#This Row],[Mercancía general embarcada en exterior]]</f>
        <v>801356</v>
      </c>
      <c r="L3309" s="3">
        <f>+dataMercanciaGeneral[[#This Row],[Mercancía general desembarcada en cabotaje]]+dataMercanciaGeneral[[#This Row],[Mercancía general desembarcada en exterior]]</f>
        <v>630616</v>
      </c>
      <c r="M3309" s="3">
        <f>+dataMercanciaGeneral[[#This Row],[TOTAL mercancía general embarcada en cabotaje y exterior]]+dataMercanciaGeneral[[#This Row],[TOTAL mercancía general desembarcada en cabotaje y exterior]]</f>
        <v>1431972</v>
      </c>
    </row>
    <row r="3310" spans="1:13" hidden="1" x14ac:dyDescent="0.25">
      <c r="A3310" s="1">
        <v>2019</v>
      </c>
      <c r="B3310" s="1" t="s">
        <v>21</v>
      </c>
      <c r="C3310" s="1" t="s">
        <v>32</v>
      </c>
      <c r="D3310" s="1" t="s">
        <v>33</v>
      </c>
      <c r="E3310" s="2">
        <v>0</v>
      </c>
      <c r="F3310" s="2">
        <v>25258</v>
      </c>
      <c r="G3310" s="3">
        <f>+dataMercanciaGeneral[[#This Row],[Mercancía general embarcada en cabotaje]]+dataMercanciaGeneral[[#This Row],[Mercancía general desembarcada en cabotaje]]</f>
        <v>25258</v>
      </c>
      <c r="H3310" s="2">
        <v>435857</v>
      </c>
      <c r="I3310" s="2">
        <v>214950</v>
      </c>
      <c r="J3310" s="3">
        <f>+dataMercanciaGeneral[[#This Row],[Mercancía general embarcada en exterior]]+dataMercanciaGeneral[[#This Row],[Mercancía general desembarcada en exterior]]</f>
        <v>650807</v>
      </c>
      <c r="K3310" s="3">
        <f>+dataMercanciaGeneral[[#This Row],[Mercancía general embarcada en cabotaje]]+dataMercanciaGeneral[[#This Row],[Mercancía general embarcada en exterior]]</f>
        <v>435857</v>
      </c>
      <c r="L3310" s="3">
        <f>+dataMercanciaGeneral[[#This Row],[Mercancía general desembarcada en cabotaje]]+dataMercanciaGeneral[[#This Row],[Mercancía general desembarcada en exterior]]</f>
        <v>240208</v>
      </c>
      <c r="M3310" s="3">
        <f>+dataMercanciaGeneral[[#This Row],[TOTAL mercancía general embarcada en cabotaje y exterior]]+dataMercanciaGeneral[[#This Row],[TOTAL mercancía general desembarcada en cabotaje y exterior]]</f>
        <v>676065</v>
      </c>
    </row>
    <row r="3311" spans="1:13" hidden="1" x14ac:dyDescent="0.25">
      <c r="A3311" s="1">
        <v>2019</v>
      </c>
      <c r="B3311" s="1" t="s">
        <v>21</v>
      </c>
      <c r="C3311" s="1" t="s">
        <v>32</v>
      </c>
      <c r="D3311" s="1" t="s">
        <v>42</v>
      </c>
      <c r="E3311" s="2">
        <v>10851</v>
      </c>
      <c r="F3311" s="2">
        <v>17115</v>
      </c>
      <c r="G3311" s="3">
        <f>+dataMercanciaGeneral[[#This Row],[Mercancía general embarcada en cabotaje]]+dataMercanciaGeneral[[#This Row],[Mercancía general desembarcada en cabotaje]]</f>
        <v>27966</v>
      </c>
      <c r="H3311" s="2">
        <v>393166</v>
      </c>
      <c r="I3311" s="2">
        <v>452778</v>
      </c>
      <c r="J3311" s="3">
        <f>+dataMercanciaGeneral[[#This Row],[Mercancía general embarcada en exterior]]+dataMercanciaGeneral[[#This Row],[Mercancía general desembarcada en exterior]]</f>
        <v>845944</v>
      </c>
      <c r="K3311" s="3">
        <f>+dataMercanciaGeneral[[#This Row],[Mercancía general embarcada en cabotaje]]+dataMercanciaGeneral[[#This Row],[Mercancía general embarcada en exterior]]</f>
        <v>404017</v>
      </c>
      <c r="L3311" s="3">
        <f>+dataMercanciaGeneral[[#This Row],[Mercancía general desembarcada en cabotaje]]+dataMercanciaGeneral[[#This Row],[Mercancía general desembarcada en exterior]]</f>
        <v>469893</v>
      </c>
      <c r="M3311" s="3">
        <f>+dataMercanciaGeneral[[#This Row],[TOTAL mercancía general embarcada en cabotaje y exterior]]+dataMercanciaGeneral[[#This Row],[TOTAL mercancía general desembarcada en cabotaje y exterior]]</f>
        <v>873910</v>
      </c>
    </row>
    <row r="3312" spans="1:13" hidden="1" x14ac:dyDescent="0.25">
      <c r="A3312" s="1">
        <v>2019</v>
      </c>
      <c r="B3312" s="1" t="s">
        <v>22</v>
      </c>
      <c r="C3312" s="1" t="s">
        <v>32</v>
      </c>
      <c r="D3312" s="1" t="s">
        <v>33</v>
      </c>
      <c r="E3312" s="2">
        <v>192750</v>
      </c>
      <c r="F3312" s="2">
        <v>442277</v>
      </c>
      <c r="G3312" s="3">
        <f>+dataMercanciaGeneral[[#This Row],[Mercancía general embarcada en cabotaje]]+dataMercanciaGeneral[[#This Row],[Mercancía general desembarcada en cabotaje]]</f>
        <v>635027</v>
      </c>
      <c r="H3312" s="2">
        <v>135.51000000000022</v>
      </c>
      <c r="I3312" s="2">
        <v>2327.510000000002</v>
      </c>
      <c r="J3312" s="3">
        <f>+dataMercanciaGeneral[[#This Row],[Mercancía general embarcada en exterior]]+dataMercanciaGeneral[[#This Row],[Mercancía general desembarcada en exterior]]</f>
        <v>2463.0200000000023</v>
      </c>
      <c r="K3312" s="3">
        <f>+dataMercanciaGeneral[[#This Row],[Mercancía general embarcada en cabotaje]]+dataMercanciaGeneral[[#This Row],[Mercancía general embarcada en exterior]]</f>
        <v>192885.51</v>
      </c>
      <c r="L3312" s="3">
        <f>+dataMercanciaGeneral[[#This Row],[Mercancía general desembarcada en cabotaje]]+dataMercanciaGeneral[[#This Row],[Mercancía general desembarcada en exterior]]</f>
        <v>444604.51</v>
      </c>
      <c r="M3312" s="3">
        <f>+dataMercanciaGeneral[[#This Row],[TOTAL mercancía general embarcada en cabotaje y exterior]]+dataMercanciaGeneral[[#This Row],[TOTAL mercancía general desembarcada en cabotaje y exterior]]</f>
        <v>637490.02</v>
      </c>
    </row>
    <row r="3313" spans="1:13" hidden="1" x14ac:dyDescent="0.25">
      <c r="A3313" s="1">
        <v>2019</v>
      </c>
      <c r="B3313" s="1" t="s">
        <v>22</v>
      </c>
      <c r="C3313" s="1" t="s">
        <v>32</v>
      </c>
      <c r="D3313" s="1" t="s">
        <v>42</v>
      </c>
      <c r="E3313" s="2">
        <v>24020</v>
      </c>
      <c r="F3313" s="2">
        <v>63681</v>
      </c>
      <c r="G3313" s="3">
        <f>+dataMercanciaGeneral[[#This Row],[Mercancía general embarcada en cabotaje]]+dataMercanciaGeneral[[#This Row],[Mercancía general desembarcada en cabotaje]]</f>
        <v>87701</v>
      </c>
      <c r="H3313" s="2">
        <v>2908</v>
      </c>
      <c r="I3313" s="2">
        <v>47741</v>
      </c>
      <c r="J3313" s="3">
        <f>+dataMercanciaGeneral[[#This Row],[Mercancía general embarcada en exterior]]+dataMercanciaGeneral[[#This Row],[Mercancía general desembarcada en exterior]]</f>
        <v>50649</v>
      </c>
      <c r="K3313" s="3">
        <f>+dataMercanciaGeneral[[#This Row],[Mercancía general embarcada en cabotaje]]+dataMercanciaGeneral[[#This Row],[Mercancía general embarcada en exterior]]</f>
        <v>26928</v>
      </c>
      <c r="L3313" s="3">
        <f>+dataMercanciaGeneral[[#This Row],[Mercancía general desembarcada en cabotaje]]+dataMercanciaGeneral[[#This Row],[Mercancía general desembarcada en exterior]]</f>
        <v>111422</v>
      </c>
      <c r="M3313" s="3">
        <f>+dataMercanciaGeneral[[#This Row],[TOTAL mercancía general embarcada en cabotaje y exterior]]+dataMercanciaGeneral[[#This Row],[TOTAL mercancía general desembarcada en cabotaje y exterior]]</f>
        <v>138350</v>
      </c>
    </row>
    <row r="3314" spans="1:13" hidden="1" x14ac:dyDescent="0.25">
      <c r="A3314" s="1">
        <v>2019</v>
      </c>
      <c r="B3314" s="1" t="s">
        <v>6</v>
      </c>
      <c r="C3314" s="1" t="s">
        <v>32</v>
      </c>
      <c r="D3314" s="1" t="s">
        <v>33</v>
      </c>
      <c r="E3314" s="2">
        <v>109080</v>
      </c>
      <c r="F3314" s="2">
        <v>37316</v>
      </c>
      <c r="G3314" s="3">
        <f>+dataMercanciaGeneral[[#This Row],[Mercancía general embarcada en cabotaje]]+dataMercanciaGeneral[[#This Row],[Mercancía general desembarcada en cabotaje]]</f>
        <v>146396</v>
      </c>
      <c r="H3314" s="2">
        <v>308973</v>
      </c>
      <c r="I3314" s="2">
        <v>333778</v>
      </c>
      <c r="J3314" s="3">
        <f>+dataMercanciaGeneral[[#This Row],[Mercancía general embarcada en exterior]]+dataMercanciaGeneral[[#This Row],[Mercancía general desembarcada en exterior]]</f>
        <v>642751</v>
      </c>
      <c r="K3314" s="3">
        <f>+dataMercanciaGeneral[[#This Row],[Mercancía general embarcada en cabotaje]]+dataMercanciaGeneral[[#This Row],[Mercancía general embarcada en exterior]]</f>
        <v>418053</v>
      </c>
      <c r="L3314" s="3">
        <f>+dataMercanciaGeneral[[#This Row],[Mercancía general desembarcada en cabotaje]]+dataMercanciaGeneral[[#This Row],[Mercancía general desembarcada en exterior]]</f>
        <v>371094</v>
      </c>
      <c r="M3314" s="3">
        <f>+dataMercanciaGeneral[[#This Row],[TOTAL mercancía general embarcada en cabotaje y exterior]]+dataMercanciaGeneral[[#This Row],[TOTAL mercancía general desembarcada en cabotaje y exterior]]</f>
        <v>789147</v>
      </c>
    </row>
    <row r="3315" spans="1:13" hidden="1" x14ac:dyDescent="0.25">
      <c r="A3315" s="1">
        <v>2019</v>
      </c>
      <c r="B3315" s="1" t="s">
        <v>6</v>
      </c>
      <c r="C3315" s="1" t="s">
        <v>32</v>
      </c>
      <c r="D3315" s="1" t="s">
        <v>42</v>
      </c>
      <c r="E3315" s="2">
        <v>0</v>
      </c>
      <c r="F3315" s="2">
        <v>0</v>
      </c>
      <c r="G3315" s="3">
        <f>+dataMercanciaGeneral[[#This Row],[Mercancía general embarcada en cabotaje]]+dataMercanciaGeneral[[#This Row],[Mercancía general desembarcada en cabotaje]]</f>
        <v>0</v>
      </c>
      <c r="H3315" s="2">
        <v>2912</v>
      </c>
      <c r="I3315" s="2">
        <v>2076</v>
      </c>
      <c r="J3315" s="3">
        <f>+dataMercanciaGeneral[[#This Row],[Mercancía general embarcada en exterior]]+dataMercanciaGeneral[[#This Row],[Mercancía general desembarcada en exterior]]</f>
        <v>4988</v>
      </c>
      <c r="K3315" s="3">
        <f>+dataMercanciaGeneral[[#This Row],[Mercancía general embarcada en cabotaje]]+dataMercanciaGeneral[[#This Row],[Mercancía general embarcada en exterior]]</f>
        <v>2912</v>
      </c>
      <c r="L3315" s="3">
        <f>+dataMercanciaGeneral[[#This Row],[Mercancía general desembarcada en cabotaje]]+dataMercanciaGeneral[[#This Row],[Mercancía general desembarcada en exterior]]</f>
        <v>2076</v>
      </c>
      <c r="M3315" s="3">
        <f>+dataMercanciaGeneral[[#This Row],[TOTAL mercancía general embarcada en cabotaje y exterior]]+dataMercanciaGeneral[[#This Row],[TOTAL mercancía general desembarcada en cabotaje y exterior]]</f>
        <v>4988</v>
      </c>
    </row>
    <row r="3316" spans="1:13" hidden="1" x14ac:dyDescent="0.25">
      <c r="A3316" s="1">
        <v>2019</v>
      </c>
      <c r="B3316" s="1" t="s">
        <v>23</v>
      </c>
      <c r="C3316" s="1" t="s">
        <v>32</v>
      </c>
      <c r="D3316" s="1" t="s">
        <v>33</v>
      </c>
      <c r="E3316" s="2">
        <v>0</v>
      </c>
      <c r="F3316" s="2">
        <v>51108</v>
      </c>
      <c r="G3316" s="3">
        <f>+dataMercanciaGeneral[[#This Row],[Mercancía general embarcada en cabotaje]]+dataMercanciaGeneral[[#This Row],[Mercancía general desembarcada en cabotaje]]</f>
        <v>51108</v>
      </c>
      <c r="H3316" s="2">
        <v>1224016</v>
      </c>
      <c r="I3316" s="2">
        <v>891478</v>
      </c>
      <c r="J3316" s="3">
        <f>+dataMercanciaGeneral[[#This Row],[Mercancía general embarcada en exterior]]+dataMercanciaGeneral[[#This Row],[Mercancía general desembarcada en exterior]]</f>
        <v>2115494</v>
      </c>
      <c r="K3316" s="3">
        <f>+dataMercanciaGeneral[[#This Row],[Mercancía general embarcada en cabotaje]]+dataMercanciaGeneral[[#This Row],[Mercancía general embarcada en exterior]]</f>
        <v>1224016</v>
      </c>
      <c r="L3316" s="3">
        <f>+dataMercanciaGeneral[[#This Row],[Mercancía general desembarcada en cabotaje]]+dataMercanciaGeneral[[#This Row],[Mercancía general desembarcada en exterior]]</f>
        <v>942586</v>
      </c>
      <c r="M3316" s="3">
        <f>+dataMercanciaGeneral[[#This Row],[TOTAL mercancía general embarcada en cabotaje y exterior]]+dataMercanciaGeneral[[#This Row],[TOTAL mercancía general desembarcada en cabotaje y exterior]]</f>
        <v>2166602</v>
      </c>
    </row>
    <row r="3317" spans="1:13" hidden="1" x14ac:dyDescent="0.25">
      <c r="A3317" s="1">
        <v>2019</v>
      </c>
      <c r="B3317" s="1" t="s">
        <v>23</v>
      </c>
      <c r="C3317" s="1" t="s">
        <v>32</v>
      </c>
      <c r="D3317" s="1" t="s">
        <v>42</v>
      </c>
      <c r="E3317" s="2">
        <v>0</v>
      </c>
      <c r="F3317" s="2">
        <v>0</v>
      </c>
      <c r="G3317" s="3">
        <f>+dataMercanciaGeneral[[#This Row],[Mercancía general embarcada en cabotaje]]+dataMercanciaGeneral[[#This Row],[Mercancía general desembarcada en cabotaje]]</f>
        <v>0</v>
      </c>
      <c r="H3317" s="2">
        <v>0</v>
      </c>
      <c r="I3317" s="2">
        <v>0</v>
      </c>
      <c r="J3317" s="3">
        <f>+dataMercanciaGeneral[[#This Row],[Mercancía general embarcada en exterior]]+dataMercanciaGeneral[[#This Row],[Mercancía general desembarcada en exterior]]</f>
        <v>0</v>
      </c>
      <c r="K3317" s="3">
        <f>+dataMercanciaGeneral[[#This Row],[Mercancía general embarcada en cabotaje]]+dataMercanciaGeneral[[#This Row],[Mercancía general embarcada en exterior]]</f>
        <v>0</v>
      </c>
      <c r="L3317" s="3">
        <f>+dataMercanciaGeneral[[#This Row],[Mercancía general desembarcada en cabotaje]]+dataMercanciaGeneral[[#This Row],[Mercancía general desembarcada en exterior]]</f>
        <v>0</v>
      </c>
      <c r="M3317" s="3">
        <f>+dataMercanciaGeneral[[#This Row],[TOTAL mercancía general embarcada en cabotaje y exterior]]+dataMercanciaGeneral[[#This Row],[TOTAL mercancía general desembarcada en cabotaje y exterior]]</f>
        <v>0</v>
      </c>
    </row>
    <row r="3318" spans="1:13" hidden="1" x14ac:dyDescent="0.25">
      <c r="A3318" s="1">
        <v>2019</v>
      </c>
      <c r="B3318" s="1" t="s">
        <v>7</v>
      </c>
      <c r="C3318" s="1" t="s">
        <v>32</v>
      </c>
      <c r="D3318" s="1" t="s">
        <v>33</v>
      </c>
      <c r="E3318" s="2">
        <v>1890696</v>
      </c>
      <c r="F3318" s="2">
        <v>1956554</v>
      </c>
      <c r="G3318" s="3">
        <f>+dataMercanciaGeneral[[#This Row],[Mercancía general embarcada en cabotaje]]+dataMercanciaGeneral[[#This Row],[Mercancía general desembarcada en cabotaje]]</f>
        <v>3847250</v>
      </c>
      <c r="H3318" s="2">
        <v>24556</v>
      </c>
      <c r="I3318" s="2">
        <v>22933</v>
      </c>
      <c r="J3318" s="3">
        <f>+dataMercanciaGeneral[[#This Row],[Mercancía general embarcada en exterior]]+dataMercanciaGeneral[[#This Row],[Mercancía general desembarcada en exterior]]</f>
        <v>47489</v>
      </c>
      <c r="K3318" s="3">
        <f>+dataMercanciaGeneral[[#This Row],[Mercancía general embarcada en cabotaje]]+dataMercanciaGeneral[[#This Row],[Mercancía general embarcada en exterior]]</f>
        <v>1915252</v>
      </c>
      <c r="L3318" s="3">
        <f>+dataMercanciaGeneral[[#This Row],[Mercancía general desembarcada en cabotaje]]+dataMercanciaGeneral[[#This Row],[Mercancía general desembarcada en exterior]]</f>
        <v>1979487</v>
      </c>
      <c r="M3318" s="3">
        <f>+dataMercanciaGeneral[[#This Row],[TOTAL mercancía general embarcada en cabotaje y exterior]]+dataMercanciaGeneral[[#This Row],[TOTAL mercancía general desembarcada en cabotaje y exterior]]</f>
        <v>3894739</v>
      </c>
    </row>
    <row r="3319" spans="1:13" hidden="1" x14ac:dyDescent="0.25">
      <c r="A3319" s="1">
        <v>2019</v>
      </c>
      <c r="B3319" s="1" t="s">
        <v>7</v>
      </c>
      <c r="C3319" s="1" t="s">
        <v>32</v>
      </c>
      <c r="D3319" s="1" t="s">
        <v>42</v>
      </c>
      <c r="E3319" s="2">
        <v>908777</v>
      </c>
      <c r="F3319" s="2">
        <v>1850105</v>
      </c>
      <c r="G3319" s="3">
        <f>+dataMercanciaGeneral[[#This Row],[Mercancía general embarcada en cabotaje]]+dataMercanciaGeneral[[#This Row],[Mercancía general desembarcada en cabotaje]]</f>
        <v>2758882</v>
      </c>
      <c r="H3319" s="2">
        <v>107997</v>
      </c>
      <c r="I3319" s="2">
        <v>445388</v>
      </c>
      <c r="J3319" s="3">
        <f>+dataMercanciaGeneral[[#This Row],[Mercancía general embarcada en exterior]]+dataMercanciaGeneral[[#This Row],[Mercancía general desembarcada en exterior]]</f>
        <v>553385</v>
      </c>
      <c r="K3319" s="3">
        <f>+dataMercanciaGeneral[[#This Row],[Mercancía general embarcada en cabotaje]]+dataMercanciaGeneral[[#This Row],[Mercancía general embarcada en exterior]]</f>
        <v>1016774</v>
      </c>
      <c r="L3319" s="3">
        <f>+dataMercanciaGeneral[[#This Row],[Mercancía general desembarcada en cabotaje]]+dataMercanciaGeneral[[#This Row],[Mercancía general desembarcada en exterior]]</f>
        <v>2295493</v>
      </c>
      <c r="M3319" s="3">
        <f>+dataMercanciaGeneral[[#This Row],[TOTAL mercancía general embarcada en cabotaje y exterior]]+dataMercanciaGeneral[[#This Row],[TOTAL mercancía general desembarcada en cabotaje y exterior]]</f>
        <v>3312267</v>
      </c>
    </row>
    <row r="3320" spans="1:13" hidden="1" x14ac:dyDescent="0.25">
      <c r="A3320" s="1">
        <v>2019</v>
      </c>
      <c r="B3320" s="1" t="s">
        <v>24</v>
      </c>
      <c r="C3320" s="1" t="s">
        <v>32</v>
      </c>
      <c r="D3320" s="1" t="s">
        <v>33</v>
      </c>
      <c r="E3320" s="2">
        <v>20189</v>
      </c>
      <c r="F3320" s="2">
        <v>4</v>
      </c>
      <c r="G3320" s="3">
        <f>+dataMercanciaGeneral[[#This Row],[Mercancía general embarcada en cabotaje]]+dataMercanciaGeneral[[#This Row],[Mercancía general desembarcada en cabotaje]]</f>
        <v>20193</v>
      </c>
      <c r="H3320" s="2">
        <v>1345178</v>
      </c>
      <c r="I3320" s="2">
        <v>1042779</v>
      </c>
      <c r="J3320" s="3">
        <f>+dataMercanciaGeneral[[#This Row],[Mercancía general embarcada en exterior]]+dataMercanciaGeneral[[#This Row],[Mercancía general desembarcada en exterior]]</f>
        <v>2387957</v>
      </c>
      <c r="K3320" s="3">
        <f>+dataMercanciaGeneral[[#This Row],[Mercancía general embarcada en cabotaje]]+dataMercanciaGeneral[[#This Row],[Mercancía general embarcada en exterior]]</f>
        <v>1365367</v>
      </c>
      <c r="L3320" s="3">
        <f>+dataMercanciaGeneral[[#This Row],[Mercancía general desembarcada en cabotaje]]+dataMercanciaGeneral[[#This Row],[Mercancía general desembarcada en exterior]]</f>
        <v>1042783</v>
      </c>
      <c r="M3320" s="3">
        <f>+dataMercanciaGeneral[[#This Row],[TOTAL mercancía general embarcada en cabotaje y exterior]]+dataMercanciaGeneral[[#This Row],[TOTAL mercancía general desembarcada en cabotaje y exterior]]</f>
        <v>2408150</v>
      </c>
    </row>
    <row r="3321" spans="1:13" hidden="1" x14ac:dyDescent="0.25">
      <c r="A3321" s="1">
        <v>2019</v>
      </c>
      <c r="B3321" s="1" t="s">
        <v>24</v>
      </c>
      <c r="C3321" s="1" t="s">
        <v>32</v>
      </c>
      <c r="D3321" s="1" t="s">
        <v>42</v>
      </c>
      <c r="E3321" s="2">
        <v>0</v>
      </c>
      <c r="F3321" s="2">
        <v>0</v>
      </c>
      <c r="G3321" s="3">
        <f>+dataMercanciaGeneral[[#This Row],[Mercancía general embarcada en cabotaje]]+dataMercanciaGeneral[[#This Row],[Mercancía general desembarcada en cabotaje]]</f>
        <v>0</v>
      </c>
      <c r="H3321" s="2">
        <v>90257</v>
      </c>
      <c r="I3321" s="2">
        <v>88380</v>
      </c>
      <c r="J3321" s="3">
        <f>+dataMercanciaGeneral[[#This Row],[Mercancía general embarcada en exterior]]+dataMercanciaGeneral[[#This Row],[Mercancía general desembarcada en exterior]]</f>
        <v>178637</v>
      </c>
      <c r="K3321" s="3">
        <f>+dataMercanciaGeneral[[#This Row],[Mercancía general embarcada en cabotaje]]+dataMercanciaGeneral[[#This Row],[Mercancía general embarcada en exterior]]</f>
        <v>90257</v>
      </c>
      <c r="L3321" s="3">
        <f>+dataMercanciaGeneral[[#This Row],[Mercancía general desembarcada en cabotaje]]+dataMercanciaGeneral[[#This Row],[Mercancía general desembarcada en exterior]]</f>
        <v>88380</v>
      </c>
      <c r="M3321" s="3">
        <f>+dataMercanciaGeneral[[#This Row],[TOTAL mercancía general embarcada en cabotaje y exterior]]+dataMercanciaGeneral[[#This Row],[TOTAL mercancía general desembarcada en cabotaje y exterior]]</f>
        <v>178637</v>
      </c>
    </row>
    <row r="3322" spans="1:13" hidden="1" x14ac:dyDescent="0.25">
      <c r="A3322" s="1">
        <v>2019</v>
      </c>
      <c r="B3322" s="1" t="s">
        <v>25</v>
      </c>
      <c r="C3322" s="1" t="s">
        <v>32</v>
      </c>
      <c r="D3322" s="1" t="s">
        <v>33</v>
      </c>
      <c r="E3322" s="2">
        <v>119317</v>
      </c>
      <c r="F3322" s="2">
        <v>72407</v>
      </c>
      <c r="G3322" s="3">
        <f>+dataMercanciaGeneral[[#This Row],[Mercancía general embarcada en cabotaje]]+dataMercanciaGeneral[[#This Row],[Mercancía general desembarcada en cabotaje]]</f>
        <v>191724</v>
      </c>
      <c r="H3322" s="2">
        <v>435700.51</v>
      </c>
      <c r="I3322" s="2">
        <v>152910.51</v>
      </c>
      <c r="J3322" s="3">
        <f>+dataMercanciaGeneral[[#This Row],[Mercancía general embarcada en exterior]]+dataMercanciaGeneral[[#This Row],[Mercancía general desembarcada en exterior]]</f>
        <v>588611.02</v>
      </c>
      <c r="K3322" s="3">
        <f>+dataMercanciaGeneral[[#This Row],[Mercancía general embarcada en cabotaje]]+dataMercanciaGeneral[[#This Row],[Mercancía general embarcada en exterior]]</f>
        <v>555017.51</v>
      </c>
      <c r="L3322" s="3">
        <f>+dataMercanciaGeneral[[#This Row],[Mercancía general desembarcada en cabotaje]]+dataMercanciaGeneral[[#This Row],[Mercancía general desembarcada en exterior]]</f>
        <v>225317.51</v>
      </c>
      <c r="M3322" s="3">
        <f>+dataMercanciaGeneral[[#This Row],[TOTAL mercancía general embarcada en cabotaje y exterior]]+dataMercanciaGeneral[[#This Row],[TOTAL mercancía general desembarcada en cabotaje y exterior]]</f>
        <v>780335.02</v>
      </c>
    </row>
    <row r="3323" spans="1:13" hidden="1" x14ac:dyDescent="0.25">
      <c r="A3323" s="1">
        <v>2019</v>
      </c>
      <c r="B3323" s="1" t="s">
        <v>25</v>
      </c>
      <c r="C3323" s="1" t="s">
        <v>32</v>
      </c>
      <c r="D3323" s="1" t="s">
        <v>42</v>
      </c>
      <c r="E3323" s="2">
        <v>708778</v>
      </c>
      <c r="F3323" s="2">
        <v>233931</v>
      </c>
      <c r="G3323" s="3">
        <f>+dataMercanciaGeneral[[#This Row],[Mercancía general embarcada en cabotaje]]+dataMercanciaGeneral[[#This Row],[Mercancía general desembarcada en cabotaje]]</f>
        <v>942709</v>
      </c>
      <c r="H3323" s="2">
        <v>12761</v>
      </c>
      <c r="I3323" s="2">
        <v>33299</v>
      </c>
      <c r="J3323" s="3">
        <f>+dataMercanciaGeneral[[#This Row],[Mercancía general embarcada en exterior]]+dataMercanciaGeneral[[#This Row],[Mercancía general desembarcada en exterior]]</f>
        <v>46060</v>
      </c>
      <c r="K3323" s="3">
        <f>+dataMercanciaGeneral[[#This Row],[Mercancía general embarcada en cabotaje]]+dataMercanciaGeneral[[#This Row],[Mercancía general embarcada en exterior]]</f>
        <v>721539</v>
      </c>
      <c r="L3323" s="3">
        <f>+dataMercanciaGeneral[[#This Row],[Mercancía general desembarcada en cabotaje]]+dataMercanciaGeneral[[#This Row],[Mercancía general desembarcada en exterior]]</f>
        <v>267230</v>
      </c>
      <c r="M3323" s="3">
        <f>+dataMercanciaGeneral[[#This Row],[TOTAL mercancía general embarcada en cabotaje y exterior]]+dataMercanciaGeneral[[#This Row],[TOTAL mercancía general desembarcada en cabotaje y exterior]]</f>
        <v>988769</v>
      </c>
    </row>
    <row r="3324" spans="1:13" hidden="1" x14ac:dyDescent="0.25">
      <c r="A3324" s="1">
        <v>2019</v>
      </c>
      <c r="B3324" s="1" t="s">
        <v>26</v>
      </c>
      <c r="C3324" s="1" t="s">
        <v>32</v>
      </c>
      <c r="D3324" s="1" t="s">
        <v>33</v>
      </c>
      <c r="E3324" s="2">
        <v>14764.574000000044</v>
      </c>
      <c r="F3324" s="2">
        <v>10131.190000000002</v>
      </c>
      <c r="G3324" s="3">
        <f>+dataMercanciaGeneral[[#This Row],[Mercancía general embarcada en cabotaje]]+dataMercanciaGeneral[[#This Row],[Mercancía general desembarcada en cabotaje]]</f>
        <v>24895.764000000047</v>
      </c>
      <c r="H3324" s="2">
        <v>227028.44800000003</v>
      </c>
      <c r="I3324" s="2">
        <v>1072384.7860000001</v>
      </c>
      <c r="J3324" s="3">
        <f>+dataMercanciaGeneral[[#This Row],[Mercancía general embarcada en exterior]]+dataMercanciaGeneral[[#This Row],[Mercancía general desembarcada en exterior]]</f>
        <v>1299413.2340000002</v>
      </c>
      <c r="K3324" s="3">
        <f>+dataMercanciaGeneral[[#This Row],[Mercancía general embarcada en cabotaje]]+dataMercanciaGeneral[[#This Row],[Mercancía general embarcada en exterior]]</f>
        <v>241793.02200000008</v>
      </c>
      <c r="L3324" s="3">
        <f>+dataMercanciaGeneral[[#This Row],[Mercancía general desembarcada en cabotaje]]+dataMercanciaGeneral[[#This Row],[Mercancía general desembarcada en exterior]]</f>
        <v>1082515.976</v>
      </c>
      <c r="M3324" s="3">
        <f>+dataMercanciaGeneral[[#This Row],[TOTAL mercancía general embarcada en cabotaje y exterior]]+dataMercanciaGeneral[[#This Row],[TOTAL mercancía general desembarcada en cabotaje y exterior]]</f>
        <v>1324308.9980000001</v>
      </c>
    </row>
    <row r="3325" spans="1:13" hidden="1" x14ac:dyDescent="0.25">
      <c r="A3325" s="1">
        <v>2019</v>
      </c>
      <c r="B3325" s="1" t="s">
        <v>26</v>
      </c>
      <c r="C3325" s="1" t="s">
        <v>32</v>
      </c>
      <c r="D3325" s="1" t="s">
        <v>42</v>
      </c>
      <c r="E3325" s="2">
        <v>36810</v>
      </c>
      <c r="F3325" s="2">
        <v>13645</v>
      </c>
      <c r="G3325" s="3">
        <f>+dataMercanciaGeneral[[#This Row],[Mercancía general embarcada en cabotaje]]+dataMercanciaGeneral[[#This Row],[Mercancía general desembarcada en cabotaje]]</f>
        <v>50455</v>
      </c>
      <c r="H3325" s="2">
        <v>194860</v>
      </c>
      <c r="I3325" s="2">
        <v>209074</v>
      </c>
      <c r="J3325" s="3">
        <f>+dataMercanciaGeneral[[#This Row],[Mercancía general embarcada en exterior]]+dataMercanciaGeneral[[#This Row],[Mercancía general desembarcada en exterior]]</f>
        <v>403934</v>
      </c>
      <c r="K3325" s="3">
        <f>+dataMercanciaGeneral[[#This Row],[Mercancía general embarcada en cabotaje]]+dataMercanciaGeneral[[#This Row],[Mercancía general embarcada en exterior]]</f>
        <v>231670</v>
      </c>
      <c r="L3325" s="3">
        <f>+dataMercanciaGeneral[[#This Row],[Mercancía general desembarcada en cabotaje]]+dataMercanciaGeneral[[#This Row],[Mercancía general desembarcada en exterior]]</f>
        <v>222719</v>
      </c>
      <c r="M3325" s="3">
        <f>+dataMercanciaGeneral[[#This Row],[TOTAL mercancía general embarcada en cabotaje y exterior]]+dataMercanciaGeneral[[#This Row],[TOTAL mercancía general desembarcada en cabotaje y exterior]]</f>
        <v>454389</v>
      </c>
    </row>
    <row r="3326" spans="1:13" hidden="1" x14ac:dyDescent="0.25">
      <c r="A3326" s="1">
        <v>2019</v>
      </c>
      <c r="B3326" s="1" t="s">
        <v>27</v>
      </c>
      <c r="C3326" s="1" t="s">
        <v>32</v>
      </c>
      <c r="D3326" s="1" t="s">
        <v>33</v>
      </c>
      <c r="E3326" s="2">
        <v>4274254</v>
      </c>
      <c r="F3326" s="2">
        <v>2150502</v>
      </c>
      <c r="G3326" s="3">
        <f>+dataMercanciaGeneral[[#This Row],[Mercancía general embarcada en cabotaje]]+dataMercanciaGeneral[[#This Row],[Mercancía general desembarcada en cabotaje]]</f>
        <v>6424756</v>
      </c>
      <c r="H3326" s="2">
        <v>3931236</v>
      </c>
      <c r="I3326" s="2">
        <v>4229878</v>
      </c>
      <c r="J3326" s="3">
        <f>+dataMercanciaGeneral[[#This Row],[Mercancía general embarcada en exterior]]+dataMercanciaGeneral[[#This Row],[Mercancía general desembarcada en exterior]]</f>
        <v>8161114</v>
      </c>
      <c r="K3326" s="3">
        <f>+dataMercanciaGeneral[[#This Row],[Mercancía general embarcada en cabotaje]]+dataMercanciaGeneral[[#This Row],[Mercancía general embarcada en exterior]]</f>
        <v>8205490</v>
      </c>
      <c r="L3326" s="3">
        <f>+dataMercanciaGeneral[[#This Row],[Mercancía general desembarcada en cabotaje]]+dataMercanciaGeneral[[#This Row],[Mercancía general desembarcada en exterior]]</f>
        <v>6380380</v>
      </c>
      <c r="M3326" s="3">
        <f>+dataMercanciaGeneral[[#This Row],[TOTAL mercancía general embarcada en cabotaje y exterior]]+dataMercanciaGeneral[[#This Row],[TOTAL mercancía general desembarcada en cabotaje y exterior]]</f>
        <v>14585870</v>
      </c>
    </row>
    <row r="3327" spans="1:13" hidden="1" x14ac:dyDescent="0.25">
      <c r="A3327" s="1">
        <v>2019</v>
      </c>
      <c r="B3327" s="1" t="s">
        <v>27</v>
      </c>
      <c r="C3327" s="1" t="s">
        <v>32</v>
      </c>
      <c r="D3327" s="1" t="s">
        <v>42</v>
      </c>
      <c r="E3327" s="2">
        <v>2179039</v>
      </c>
      <c r="F3327" s="2">
        <v>1220551</v>
      </c>
      <c r="G3327" s="3">
        <f>+dataMercanciaGeneral[[#This Row],[Mercancía general embarcada en cabotaje]]+dataMercanciaGeneral[[#This Row],[Mercancía general desembarcada en cabotaje]]</f>
        <v>3399590</v>
      </c>
      <c r="H3327" s="2">
        <v>31453526</v>
      </c>
      <c r="I3327" s="2">
        <v>25978622</v>
      </c>
      <c r="J3327" s="3">
        <f>+dataMercanciaGeneral[[#This Row],[Mercancía general embarcada en exterior]]+dataMercanciaGeneral[[#This Row],[Mercancía general desembarcada en exterior]]</f>
        <v>57432148</v>
      </c>
      <c r="K3327" s="3">
        <f>+dataMercanciaGeneral[[#This Row],[Mercancía general embarcada en cabotaje]]+dataMercanciaGeneral[[#This Row],[Mercancía general embarcada en exterior]]</f>
        <v>33632565</v>
      </c>
      <c r="L3327" s="3">
        <f>+dataMercanciaGeneral[[#This Row],[Mercancía general desembarcada en cabotaje]]+dataMercanciaGeneral[[#This Row],[Mercancía general desembarcada en exterior]]</f>
        <v>27199173</v>
      </c>
      <c r="M3327" s="3">
        <f>+dataMercanciaGeneral[[#This Row],[TOTAL mercancía general embarcada en cabotaje y exterior]]+dataMercanciaGeneral[[#This Row],[TOTAL mercancía general desembarcada en cabotaje y exterior]]</f>
        <v>60831738</v>
      </c>
    </row>
    <row r="3328" spans="1:13" hidden="1" x14ac:dyDescent="0.25">
      <c r="A3328" s="1">
        <v>2019</v>
      </c>
      <c r="B3328" s="1" t="s">
        <v>28</v>
      </c>
      <c r="C3328" s="1" t="s">
        <v>32</v>
      </c>
      <c r="D3328" s="1" t="s">
        <v>33</v>
      </c>
      <c r="E3328" s="2">
        <v>62912</v>
      </c>
      <c r="F3328" s="2">
        <v>46067</v>
      </c>
      <c r="G3328" s="3">
        <f>+dataMercanciaGeneral[[#This Row],[Mercancía general embarcada en cabotaje]]+dataMercanciaGeneral[[#This Row],[Mercancía general desembarcada en cabotaje]]</f>
        <v>108979</v>
      </c>
      <c r="H3328" s="2">
        <v>656295</v>
      </c>
      <c r="I3328" s="2">
        <v>395120</v>
      </c>
      <c r="J3328" s="3">
        <f>+dataMercanciaGeneral[[#This Row],[Mercancía general embarcada en exterior]]+dataMercanciaGeneral[[#This Row],[Mercancía general desembarcada en exterior]]</f>
        <v>1051415</v>
      </c>
      <c r="K3328" s="3">
        <f>+dataMercanciaGeneral[[#This Row],[Mercancía general embarcada en cabotaje]]+dataMercanciaGeneral[[#This Row],[Mercancía general embarcada en exterior]]</f>
        <v>719207</v>
      </c>
      <c r="L3328" s="3">
        <f>+dataMercanciaGeneral[[#This Row],[Mercancía general desembarcada en cabotaje]]+dataMercanciaGeneral[[#This Row],[Mercancía general desembarcada en exterior]]</f>
        <v>441187</v>
      </c>
      <c r="M3328" s="3">
        <f>+dataMercanciaGeneral[[#This Row],[TOTAL mercancía general embarcada en cabotaje y exterior]]+dataMercanciaGeneral[[#This Row],[TOTAL mercancía general desembarcada en cabotaje y exterior]]</f>
        <v>1160394</v>
      </c>
    </row>
    <row r="3329" spans="1:13" hidden="1" x14ac:dyDescent="0.25">
      <c r="A3329" s="1">
        <v>2019</v>
      </c>
      <c r="B3329" s="1" t="s">
        <v>28</v>
      </c>
      <c r="C3329" s="1" t="s">
        <v>32</v>
      </c>
      <c r="D3329" s="1" t="s">
        <v>42</v>
      </c>
      <c r="E3329" s="2">
        <v>47138</v>
      </c>
      <c r="F3329" s="2">
        <v>18630</v>
      </c>
      <c r="G3329" s="3">
        <f>+dataMercanciaGeneral[[#This Row],[Mercancía general embarcada en cabotaje]]+dataMercanciaGeneral[[#This Row],[Mercancía general desembarcada en cabotaje]]</f>
        <v>65768</v>
      </c>
      <c r="H3329" s="2">
        <v>1299087</v>
      </c>
      <c r="I3329" s="2">
        <v>1294747</v>
      </c>
      <c r="J3329" s="3">
        <f>+dataMercanciaGeneral[[#This Row],[Mercancía general embarcada en exterior]]+dataMercanciaGeneral[[#This Row],[Mercancía general desembarcada en exterior]]</f>
        <v>2593834</v>
      </c>
      <c r="K3329" s="3">
        <f>+dataMercanciaGeneral[[#This Row],[Mercancía general embarcada en cabotaje]]+dataMercanciaGeneral[[#This Row],[Mercancía general embarcada en exterior]]</f>
        <v>1346225</v>
      </c>
      <c r="L3329" s="3">
        <f>+dataMercanciaGeneral[[#This Row],[Mercancía general desembarcada en cabotaje]]+dataMercanciaGeneral[[#This Row],[Mercancía general desembarcada en exterior]]</f>
        <v>1313377</v>
      </c>
      <c r="M3329" s="3">
        <f>+dataMercanciaGeneral[[#This Row],[TOTAL mercancía general embarcada en cabotaje y exterior]]+dataMercanciaGeneral[[#This Row],[TOTAL mercancía general desembarcada en cabotaje y exterior]]</f>
        <v>2659602</v>
      </c>
    </row>
    <row r="3330" spans="1:13" hidden="1" x14ac:dyDescent="0.25">
      <c r="A3330" s="1">
        <v>2019</v>
      </c>
      <c r="B3330" s="1" t="s">
        <v>29</v>
      </c>
      <c r="C3330" s="1" t="s">
        <v>32</v>
      </c>
      <c r="D3330" s="1" t="s">
        <v>33</v>
      </c>
      <c r="E3330" s="2">
        <v>9</v>
      </c>
      <c r="F3330" s="2">
        <v>6102</v>
      </c>
      <c r="G3330" s="3">
        <f>+dataMercanciaGeneral[[#This Row],[Mercancía general embarcada en cabotaje]]+dataMercanciaGeneral[[#This Row],[Mercancía general desembarcada en cabotaje]]</f>
        <v>6111</v>
      </c>
      <c r="H3330" s="2">
        <v>147685.49</v>
      </c>
      <c r="I3330" s="2">
        <v>158128.49</v>
      </c>
      <c r="J3330" s="3">
        <f>+dataMercanciaGeneral[[#This Row],[Mercancía general embarcada en exterior]]+dataMercanciaGeneral[[#This Row],[Mercancía general desembarcada en exterior]]</f>
        <v>305813.98</v>
      </c>
      <c r="K3330" s="3">
        <f>+dataMercanciaGeneral[[#This Row],[Mercancía general embarcada en cabotaje]]+dataMercanciaGeneral[[#This Row],[Mercancía general embarcada en exterior]]</f>
        <v>147694.49</v>
      </c>
      <c r="L3330" s="3">
        <f>+dataMercanciaGeneral[[#This Row],[Mercancía general desembarcada en cabotaje]]+dataMercanciaGeneral[[#This Row],[Mercancía general desembarcada en exterior]]</f>
        <v>164230.49</v>
      </c>
      <c r="M3330" s="3">
        <f>+dataMercanciaGeneral[[#This Row],[TOTAL mercancía general embarcada en cabotaje y exterior]]+dataMercanciaGeneral[[#This Row],[TOTAL mercancía general desembarcada en cabotaje y exterior]]</f>
        <v>311924.98</v>
      </c>
    </row>
    <row r="3331" spans="1:13" hidden="1" x14ac:dyDescent="0.25">
      <c r="A3331" s="1">
        <v>2019</v>
      </c>
      <c r="B3331" s="1" t="s">
        <v>29</v>
      </c>
      <c r="C3331" s="1" t="s">
        <v>32</v>
      </c>
      <c r="D3331" s="1" t="s">
        <v>42</v>
      </c>
      <c r="E3331" s="2">
        <v>245360</v>
      </c>
      <c r="F3331" s="2">
        <v>75194</v>
      </c>
      <c r="G3331" s="3">
        <f>+dataMercanciaGeneral[[#This Row],[Mercancía general embarcada en cabotaje]]+dataMercanciaGeneral[[#This Row],[Mercancía general desembarcada en cabotaje]]</f>
        <v>320554</v>
      </c>
      <c r="H3331" s="2">
        <v>9213</v>
      </c>
      <c r="I3331" s="2">
        <v>11211</v>
      </c>
      <c r="J3331" s="3">
        <f>+dataMercanciaGeneral[[#This Row],[Mercancía general embarcada en exterior]]+dataMercanciaGeneral[[#This Row],[Mercancía general desembarcada en exterior]]</f>
        <v>20424</v>
      </c>
      <c r="K3331" s="3">
        <f>+dataMercanciaGeneral[[#This Row],[Mercancía general embarcada en cabotaje]]+dataMercanciaGeneral[[#This Row],[Mercancía general embarcada en exterior]]</f>
        <v>254573</v>
      </c>
      <c r="L3331" s="3">
        <f>+dataMercanciaGeneral[[#This Row],[Mercancía general desembarcada en cabotaje]]+dataMercanciaGeneral[[#This Row],[Mercancía general desembarcada en exterior]]</f>
        <v>86405</v>
      </c>
      <c r="M3331" s="3">
        <f>+dataMercanciaGeneral[[#This Row],[TOTAL mercancía general embarcada en cabotaje y exterior]]+dataMercanciaGeneral[[#This Row],[TOTAL mercancía general desembarcada en cabotaje y exterior]]</f>
        <v>340978</v>
      </c>
    </row>
    <row r="3332" spans="1:13" hidden="1" x14ac:dyDescent="0.25">
      <c r="A3332" s="1">
        <v>2020</v>
      </c>
      <c r="B3332" s="1" t="s">
        <v>0</v>
      </c>
      <c r="C3332" s="1" t="s">
        <v>32</v>
      </c>
      <c r="D3332" s="1" t="s">
        <v>33</v>
      </c>
      <c r="E3332" s="2">
        <v>6890</v>
      </c>
      <c r="F3332" s="2">
        <v>332</v>
      </c>
      <c r="G3332" s="3">
        <f>+dataMercanciaGeneral[[#This Row],[Mercancía general embarcada en cabotaje]]+dataMercanciaGeneral[[#This Row],[Mercancía general desembarcada en cabotaje]]</f>
        <v>7222</v>
      </c>
      <c r="H3332" s="2">
        <v>304935</v>
      </c>
      <c r="I3332" s="2">
        <v>527703</v>
      </c>
      <c r="J3332" s="3">
        <f>+dataMercanciaGeneral[[#This Row],[Mercancía general embarcada en exterior]]+dataMercanciaGeneral[[#This Row],[Mercancía general desembarcada en exterior]]</f>
        <v>832638</v>
      </c>
      <c r="K3332" s="3">
        <f>+dataMercanciaGeneral[[#This Row],[Mercancía general embarcada en cabotaje]]+dataMercanciaGeneral[[#This Row],[Mercancía general embarcada en exterior]]</f>
        <v>311825</v>
      </c>
      <c r="L3332" s="3">
        <f>+dataMercanciaGeneral[[#This Row],[Mercancía general desembarcada en cabotaje]]+dataMercanciaGeneral[[#This Row],[Mercancía general desembarcada en exterior]]</f>
        <v>528035</v>
      </c>
      <c r="M3332" s="3">
        <f>+dataMercanciaGeneral[[#This Row],[TOTAL mercancía general embarcada en cabotaje y exterior]]+dataMercanciaGeneral[[#This Row],[TOTAL mercancía general desembarcada en cabotaje y exterior]]</f>
        <v>839860</v>
      </c>
    </row>
    <row r="3333" spans="1:13" hidden="1" x14ac:dyDescent="0.25">
      <c r="A3333" s="1">
        <v>2020</v>
      </c>
      <c r="B3333" s="1" t="s">
        <v>0</v>
      </c>
      <c r="C3333" s="1" t="s">
        <v>32</v>
      </c>
      <c r="D3333" s="1" t="s">
        <v>42</v>
      </c>
      <c r="E3333" s="2">
        <v>0</v>
      </c>
      <c r="F3333" s="2">
        <v>0</v>
      </c>
      <c r="G3333" s="3">
        <f>+dataMercanciaGeneral[[#This Row],[Mercancía general embarcada en cabotaje]]+dataMercanciaGeneral[[#This Row],[Mercancía general desembarcada en cabotaje]]</f>
        <v>0</v>
      </c>
      <c r="H3333" s="2">
        <v>0</v>
      </c>
      <c r="I3333" s="2">
        <v>17</v>
      </c>
      <c r="J3333" s="3">
        <f>+dataMercanciaGeneral[[#This Row],[Mercancía general embarcada en exterior]]+dataMercanciaGeneral[[#This Row],[Mercancía general desembarcada en exterior]]</f>
        <v>17</v>
      </c>
      <c r="K3333" s="3">
        <f>+dataMercanciaGeneral[[#This Row],[Mercancía general embarcada en cabotaje]]+dataMercanciaGeneral[[#This Row],[Mercancía general embarcada en exterior]]</f>
        <v>0</v>
      </c>
      <c r="L3333" s="3">
        <f>+dataMercanciaGeneral[[#This Row],[Mercancía general desembarcada en cabotaje]]+dataMercanciaGeneral[[#This Row],[Mercancía general desembarcada en exterior]]</f>
        <v>17</v>
      </c>
      <c r="M3333" s="3">
        <f>+dataMercanciaGeneral[[#This Row],[TOTAL mercancía general embarcada en cabotaje y exterior]]+dataMercanciaGeneral[[#This Row],[TOTAL mercancía general desembarcada en cabotaje y exterior]]</f>
        <v>17</v>
      </c>
    </row>
    <row r="3334" spans="1:13" hidden="1" x14ac:dyDescent="0.25">
      <c r="A3334" s="1">
        <v>2020</v>
      </c>
      <c r="B3334" s="1" t="s">
        <v>1</v>
      </c>
      <c r="C3334" s="1" t="s">
        <v>32</v>
      </c>
      <c r="D3334" s="1" t="s">
        <v>33</v>
      </c>
      <c r="E3334" s="2">
        <v>885.5</v>
      </c>
      <c r="F3334" s="2">
        <v>0.5</v>
      </c>
      <c r="G3334" s="3">
        <f>+dataMercanciaGeneral[[#This Row],[Mercancía general embarcada en cabotaje]]+dataMercanciaGeneral[[#This Row],[Mercancía general desembarcada en cabotaje]]</f>
        <v>886</v>
      </c>
      <c r="H3334" s="2">
        <v>118211</v>
      </c>
      <c r="I3334" s="2">
        <v>84584</v>
      </c>
      <c r="J3334" s="3">
        <f>+dataMercanciaGeneral[[#This Row],[Mercancía general embarcada en exterior]]+dataMercanciaGeneral[[#This Row],[Mercancía general desembarcada en exterior]]</f>
        <v>202795</v>
      </c>
      <c r="K3334" s="3">
        <f>+dataMercanciaGeneral[[#This Row],[Mercancía general embarcada en cabotaje]]+dataMercanciaGeneral[[#This Row],[Mercancía general embarcada en exterior]]</f>
        <v>119096.5</v>
      </c>
      <c r="L3334" s="3">
        <f>+dataMercanciaGeneral[[#This Row],[Mercancía general desembarcada en cabotaje]]+dataMercanciaGeneral[[#This Row],[Mercancía general desembarcada en exterior]]</f>
        <v>84584.5</v>
      </c>
      <c r="M3334" s="3">
        <f>+dataMercanciaGeneral[[#This Row],[TOTAL mercancía general embarcada en cabotaje y exterior]]+dataMercanciaGeneral[[#This Row],[TOTAL mercancía general desembarcada en cabotaje y exterior]]</f>
        <v>203681</v>
      </c>
    </row>
    <row r="3335" spans="1:13" hidden="1" x14ac:dyDescent="0.25">
      <c r="A3335" s="1">
        <v>2020</v>
      </c>
      <c r="B3335" s="1" t="s">
        <v>1</v>
      </c>
      <c r="C3335" s="1" t="s">
        <v>32</v>
      </c>
      <c r="D3335" s="1" t="s">
        <v>42</v>
      </c>
      <c r="E3335" s="2">
        <v>667374</v>
      </c>
      <c r="F3335" s="2">
        <v>252782</v>
      </c>
      <c r="G3335" s="3">
        <f>+dataMercanciaGeneral[[#This Row],[Mercancía general embarcada en cabotaje]]+dataMercanciaGeneral[[#This Row],[Mercancía general desembarcada en cabotaje]]</f>
        <v>920156</v>
      </c>
      <c r="H3335" s="2">
        <v>62489</v>
      </c>
      <c r="I3335" s="2">
        <v>97481</v>
      </c>
      <c r="J3335" s="3">
        <f>+dataMercanciaGeneral[[#This Row],[Mercancía general embarcada en exterior]]+dataMercanciaGeneral[[#This Row],[Mercancía general desembarcada en exterior]]</f>
        <v>159970</v>
      </c>
      <c r="K3335" s="3">
        <f>+dataMercanciaGeneral[[#This Row],[Mercancía general embarcada en cabotaje]]+dataMercanciaGeneral[[#This Row],[Mercancía general embarcada en exterior]]</f>
        <v>729863</v>
      </c>
      <c r="L3335" s="3">
        <f>+dataMercanciaGeneral[[#This Row],[Mercancía general desembarcada en cabotaje]]+dataMercanciaGeneral[[#This Row],[Mercancía general desembarcada en exterior]]</f>
        <v>350263</v>
      </c>
      <c r="M3335" s="3">
        <f>+dataMercanciaGeneral[[#This Row],[TOTAL mercancía general embarcada en cabotaje y exterior]]+dataMercanciaGeneral[[#This Row],[TOTAL mercancía general desembarcada en cabotaje y exterior]]</f>
        <v>1080126</v>
      </c>
    </row>
    <row r="3336" spans="1:13" hidden="1" x14ac:dyDescent="0.25">
      <c r="A3336" s="1">
        <v>2020</v>
      </c>
      <c r="B3336" s="1" t="s">
        <v>2</v>
      </c>
      <c r="C3336" s="1" t="s">
        <v>32</v>
      </c>
      <c r="D3336" s="1" t="s">
        <v>33</v>
      </c>
      <c r="E3336" s="2">
        <v>56951</v>
      </c>
      <c r="F3336" s="2">
        <v>28839</v>
      </c>
      <c r="G3336" s="3">
        <f>+dataMercanciaGeneral[[#This Row],[Mercancía general embarcada en cabotaje]]+dataMercanciaGeneral[[#This Row],[Mercancía general desembarcada en cabotaje]]</f>
        <v>85790</v>
      </c>
      <c r="H3336" s="2">
        <v>419714</v>
      </c>
      <c r="I3336" s="2">
        <v>291055</v>
      </c>
      <c r="J3336" s="3">
        <f>+dataMercanciaGeneral[[#This Row],[Mercancía general embarcada en exterior]]+dataMercanciaGeneral[[#This Row],[Mercancía general desembarcada en exterior]]</f>
        <v>710769</v>
      </c>
      <c r="K3336" s="3">
        <f>+dataMercanciaGeneral[[#This Row],[Mercancía general embarcada en cabotaje]]+dataMercanciaGeneral[[#This Row],[Mercancía general embarcada en exterior]]</f>
        <v>476665</v>
      </c>
      <c r="L3336" s="3">
        <f>+dataMercanciaGeneral[[#This Row],[Mercancía general desembarcada en cabotaje]]+dataMercanciaGeneral[[#This Row],[Mercancía general desembarcada en exterior]]</f>
        <v>319894</v>
      </c>
      <c r="M3336" s="3">
        <f>+dataMercanciaGeneral[[#This Row],[TOTAL mercancía general embarcada en cabotaje y exterior]]+dataMercanciaGeneral[[#This Row],[TOTAL mercancía general desembarcada en cabotaje y exterior]]</f>
        <v>796559</v>
      </c>
    </row>
    <row r="3337" spans="1:13" hidden="1" x14ac:dyDescent="0.25">
      <c r="A3337" s="1">
        <v>2020</v>
      </c>
      <c r="B3337" s="1" t="s">
        <v>2</v>
      </c>
      <c r="C3337" s="1" t="s">
        <v>32</v>
      </c>
      <c r="D3337" s="1" t="s">
        <v>42</v>
      </c>
      <c r="E3337" s="2">
        <v>6204</v>
      </c>
      <c r="F3337" s="2">
        <v>3327</v>
      </c>
      <c r="G3337" s="3">
        <f>+dataMercanciaGeneral[[#This Row],[Mercancía general embarcada en cabotaje]]+dataMercanciaGeneral[[#This Row],[Mercancía general desembarcada en cabotaje]]</f>
        <v>9531</v>
      </c>
      <c r="H3337" s="2">
        <v>180254</v>
      </c>
      <c r="I3337" s="2">
        <v>227835</v>
      </c>
      <c r="J3337" s="3">
        <f>+dataMercanciaGeneral[[#This Row],[Mercancía general embarcada en exterior]]+dataMercanciaGeneral[[#This Row],[Mercancía general desembarcada en exterior]]</f>
        <v>408089</v>
      </c>
      <c r="K3337" s="3">
        <f>+dataMercanciaGeneral[[#This Row],[Mercancía general embarcada en cabotaje]]+dataMercanciaGeneral[[#This Row],[Mercancía general embarcada en exterior]]</f>
        <v>186458</v>
      </c>
      <c r="L3337" s="3">
        <f>+dataMercanciaGeneral[[#This Row],[Mercancía general desembarcada en cabotaje]]+dataMercanciaGeneral[[#This Row],[Mercancía general desembarcada en exterior]]</f>
        <v>231162</v>
      </c>
      <c r="M3337" s="3">
        <f>+dataMercanciaGeneral[[#This Row],[TOTAL mercancía general embarcada en cabotaje y exterior]]+dataMercanciaGeneral[[#This Row],[TOTAL mercancía general desembarcada en cabotaje y exterior]]</f>
        <v>417620</v>
      </c>
    </row>
    <row r="3338" spans="1:13" hidden="1" x14ac:dyDescent="0.25">
      <c r="A3338" s="1">
        <v>2020</v>
      </c>
      <c r="B3338" s="1" t="s">
        <v>3</v>
      </c>
      <c r="C3338" s="1" t="s">
        <v>32</v>
      </c>
      <c r="D3338" s="1" t="s">
        <v>33</v>
      </c>
      <c r="E3338" s="2">
        <v>2125</v>
      </c>
      <c r="F3338" s="2">
        <v>1942</v>
      </c>
      <c r="G3338" s="3">
        <f>+dataMercanciaGeneral[[#This Row],[Mercancía general embarcada en cabotaje]]+dataMercanciaGeneral[[#This Row],[Mercancía general desembarcada en cabotaje]]</f>
        <v>4067</v>
      </c>
      <c r="H3338" s="2">
        <v>595799</v>
      </c>
      <c r="I3338" s="2">
        <v>256529</v>
      </c>
      <c r="J3338" s="3">
        <f>+dataMercanciaGeneral[[#This Row],[Mercancía general embarcada en exterior]]+dataMercanciaGeneral[[#This Row],[Mercancía general desembarcada en exterior]]</f>
        <v>852328</v>
      </c>
      <c r="K3338" s="3">
        <f>+dataMercanciaGeneral[[#This Row],[Mercancía general embarcada en cabotaje]]+dataMercanciaGeneral[[#This Row],[Mercancía general embarcada en exterior]]</f>
        <v>597924</v>
      </c>
      <c r="L3338" s="3">
        <f>+dataMercanciaGeneral[[#This Row],[Mercancía general desembarcada en cabotaje]]+dataMercanciaGeneral[[#This Row],[Mercancía general desembarcada en exterior]]</f>
        <v>258471</v>
      </c>
      <c r="M3338" s="3">
        <f>+dataMercanciaGeneral[[#This Row],[TOTAL mercancía general embarcada en cabotaje y exterior]]+dataMercanciaGeneral[[#This Row],[TOTAL mercancía general desembarcada en cabotaje y exterior]]</f>
        <v>856395</v>
      </c>
    </row>
    <row r="3339" spans="1:13" hidden="1" x14ac:dyDescent="0.25">
      <c r="A3339" s="1">
        <v>2020</v>
      </c>
      <c r="B3339" s="1" t="s">
        <v>3</v>
      </c>
      <c r="C3339" s="1" t="s">
        <v>32</v>
      </c>
      <c r="D3339" s="1" t="s">
        <v>42</v>
      </c>
      <c r="E3339" s="2">
        <v>0</v>
      </c>
      <c r="F3339" s="2">
        <v>0</v>
      </c>
      <c r="G3339" s="3">
        <f>+dataMercanciaGeneral[[#This Row],[Mercancía general embarcada en cabotaje]]+dataMercanciaGeneral[[#This Row],[Mercancía general desembarcada en cabotaje]]</f>
        <v>0</v>
      </c>
      <c r="H3339" s="2">
        <v>0</v>
      </c>
      <c r="I3339" s="2">
        <v>0</v>
      </c>
      <c r="J3339" s="3">
        <f>+dataMercanciaGeneral[[#This Row],[Mercancía general embarcada en exterior]]+dataMercanciaGeneral[[#This Row],[Mercancía general desembarcada en exterior]]</f>
        <v>0</v>
      </c>
      <c r="K3339" s="3">
        <f>+dataMercanciaGeneral[[#This Row],[Mercancía general embarcada en cabotaje]]+dataMercanciaGeneral[[#This Row],[Mercancía general embarcada en exterior]]</f>
        <v>0</v>
      </c>
      <c r="L3339" s="3">
        <f>+dataMercanciaGeneral[[#This Row],[Mercancía general desembarcada en cabotaje]]+dataMercanciaGeneral[[#This Row],[Mercancía general desembarcada en exterior]]</f>
        <v>0</v>
      </c>
      <c r="M3339" s="3">
        <f>+dataMercanciaGeneral[[#This Row],[TOTAL mercancía general embarcada en cabotaje y exterior]]+dataMercanciaGeneral[[#This Row],[TOTAL mercancía general desembarcada en cabotaje y exterior]]</f>
        <v>0</v>
      </c>
    </row>
    <row r="3340" spans="1:13" hidden="1" x14ac:dyDescent="0.25">
      <c r="A3340" s="1">
        <v>2020</v>
      </c>
      <c r="B3340" s="1" t="s">
        <v>4</v>
      </c>
      <c r="C3340" s="1" t="s">
        <v>32</v>
      </c>
      <c r="D3340" s="1" t="s">
        <v>33</v>
      </c>
      <c r="E3340" s="2">
        <v>317038.69000000041</v>
      </c>
      <c r="F3340" s="2">
        <v>192070.35699999984</v>
      </c>
      <c r="G3340" s="3">
        <f>+dataMercanciaGeneral[[#This Row],[Mercancía general embarcada en cabotaje]]+dataMercanciaGeneral[[#This Row],[Mercancía general desembarcada en cabotaje]]</f>
        <v>509109.04700000025</v>
      </c>
      <c r="H3340" s="2">
        <v>4230232.7769999951</v>
      </c>
      <c r="I3340" s="2">
        <v>4557504.1059999987</v>
      </c>
      <c r="J3340" s="3">
        <f>+dataMercanciaGeneral[[#This Row],[Mercancía general embarcada en exterior]]+dataMercanciaGeneral[[#This Row],[Mercancía general desembarcada en exterior]]</f>
        <v>8787736.8829999939</v>
      </c>
      <c r="K3340" s="3">
        <f>+dataMercanciaGeneral[[#This Row],[Mercancía general embarcada en cabotaje]]+dataMercanciaGeneral[[#This Row],[Mercancía general embarcada en exterior]]</f>
        <v>4547271.4669999955</v>
      </c>
      <c r="L3340" s="3">
        <f>+dataMercanciaGeneral[[#This Row],[Mercancía general desembarcada en cabotaje]]+dataMercanciaGeneral[[#This Row],[Mercancía general desembarcada en exterior]]</f>
        <v>4749574.4629999986</v>
      </c>
      <c r="M3340" s="3">
        <f>+dataMercanciaGeneral[[#This Row],[TOTAL mercancía general embarcada en cabotaje y exterior]]+dataMercanciaGeneral[[#This Row],[TOTAL mercancía general desembarcada en cabotaje y exterior]]</f>
        <v>9296845.9299999941</v>
      </c>
    </row>
    <row r="3341" spans="1:13" hidden="1" x14ac:dyDescent="0.25">
      <c r="A3341" s="1">
        <v>2020</v>
      </c>
      <c r="B3341" s="1" t="s">
        <v>4</v>
      </c>
      <c r="C3341" s="1" t="s">
        <v>32</v>
      </c>
      <c r="D3341" s="1" t="s">
        <v>42</v>
      </c>
      <c r="E3341" s="2">
        <v>1884684</v>
      </c>
      <c r="F3341" s="2">
        <v>2067547</v>
      </c>
      <c r="G3341" s="3">
        <f>+dataMercanciaGeneral[[#This Row],[Mercancía general embarcada en cabotaje]]+dataMercanciaGeneral[[#This Row],[Mercancía general desembarcada en cabotaje]]</f>
        <v>3952231</v>
      </c>
      <c r="H3341" s="2">
        <v>31228291</v>
      </c>
      <c r="I3341" s="2">
        <v>30253681</v>
      </c>
      <c r="J3341" s="3">
        <f>+dataMercanciaGeneral[[#This Row],[Mercancía general embarcada en exterior]]+dataMercanciaGeneral[[#This Row],[Mercancía general desembarcada en exterior]]</f>
        <v>61481972</v>
      </c>
      <c r="K3341" s="3">
        <f>+dataMercanciaGeneral[[#This Row],[Mercancía general embarcada en cabotaje]]+dataMercanciaGeneral[[#This Row],[Mercancía general embarcada en exterior]]</f>
        <v>33112975</v>
      </c>
      <c r="L3341" s="3">
        <f>+dataMercanciaGeneral[[#This Row],[Mercancía general desembarcada en cabotaje]]+dataMercanciaGeneral[[#This Row],[Mercancía general desembarcada en exterior]]</f>
        <v>32321228</v>
      </c>
      <c r="M3341" s="3">
        <f>+dataMercanciaGeneral[[#This Row],[TOTAL mercancía general embarcada en cabotaje y exterior]]+dataMercanciaGeneral[[#This Row],[TOTAL mercancía general desembarcada en cabotaje y exterior]]</f>
        <v>65434203</v>
      </c>
    </row>
    <row r="3342" spans="1:13" hidden="1" x14ac:dyDescent="0.25">
      <c r="A3342" s="1">
        <v>2020</v>
      </c>
      <c r="B3342" s="1" t="s">
        <v>5</v>
      </c>
      <c r="C3342" s="1" t="s">
        <v>32</v>
      </c>
      <c r="D3342" s="1" t="s">
        <v>33</v>
      </c>
      <c r="E3342" s="2">
        <v>244445</v>
      </c>
      <c r="F3342" s="2">
        <v>323285</v>
      </c>
      <c r="G3342" s="3">
        <f>+dataMercanciaGeneral[[#This Row],[Mercancía general embarcada en cabotaje]]+dataMercanciaGeneral[[#This Row],[Mercancía general desembarcada en cabotaje]]</f>
        <v>567730</v>
      </c>
      <c r="H3342" s="2">
        <v>60450.800000000047</v>
      </c>
      <c r="I3342" s="2">
        <v>52958.899999999994</v>
      </c>
      <c r="J3342" s="3">
        <f>+dataMercanciaGeneral[[#This Row],[Mercancía general embarcada en exterior]]+dataMercanciaGeneral[[#This Row],[Mercancía general desembarcada en exterior]]</f>
        <v>113409.70000000004</v>
      </c>
      <c r="K3342" s="3">
        <f>+dataMercanciaGeneral[[#This Row],[Mercancía general embarcada en cabotaje]]+dataMercanciaGeneral[[#This Row],[Mercancía general embarcada en exterior]]</f>
        <v>304895.80000000005</v>
      </c>
      <c r="L3342" s="3">
        <f>+dataMercanciaGeneral[[#This Row],[Mercancía general desembarcada en cabotaje]]+dataMercanciaGeneral[[#This Row],[Mercancía general desembarcada en exterior]]</f>
        <v>376243.9</v>
      </c>
      <c r="M3342" s="3">
        <f>+dataMercanciaGeneral[[#This Row],[TOTAL mercancía general embarcada en cabotaje y exterior]]+dataMercanciaGeneral[[#This Row],[TOTAL mercancía general desembarcada en cabotaje y exterior]]</f>
        <v>681139.70000000007</v>
      </c>
    </row>
    <row r="3343" spans="1:13" hidden="1" x14ac:dyDescent="0.25">
      <c r="A3343" s="1">
        <v>2020</v>
      </c>
      <c r="B3343" s="1" t="s">
        <v>5</v>
      </c>
      <c r="C3343" s="1" t="s">
        <v>32</v>
      </c>
      <c r="D3343" s="1" t="s">
        <v>42</v>
      </c>
      <c r="E3343" s="2">
        <v>340824</v>
      </c>
      <c r="F3343" s="2">
        <v>157020</v>
      </c>
      <c r="G3343" s="3">
        <f>+dataMercanciaGeneral[[#This Row],[Mercancía general embarcada en cabotaje]]+dataMercanciaGeneral[[#This Row],[Mercancía general desembarcada en cabotaje]]</f>
        <v>497844</v>
      </c>
      <c r="H3343" s="2">
        <v>261553</v>
      </c>
      <c r="I3343" s="2">
        <v>177901</v>
      </c>
      <c r="J3343" s="3">
        <f>+dataMercanciaGeneral[[#This Row],[Mercancía general embarcada en exterior]]+dataMercanciaGeneral[[#This Row],[Mercancía general desembarcada en exterior]]</f>
        <v>439454</v>
      </c>
      <c r="K3343" s="3">
        <f>+dataMercanciaGeneral[[#This Row],[Mercancía general embarcada en cabotaje]]+dataMercanciaGeneral[[#This Row],[Mercancía general embarcada en exterior]]</f>
        <v>602377</v>
      </c>
      <c r="L3343" s="3">
        <f>+dataMercanciaGeneral[[#This Row],[Mercancía general desembarcada en cabotaje]]+dataMercanciaGeneral[[#This Row],[Mercancía general desembarcada en exterior]]</f>
        <v>334921</v>
      </c>
      <c r="M3343" s="3">
        <f>+dataMercanciaGeneral[[#This Row],[TOTAL mercancía general embarcada en cabotaje y exterior]]+dataMercanciaGeneral[[#This Row],[TOTAL mercancía general desembarcada en cabotaje y exterior]]</f>
        <v>937298</v>
      </c>
    </row>
    <row r="3344" spans="1:13" hidden="1" x14ac:dyDescent="0.25">
      <c r="A3344" s="1">
        <v>2020</v>
      </c>
      <c r="B3344" s="1" t="s">
        <v>10</v>
      </c>
      <c r="C3344" s="1" t="s">
        <v>32</v>
      </c>
      <c r="D3344" s="1" t="s">
        <v>33</v>
      </c>
      <c r="E3344" s="2">
        <v>3613372</v>
      </c>
      <c r="F3344" s="2">
        <v>6837847</v>
      </c>
      <c r="G3344" s="3">
        <f>+dataMercanciaGeneral[[#This Row],[Mercancía general embarcada en cabotaje]]+dataMercanciaGeneral[[#This Row],[Mercancía general desembarcada en cabotaje]]</f>
        <v>10451219</v>
      </c>
      <c r="H3344" s="2">
        <v>14904</v>
      </c>
      <c r="I3344" s="2">
        <v>10152</v>
      </c>
      <c r="J3344" s="3">
        <f>+dataMercanciaGeneral[[#This Row],[Mercancía general embarcada en exterior]]+dataMercanciaGeneral[[#This Row],[Mercancía general desembarcada en exterior]]</f>
        <v>25056</v>
      </c>
      <c r="K3344" s="3">
        <f>+dataMercanciaGeneral[[#This Row],[Mercancía general embarcada en cabotaje]]+dataMercanciaGeneral[[#This Row],[Mercancía general embarcada en exterior]]</f>
        <v>3628276</v>
      </c>
      <c r="L3344" s="3">
        <f>+dataMercanciaGeneral[[#This Row],[Mercancía general desembarcada en cabotaje]]+dataMercanciaGeneral[[#This Row],[Mercancía general desembarcada en exterior]]</f>
        <v>6847999</v>
      </c>
      <c r="M3344" s="3">
        <f>+dataMercanciaGeneral[[#This Row],[TOTAL mercancía general embarcada en cabotaje y exterior]]+dataMercanciaGeneral[[#This Row],[TOTAL mercancía general desembarcada en cabotaje y exterior]]</f>
        <v>10476275</v>
      </c>
    </row>
    <row r="3345" spans="1:13" hidden="1" x14ac:dyDescent="0.25">
      <c r="A3345" s="1">
        <v>2020</v>
      </c>
      <c r="B3345" s="1" t="s">
        <v>10</v>
      </c>
      <c r="C3345" s="1" t="s">
        <v>32</v>
      </c>
      <c r="D3345" s="1" t="s">
        <v>42</v>
      </c>
      <c r="E3345" s="2">
        <v>111104</v>
      </c>
      <c r="F3345" s="2">
        <v>235901</v>
      </c>
      <c r="G3345" s="3">
        <f>+dataMercanciaGeneral[[#This Row],[Mercancía general embarcada en cabotaje]]+dataMercanciaGeneral[[#This Row],[Mercancía general desembarcada en cabotaje]]</f>
        <v>347005</v>
      </c>
      <c r="H3345" s="2">
        <v>31</v>
      </c>
      <c r="I3345" s="2">
        <v>15</v>
      </c>
      <c r="J3345" s="3">
        <f>+dataMercanciaGeneral[[#This Row],[Mercancía general embarcada en exterior]]+dataMercanciaGeneral[[#This Row],[Mercancía general desembarcada en exterior]]</f>
        <v>46</v>
      </c>
      <c r="K3345" s="3">
        <f>+dataMercanciaGeneral[[#This Row],[Mercancía general embarcada en cabotaje]]+dataMercanciaGeneral[[#This Row],[Mercancía general embarcada en exterior]]</f>
        <v>111135</v>
      </c>
      <c r="L3345" s="3">
        <f>+dataMercanciaGeneral[[#This Row],[Mercancía general desembarcada en cabotaje]]+dataMercanciaGeneral[[#This Row],[Mercancía general desembarcada en exterior]]</f>
        <v>235916</v>
      </c>
      <c r="M3345" s="3">
        <f>+dataMercanciaGeneral[[#This Row],[TOTAL mercancía general embarcada en cabotaje y exterior]]+dataMercanciaGeneral[[#This Row],[TOTAL mercancía general desembarcada en cabotaje y exterior]]</f>
        <v>347051</v>
      </c>
    </row>
    <row r="3346" spans="1:13" hidden="1" x14ac:dyDescent="0.25">
      <c r="A3346" s="1">
        <v>2020</v>
      </c>
      <c r="B3346" s="1" t="s">
        <v>11</v>
      </c>
      <c r="C3346" s="1" t="s">
        <v>32</v>
      </c>
      <c r="D3346" s="1" t="s">
        <v>33</v>
      </c>
      <c r="E3346" s="2">
        <v>2719038.4240000001</v>
      </c>
      <c r="F3346" s="2">
        <v>1483090.0846666701</v>
      </c>
      <c r="G3346" s="3">
        <f>+dataMercanciaGeneral[[#This Row],[Mercancía general embarcada en cabotaje]]+dataMercanciaGeneral[[#This Row],[Mercancía general desembarcada en cabotaje]]</f>
        <v>4202128.5086666699</v>
      </c>
      <c r="H3346" s="2">
        <v>2977006</v>
      </c>
      <c r="I3346" s="2">
        <v>2441497.0774999987</v>
      </c>
      <c r="J3346" s="3">
        <f>+dataMercanciaGeneral[[#This Row],[Mercancía general embarcada en exterior]]+dataMercanciaGeneral[[#This Row],[Mercancía general desembarcada en exterior]]</f>
        <v>5418503.0774999987</v>
      </c>
      <c r="K3346" s="3">
        <f>+dataMercanciaGeneral[[#This Row],[Mercancía general embarcada en cabotaje]]+dataMercanciaGeneral[[#This Row],[Mercancía general embarcada en exterior]]</f>
        <v>5696044.4240000006</v>
      </c>
      <c r="L3346" s="3">
        <f>+dataMercanciaGeneral[[#This Row],[Mercancía general desembarcada en cabotaje]]+dataMercanciaGeneral[[#This Row],[Mercancía general desembarcada en exterior]]</f>
        <v>3924587.162166669</v>
      </c>
      <c r="M3346" s="3">
        <f>+dataMercanciaGeneral[[#This Row],[TOTAL mercancía general embarcada en cabotaje y exterior]]+dataMercanciaGeneral[[#This Row],[TOTAL mercancía general desembarcada en cabotaje y exterior]]</f>
        <v>9620631.5861666687</v>
      </c>
    </row>
    <row r="3347" spans="1:13" hidden="1" x14ac:dyDescent="0.25">
      <c r="A3347" s="1">
        <v>2020</v>
      </c>
      <c r="B3347" s="1" t="s">
        <v>11</v>
      </c>
      <c r="C3347" s="1" t="s">
        <v>32</v>
      </c>
      <c r="D3347" s="1" t="s">
        <v>42</v>
      </c>
      <c r="E3347" s="2">
        <v>962634</v>
      </c>
      <c r="F3347" s="2">
        <v>396369</v>
      </c>
      <c r="G3347" s="3">
        <f>+dataMercanciaGeneral[[#This Row],[Mercancía general embarcada en cabotaje]]+dataMercanciaGeneral[[#This Row],[Mercancía general desembarcada en cabotaje]]</f>
        <v>1359003</v>
      </c>
      <c r="H3347" s="2">
        <v>16972887</v>
      </c>
      <c r="I3347" s="2">
        <v>13643743</v>
      </c>
      <c r="J3347" s="3">
        <f>+dataMercanciaGeneral[[#This Row],[Mercancía general embarcada en exterior]]+dataMercanciaGeneral[[#This Row],[Mercancía general desembarcada en exterior]]</f>
        <v>30616630</v>
      </c>
      <c r="K3347" s="3">
        <f>+dataMercanciaGeneral[[#This Row],[Mercancía general embarcada en cabotaje]]+dataMercanciaGeneral[[#This Row],[Mercancía general embarcada en exterior]]</f>
        <v>17935521</v>
      </c>
      <c r="L3347" s="3">
        <f>+dataMercanciaGeneral[[#This Row],[Mercancía general desembarcada en cabotaje]]+dataMercanciaGeneral[[#This Row],[Mercancía general desembarcada en exterior]]</f>
        <v>14040112</v>
      </c>
      <c r="M3347" s="3">
        <f>+dataMercanciaGeneral[[#This Row],[TOTAL mercancía general embarcada en cabotaje y exterior]]+dataMercanciaGeneral[[#This Row],[TOTAL mercancía general desembarcada en cabotaje y exterior]]</f>
        <v>31975633</v>
      </c>
    </row>
    <row r="3348" spans="1:13" hidden="1" x14ac:dyDescent="0.25">
      <c r="A3348" s="1">
        <v>2020</v>
      </c>
      <c r="B3348" s="1" t="s">
        <v>12</v>
      </c>
      <c r="C3348" s="1" t="s">
        <v>32</v>
      </c>
      <c r="D3348" s="1" t="s">
        <v>33</v>
      </c>
      <c r="E3348" s="2">
        <v>9055</v>
      </c>
      <c r="F3348" s="2">
        <v>90</v>
      </c>
      <c r="G3348" s="3">
        <f>+dataMercanciaGeneral[[#This Row],[Mercancía general embarcada en cabotaje]]+dataMercanciaGeneral[[#This Row],[Mercancía general desembarcada en cabotaje]]</f>
        <v>9145</v>
      </c>
      <c r="H3348" s="2">
        <v>849284</v>
      </c>
      <c r="I3348" s="2">
        <v>1678102.5</v>
      </c>
      <c r="J3348" s="3">
        <f>+dataMercanciaGeneral[[#This Row],[Mercancía general embarcada en exterior]]+dataMercanciaGeneral[[#This Row],[Mercancía general desembarcada en exterior]]</f>
        <v>2527386.5</v>
      </c>
      <c r="K3348" s="3">
        <f>+dataMercanciaGeneral[[#This Row],[Mercancía general embarcada en cabotaje]]+dataMercanciaGeneral[[#This Row],[Mercancía general embarcada en exterior]]</f>
        <v>858339</v>
      </c>
      <c r="L3348" s="3">
        <f>+dataMercanciaGeneral[[#This Row],[Mercancía general desembarcada en cabotaje]]+dataMercanciaGeneral[[#This Row],[Mercancía general desembarcada en exterior]]</f>
        <v>1678192.5</v>
      </c>
      <c r="M3348" s="3">
        <f>+dataMercanciaGeneral[[#This Row],[TOTAL mercancía general embarcada en cabotaje y exterior]]+dataMercanciaGeneral[[#This Row],[TOTAL mercancía general desembarcada en cabotaje y exterior]]</f>
        <v>2536531.5</v>
      </c>
    </row>
    <row r="3349" spans="1:13" hidden="1" x14ac:dyDescent="0.25">
      <c r="A3349" s="1">
        <v>2020</v>
      </c>
      <c r="B3349" s="1" t="s">
        <v>12</v>
      </c>
      <c r="C3349" s="1" t="s">
        <v>32</v>
      </c>
      <c r="D3349" s="1" t="s">
        <v>42</v>
      </c>
      <c r="E3349" s="2">
        <v>179117</v>
      </c>
      <c r="F3349" s="2">
        <v>81632</v>
      </c>
      <c r="G3349" s="3">
        <f>+dataMercanciaGeneral[[#This Row],[Mercancía general embarcada en cabotaje]]+dataMercanciaGeneral[[#This Row],[Mercancía general desembarcada en cabotaje]]</f>
        <v>260749</v>
      </c>
      <c r="H3349" s="2">
        <v>2987665</v>
      </c>
      <c r="I3349" s="2">
        <v>1934425</v>
      </c>
      <c r="J3349" s="3">
        <f>+dataMercanciaGeneral[[#This Row],[Mercancía general embarcada en exterior]]+dataMercanciaGeneral[[#This Row],[Mercancía general desembarcada en exterior]]</f>
        <v>4922090</v>
      </c>
      <c r="K3349" s="3">
        <f>+dataMercanciaGeneral[[#This Row],[Mercancía general embarcada en cabotaje]]+dataMercanciaGeneral[[#This Row],[Mercancía general embarcada en exterior]]</f>
        <v>3166782</v>
      </c>
      <c r="L3349" s="3">
        <f>+dataMercanciaGeneral[[#This Row],[Mercancía general desembarcada en cabotaje]]+dataMercanciaGeneral[[#This Row],[Mercancía general desembarcada en exterior]]</f>
        <v>2016057</v>
      </c>
      <c r="M3349" s="3">
        <f>+dataMercanciaGeneral[[#This Row],[TOTAL mercancía general embarcada en cabotaje y exterior]]+dataMercanciaGeneral[[#This Row],[TOTAL mercancía general desembarcada en cabotaje y exterior]]</f>
        <v>5182839</v>
      </c>
    </row>
    <row r="3350" spans="1:13" hidden="1" x14ac:dyDescent="0.25">
      <c r="A3350" s="1">
        <v>2020</v>
      </c>
      <c r="B3350" s="1" t="s">
        <v>13</v>
      </c>
      <c r="C3350" s="1" t="s">
        <v>32</v>
      </c>
      <c r="D3350" s="1" t="s">
        <v>33</v>
      </c>
      <c r="E3350" s="2">
        <v>179.32899999989604</v>
      </c>
      <c r="F3350" s="2">
        <v>3508.6359999999731</v>
      </c>
      <c r="G3350" s="3">
        <f>+dataMercanciaGeneral[[#This Row],[Mercancía general embarcada en cabotaje]]+dataMercanciaGeneral[[#This Row],[Mercancía general desembarcada en cabotaje]]</f>
        <v>3687.9649999998692</v>
      </c>
      <c r="H3350" s="2">
        <v>176336</v>
      </c>
      <c r="I3350" s="2">
        <v>159145.80599999812</v>
      </c>
      <c r="J3350" s="3">
        <f>+dataMercanciaGeneral[[#This Row],[Mercancía general embarcada en exterior]]+dataMercanciaGeneral[[#This Row],[Mercancía general desembarcada en exterior]]</f>
        <v>335481.80599999812</v>
      </c>
      <c r="K3350" s="3">
        <f>+dataMercanciaGeneral[[#This Row],[Mercancía general embarcada en cabotaje]]+dataMercanciaGeneral[[#This Row],[Mercancía general embarcada en exterior]]</f>
        <v>176515.32899999991</v>
      </c>
      <c r="L3350" s="3">
        <f>+dataMercanciaGeneral[[#This Row],[Mercancía general desembarcada en cabotaje]]+dataMercanciaGeneral[[#This Row],[Mercancía general desembarcada en exterior]]</f>
        <v>162654.44199999809</v>
      </c>
      <c r="M3350" s="3">
        <f>+dataMercanciaGeneral[[#This Row],[TOTAL mercancía general embarcada en cabotaje y exterior]]+dataMercanciaGeneral[[#This Row],[TOTAL mercancía general desembarcada en cabotaje y exterior]]</f>
        <v>339169.77099999797</v>
      </c>
    </row>
    <row r="3351" spans="1:13" hidden="1" x14ac:dyDescent="0.25">
      <c r="A3351" s="1">
        <v>2020</v>
      </c>
      <c r="B3351" s="1" t="s">
        <v>13</v>
      </c>
      <c r="C3351" s="1" t="s">
        <v>32</v>
      </c>
      <c r="D3351" s="1" t="s">
        <v>42</v>
      </c>
      <c r="E3351" s="2">
        <v>37518</v>
      </c>
      <c r="F3351" s="2">
        <v>6212</v>
      </c>
      <c r="G3351" s="3">
        <f>+dataMercanciaGeneral[[#This Row],[Mercancía general embarcada en cabotaje]]+dataMercanciaGeneral[[#This Row],[Mercancía general desembarcada en cabotaje]]</f>
        <v>43730</v>
      </c>
      <c r="H3351" s="2">
        <v>330902</v>
      </c>
      <c r="I3351" s="2">
        <v>364108</v>
      </c>
      <c r="J3351" s="3">
        <f>+dataMercanciaGeneral[[#This Row],[Mercancía general embarcada en exterior]]+dataMercanciaGeneral[[#This Row],[Mercancía general desembarcada en exterior]]</f>
        <v>695010</v>
      </c>
      <c r="K3351" s="3">
        <f>+dataMercanciaGeneral[[#This Row],[Mercancía general embarcada en cabotaje]]+dataMercanciaGeneral[[#This Row],[Mercancía general embarcada en exterior]]</f>
        <v>368420</v>
      </c>
      <c r="L3351" s="3">
        <f>+dataMercanciaGeneral[[#This Row],[Mercancía general desembarcada en cabotaje]]+dataMercanciaGeneral[[#This Row],[Mercancía general desembarcada en exterior]]</f>
        <v>370320</v>
      </c>
      <c r="M3351" s="3">
        <f>+dataMercanciaGeneral[[#This Row],[TOTAL mercancía general embarcada en cabotaje y exterior]]+dataMercanciaGeneral[[#This Row],[TOTAL mercancía general desembarcada en cabotaje y exterior]]</f>
        <v>738740</v>
      </c>
    </row>
    <row r="3352" spans="1:13" hidden="1" x14ac:dyDescent="0.25">
      <c r="A3352" s="1">
        <v>2020</v>
      </c>
      <c r="B3352" s="1" t="s">
        <v>14</v>
      </c>
      <c r="C3352" s="1" t="s">
        <v>32</v>
      </c>
      <c r="D3352" s="1" t="s">
        <v>33</v>
      </c>
      <c r="E3352" s="2">
        <v>0</v>
      </c>
      <c r="F3352" s="2">
        <v>6393.547999999988</v>
      </c>
      <c r="G3352" s="3">
        <f>+dataMercanciaGeneral[[#This Row],[Mercancía general embarcada en cabotaje]]+dataMercanciaGeneral[[#This Row],[Mercancía general desembarcada en cabotaje]]</f>
        <v>6393.547999999988</v>
      </c>
      <c r="H3352" s="2">
        <v>108982.26899999985</v>
      </c>
      <c r="I3352" s="2">
        <v>12354.319999999949</v>
      </c>
      <c r="J3352" s="3">
        <f>+dataMercanciaGeneral[[#This Row],[Mercancía general embarcada en exterior]]+dataMercanciaGeneral[[#This Row],[Mercancía general desembarcada en exterior]]</f>
        <v>121336.5889999998</v>
      </c>
      <c r="K3352" s="3">
        <f>+dataMercanciaGeneral[[#This Row],[Mercancía general embarcada en cabotaje]]+dataMercanciaGeneral[[#This Row],[Mercancía general embarcada en exterior]]</f>
        <v>108982.26899999985</v>
      </c>
      <c r="L3352" s="3">
        <f>+dataMercanciaGeneral[[#This Row],[Mercancía general desembarcada en cabotaje]]+dataMercanciaGeneral[[#This Row],[Mercancía general desembarcada en exterior]]</f>
        <v>18747.867999999937</v>
      </c>
      <c r="M3352" s="3">
        <f>+dataMercanciaGeneral[[#This Row],[TOTAL mercancía general embarcada en cabotaje y exterior]]+dataMercanciaGeneral[[#This Row],[TOTAL mercancía general desembarcada en cabotaje y exterior]]</f>
        <v>127730.13699999978</v>
      </c>
    </row>
    <row r="3353" spans="1:13" hidden="1" x14ac:dyDescent="0.25">
      <c r="A3353" s="1">
        <v>2020</v>
      </c>
      <c r="B3353" s="1" t="s">
        <v>14</v>
      </c>
      <c r="C3353" s="1" t="s">
        <v>32</v>
      </c>
      <c r="D3353" s="1" t="s">
        <v>42</v>
      </c>
      <c r="E3353" s="2">
        <v>1112</v>
      </c>
      <c r="F3353" s="2">
        <v>8003</v>
      </c>
      <c r="G3353" s="3">
        <f>+dataMercanciaGeneral[[#This Row],[Mercancía general embarcada en cabotaje]]+dataMercanciaGeneral[[#This Row],[Mercancía general desembarcada en cabotaje]]</f>
        <v>9115</v>
      </c>
      <c r="H3353" s="2">
        <v>1575768</v>
      </c>
      <c r="I3353" s="2">
        <v>265311</v>
      </c>
      <c r="J3353" s="3">
        <f>+dataMercanciaGeneral[[#This Row],[Mercancía general embarcada en exterior]]+dataMercanciaGeneral[[#This Row],[Mercancía general desembarcada en exterior]]</f>
        <v>1841079</v>
      </c>
      <c r="K3353" s="3">
        <f>+dataMercanciaGeneral[[#This Row],[Mercancía general embarcada en cabotaje]]+dataMercanciaGeneral[[#This Row],[Mercancía general embarcada en exterior]]</f>
        <v>1576880</v>
      </c>
      <c r="L3353" s="3">
        <f>+dataMercanciaGeneral[[#This Row],[Mercancía general desembarcada en cabotaje]]+dataMercanciaGeneral[[#This Row],[Mercancía general desembarcada en exterior]]</f>
        <v>273314</v>
      </c>
      <c r="M3353" s="3">
        <f>+dataMercanciaGeneral[[#This Row],[TOTAL mercancía general embarcada en cabotaje y exterior]]+dataMercanciaGeneral[[#This Row],[TOTAL mercancía general desembarcada en cabotaje y exterior]]</f>
        <v>1850194</v>
      </c>
    </row>
    <row r="3354" spans="1:13" hidden="1" x14ac:dyDescent="0.25">
      <c r="A3354" s="1">
        <v>2020</v>
      </c>
      <c r="B3354" s="1" t="s">
        <v>15</v>
      </c>
      <c r="C3354" s="1" t="s">
        <v>32</v>
      </c>
      <c r="D3354" s="1" t="s">
        <v>33</v>
      </c>
      <c r="E3354" s="2">
        <v>171047.5</v>
      </c>
      <c r="F3354" s="2">
        <v>309553.5</v>
      </c>
      <c r="G3354" s="3">
        <f>+dataMercanciaGeneral[[#This Row],[Mercancía general embarcada en cabotaje]]+dataMercanciaGeneral[[#This Row],[Mercancía general desembarcada en cabotaje]]</f>
        <v>480601</v>
      </c>
      <c r="H3354" s="2">
        <v>0</v>
      </c>
      <c r="I3354" s="2">
        <v>5072</v>
      </c>
      <c r="J3354" s="3">
        <f>+dataMercanciaGeneral[[#This Row],[Mercancía general embarcada en exterior]]+dataMercanciaGeneral[[#This Row],[Mercancía general desembarcada en exterior]]</f>
        <v>5072</v>
      </c>
      <c r="K3354" s="3">
        <f>+dataMercanciaGeneral[[#This Row],[Mercancía general embarcada en cabotaje]]+dataMercanciaGeneral[[#This Row],[Mercancía general embarcada en exterior]]</f>
        <v>171047.5</v>
      </c>
      <c r="L3354" s="3">
        <f>+dataMercanciaGeneral[[#This Row],[Mercancía general desembarcada en cabotaje]]+dataMercanciaGeneral[[#This Row],[Mercancía general desembarcada en exterior]]</f>
        <v>314625.5</v>
      </c>
      <c r="M3354" s="3">
        <f>+dataMercanciaGeneral[[#This Row],[TOTAL mercancía general embarcada en cabotaje y exterior]]+dataMercanciaGeneral[[#This Row],[TOTAL mercancía general desembarcada en cabotaje y exterior]]</f>
        <v>485673</v>
      </c>
    </row>
    <row r="3355" spans="1:13" hidden="1" x14ac:dyDescent="0.25">
      <c r="A3355" s="1">
        <v>2020</v>
      </c>
      <c r="B3355" s="1" t="s">
        <v>15</v>
      </c>
      <c r="C3355" s="1" t="s">
        <v>32</v>
      </c>
      <c r="D3355" s="1" t="s">
        <v>42</v>
      </c>
      <c r="E3355" s="2">
        <v>58493</v>
      </c>
      <c r="F3355" s="2">
        <v>13073</v>
      </c>
      <c r="G3355" s="3">
        <f>+dataMercanciaGeneral[[#This Row],[Mercancía general embarcada en cabotaje]]+dataMercanciaGeneral[[#This Row],[Mercancía general desembarcada en cabotaje]]</f>
        <v>71566</v>
      </c>
      <c r="H3355" s="2">
        <v>0</v>
      </c>
      <c r="I3355" s="2">
        <v>3151</v>
      </c>
      <c r="J3355" s="3">
        <f>+dataMercanciaGeneral[[#This Row],[Mercancía general embarcada en exterior]]+dataMercanciaGeneral[[#This Row],[Mercancía general desembarcada en exterior]]</f>
        <v>3151</v>
      </c>
      <c r="K3355" s="3">
        <f>+dataMercanciaGeneral[[#This Row],[Mercancía general embarcada en cabotaje]]+dataMercanciaGeneral[[#This Row],[Mercancía general embarcada en exterior]]</f>
        <v>58493</v>
      </c>
      <c r="L3355" s="3">
        <f>+dataMercanciaGeneral[[#This Row],[Mercancía general desembarcada en cabotaje]]+dataMercanciaGeneral[[#This Row],[Mercancía general desembarcada en exterior]]</f>
        <v>16224</v>
      </c>
      <c r="M3355" s="3">
        <f>+dataMercanciaGeneral[[#This Row],[TOTAL mercancía general embarcada en cabotaje y exterior]]+dataMercanciaGeneral[[#This Row],[TOTAL mercancía general desembarcada en cabotaje y exterior]]</f>
        <v>74717</v>
      </c>
    </row>
    <row r="3356" spans="1:13" hidden="1" x14ac:dyDescent="0.25">
      <c r="A3356" s="1">
        <v>2020</v>
      </c>
      <c r="B3356" s="1" t="s">
        <v>16</v>
      </c>
      <c r="C3356" s="1" t="s">
        <v>32</v>
      </c>
      <c r="D3356" s="1" t="s">
        <v>33</v>
      </c>
      <c r="E3356" s="2">
        <v>11205</v>
      </c>
      <c r="F3356" s="2">
        <v>1574</v>
      </c>
      <c r="G3356" s="3">
        <f>+dataMercanciaGeneral[[#This Row],[Mercancía general embarcada en cabotaje]]+dataMercanciaGeneral[[#This Row],[Mercancía general desembarcada en cabotaje]]</f>
        <v>12779</v>
      </c>
      <c r="H3356" s="2">
        <v>513053.5</v>
      </c>
      <c r="I3356" s="2">
        <v>58011</v>
      </c>
      <c r="J3356" s="3">
        <f>+dataMercanciaGeneral[[#This Row],[Mercancía general embarcada en exterior]]+dataMercanciaGeneral[[#This Row],[Mercancía general desembarcada en exterior]]</f>
        <v>571064.5</v>
      </c>
      <c r="K3356" s="3">
        <f>+dataMercanciaGeneral[[#This Row],[Mercancía general embarcada en cabotaje]]+dataMercanciaGeneral[[#This Row],[Mercancía general embarcada en exterior]]</f>
        <v>524258.5</v>
      </c>
      <c r="L3356" s="3">
        <f>+dataMercanciaGeneral[[#This Row],[Mercancía general desembarcada en cabotaje]]+dataMercanciaGeneral[[#This Row],[Mercancía general desembarcada en exterior]]</f>
        <v>59585</v>
      </c>
      <c r="M3356" s="3">
        <f>+dataMercanciaGeneral[[#This Row],[TOTAL mercancía general embarcada en cabotaje y exterior]]+dataMercanciaGeneral[[#This Row],[TOTAL mercancía general desembarcada en cabotaje y exterior]]</f>
        <v>583843.5</v>
      </c>
    </row>
    <row r="3357" spans="1:13" hidden="1" x14ac:dyDescent="0.25">
      <c r="A3357" s="1">
        <v>2020</v>
      </c>
      <c r="B3357" s="1" t="s">
        <v>16</v>
      </c>
      <c r="C3357" s="1" t="s">
        <v>32</v>
      </c>
      <c r="D3357" s="1" t="s">
        <v>42</v>
      </c>
      <c r="E3357" s="2">
        <v>1629</v>
      </c>
      <c r="F3357" s="2">
        <v>1042</v>
      </c>
      <c r="G3357" s="3">
        <f>+dataMercanciaGeneral[[#This Row],[Mercancía general embarcada en cabotaje]]+dataMercanciaGeneral[[#This Row],[Mercancía general desembarcada en cabotaje]]</f>
        <v>2671</v>
      </c>
      <c r="H3357" s="2">
        <v>84504</v>
      </c>
      <c r="I3357" s="2">
        <v>42061</v>
      </c>
      <c r="J3357" s="3">
        <f>+dataMercanciaGeneral[[#This Row],[Mercancía general embarcada en exterior]]+dataMercanciaGeneral[[#This Row],[Mercancía general desembarcada en exterior]]</f>
        <v>126565</v>
      </c>
      <c r="K3357" s="3">
        <f>+dataMercanciaGeneral[[#This Row],[Mercancía general embarcada en cabotaje]]+dataMercanciaGeneral[[#This Row],[Mercancía general embarcada en exterior]]</f>
        <v>86133</v>
      </c>
      <c r="L3357" s="3">
        <f>+dataMercanciaGeneral[[#This Row],[Mercancía general desembarcada en cabotaje]]+dataMercanciaGeneral[[#This Row],[Mercancía general desembarcada en exterior]]</f>
        <v>43103</v>
      </c>
      <c r="M3357" s="3">
        <f>+dataMercanciaGeneral[[#This Row],[TOTAL mercancía general embarcada en cabotaje y exterior]]+dataMercanciaGeneral[[#This Row],[TOTAL mercancía general desembarcada en cabotaje y exterior]]</f>
        <v>129236</v>
      </c>
    </row>
    <row r="3358" spans="1:13" hidden="1" x14ac:dyDescent="0.25">
      <c r="A3358" s="1">
        <v>2020</v>
      </c>
      <c r="B3358" s="1" t="s">
        <v>17</v>
      </c>
      <c r="C3358" s="1" t="s">
        <v>32</v>
      </c>
      <c r="D3358" s="1" t="s">
        <v>33</v>
      </c>
      <c r="E3358" s="2">
        <v>4772</v>
      </c>
      <c r="F3358" s="2">
        <v>1100</v>
      </c>
      <c r="G3358" s="3">
        <f>+dataMercanciaGeneral[[#This Row],[Mercancía general embarcada en cabotaje]]+dataMercanciaGeneral[[#This Row],[Mercancía general desembarcada en cabotaje]]</f>
        <v>5872</v>
      </c>
      <c r="H3358" s="2">
        <v>549153</v>
      </c>
      <c r="I3358" s="2">
        <v>223263</v>
      </c>
      <c r="J3358" s="3">
        <f>+dataMercanciaGeneral[[#This Row],[Mercancía general embarcada en exterior]]+dataMercanciaGeneral[[#This Row],[Mercancía general desembarcada en exterior]]</f>
        <v>772416</v>
      </c>
      <c r="K3358" s="3">
        <f>+dataMercanciaGeneral[[#This Row],[Mercancía general embarcada en cabotaje]]+dataMercanciaGeneral[[#This Row],[Mercancía general embarcada en exterior]]</f>
        <v>553925</v>
      </c>
      <c r="L3358" s="3">
        <f>+dataMercanciaGeneral[[#This Row],[Mercancía general desembarcada en cabotaje]]+dataMercanciaGeneral[[#This Row],[Mercancía general desembarcada en exterior]]</f>
        <v>224363</v>
      </c>
      <c r="M3358" s="3">
        <f>+dataMercanciaGeneral[[#This Row],[TOTAL mercancía general embarcada en cabotaje y exterior]]+dataMercanciaGeneral[[#This Row],[TOTAL mercancía general desembarcada en cabotaje y exterior]]</f>
        <v>778288</v>
      </c>
    </row>
    <row r="3359" spans="1:13" hidden="1" x14ac:dyDescent="0.25">
      <c r="A3359" s="1">
        <v>2020</v>
      </c>
      <c r="B3359" s="1" t="s">
        <v>17</v>
      </c>
      <c r="C3359" s="1" t="s">
        <v>32</v>
      </c>
      <c r="D3359" s="1" t="s">
        <v>42</v>
      </c>
      <c r="E3359" s="2">
        <v>21737</v>
      </c>
      <c r="F3359" s="2">
        <v>32638</v>
      </c>
      <c r="G3359" s="3">
        <f>+dataMercanciaGeneral[[#This Row],[Mercancía general embarcada en cabotaje]]+dataMercanciaGeneral[[#This Row],[Mercancía general desembarcada en cabotaje]]</f>
        <v>54375</v>
      </c>
      <c r="H3359" s="2">
        <v>652606</v>
      </c>
      <c r="I3359" s="2">
        <v>360559</v>
      </c>
      <c r="J3359" s="3">
        <f>+dataMercanciaGeneral[[#This Row],[Mercancía general embarcada en exterior]]+dataMercanciaGeneral[[#This Row],[Mercancía general desembarcada en exterior]]</f>
        <v>1013165</v>
      </c>
      <c r="K3359" s="3">
        <f>+dataMercanciaGeneral[[#This Row],[Mercancía general embarcada en cabotaje]]+dataMercanciaGeneral[[#This Row],[Mercancía general embarcada en exterior]]</f>
        <v>674343</v>
      </c>
      <c r="L3359" s="3">
        <f>+dataMercanciaGeneral[[#This Row],[Mercancía general desembarcada en cabotaje]]+dataMercanciaGeneral[[#This Row],[Mercancía general desembarcada en exterior]]</f>
        <v>393197</v>
      </c>
      <c r="M3359" s="3">
        <f>+dataMercanciaGeneral[[#This Row],[TOTAL mercancía general embarcada en cabotaje y exterior]]+dataMercanciaGeneral[[#This Row],[TOTAL mercancía general desembarcada en cabotaje y exterior]]</f>
        <v>1067540</v>
      </c>
    </row>
    <row r="3360" spans="1:13" hidden="1" x14ac:dyDescent="0.25">
      <c r="A3360" s="1">
        <v>2020</v>
      </c>
      <c r="B3360" s="1" t="s">
        <v>18</v>
      </c>
      <c r="C3360" s="1" t="s">
        <v>32</v>
      </c>
      <c r="D3360" s="1" t="s">
        <v>33</v>
      </c>
      <c r="E3360" s="2">
        <v>282928</v>
      </c>
      <c r="F3360" s="2">
        <v>157124</v>
      </c>
      <c r="G3360" s="3">
        <f>+dataMercanciaGeneral[[#This Row],[Mercancía general embarcada en cabotaje]]+dataMercanciaGeneral[[#This Row],[Mercancía general desembarcada en cabotaje]]</f>
        <v>440052</v>
      </c>
      <c r="H3360" s="2">
        <v>135822.69999999995</v>
      </c>
      <c r="I3360" s="2">
        <v>82334.399999999994</v>
      </c>
      <c r="J3360" s="3">
        <f>+dataMercanciaGeneral[[#This Row],[Mercancía general embarcada en exterior]]+dataMercanciaGeneral[[#This Row],[Mercancía general desembarcada en exterior]]</f>
        <v>218157.09999999995</v>
      </c>
      <c r="K3360" s="3">
        <f>+dataMercanciaGeneral[[#This Row],[Mercancía general embarcada en cabotaje]]+dataMercanciaGeneral[[#This Row],[Mercancía general embarcada en exterior]]</f>
        <v>418750.69999999995</v>
      </c>
      <c r="L3360" s="3">
        <f>+dataMercanciaGeneral[[#This Row],[Mercancía general desembarcada en cabotaje]]+dataMercanciaGeneral[[#This Row],[Mercancía general desembarcada en exterior]]</f>
        <v>239458.4</v>
      </c>
      <c r="M3360" s="3">
        <f>+dataMercanciaGeneral[[#This Row],[TOTAL mercancía general embarcada en cabotaje y exterior]]+dataMercanciaGeneral[[#This Row],[TOTAL mercancía general desembarcada en cabotaje y exterior]]</f>
        <v>658209.1</v>
      </c>
    </row>
    <row r="3361" spans="1:13" hidden="1" x14ac:dyDescent="0.25">
      <c r="A3361" s="1">
        <v>2020</v>
      </c>
      <c r="B3361" s="1" t="s">
        <v>18</v>
      </c>
      <c r="C3361" s="1" t="s">
        <v>32</v>
      </c>
      <c r="D3361" s="1" t="s">
        <v>42</v>
      </c>
      <c r="E3361" s="2">
        <v>329371</v>
      </c>
      <c r="F3361" s="2">
        <v>94078</v>
      </c>
      <c r="G3361" s="3">
        <f>+dataMercanciaGeneral[[#This Row],[Mercancía general embarcada en cabotaje]]+dataMercanciaGeneral[[#This Row],[Mercancía general desembarcada en cabotaje]]</f>
        <v>423449</v>
      </c>
      <c r="H3361" s="2">
        <v>198019</v>
      </c>
      <c r="I3361" s="2">
        <v>20226</v>
      </c>
      <c r="J3361" s="3">
        <f>+dataMercanciaGeneral[[#This Row],[Mercancía general embarcada en exterior]]+dataMercanciaGeneral[[#This Row],[Mercancía general desembarcada en exterior]]</f>
        <v>218245</v>
      </c>
      <c r="K3361" s="3">
        <f>+dataMercanciaGeneral[[#This Row],[Mercancía general embarcada en cabotaje]]+dataMercanciaGeneral[[#This Row],[Mercancía general embarcada en exterior]]</f>
        <v>527390</v>
      </c>
      <c r="L3361" s="3">
        <f>+dataMercanciaGeneral[[#This Row],[Mercancía general desembarcada en cabotaje]]+dataMercanciaGeneral[[#This Row],[Mercancía general desembarcada en exterior]]</f>
        <v>114304</v>
      </c>
      <c r="M3361" s="3">
        <f>+dataMercanciaGeneral[[#This Row],[TOTAL mercancía general embarcada en cabotaje y exterior]]+dataMercanciaGeneral[[#This Row],[TOTAL mercancía general desembarcada en cabotaje y exterior]]</f>
        <v>641694</v>
      </c>
    </row>
    <row r="3362" spans="1:13" hidden="1" x14ac:dyDescent="0.25">
      <c r="A3362" s="1">
        <v>2020</v>
      </c>
      <c r="B3362" s="1" t="s">
        <v>19</v>
      </c>
      <c r="C3362" s="1" t="s">
        <v>32</v>
      </c>
      <c r="D3362" s="1" t="s">
        <v>33</v>
      </c>
      <c r="E3362" s="2">
        <v>1649351</v>
      </c>
      <c r="F3362" s="2">
        <v>1732767</v>
      </c>
      <c r="G3362" s="3">
        <f>+dataMercanciaGeneral[[#This Row],[Mercancía general embarcada en cabotaje]]+dataMercanciaGeneral[[#This Row],[Mercancía general desembarcada en cabotaje]]</f>
        <v>3382118</v>
      </c>
      <c r="H3362" s="2">
        <v>314528</v>
      </c>
      <c r="I3362" s="2">
        <v>79641</v>
      </c>
      <c r="J3362" s="3">
        <f>+dataMercanciaGeneral[[#This Row],[Mercancía general embarcada en exterior]]+dataMercanciaGeneral[[#This Row],[Mercancía general desembarcada en exterior]]</f>
        <v>394169</v>
      </c>
      <c r="K3362" s="3">
        <f>+dataMercanciaGeneral[[#This Row],[Mercancía general embarcada en cabotaje]]+dataMercanciaGeneral[[#This Row],[Mercancía general embarcada en exterior]]</f>
        <v>1963879</v>
      </c>
      <c r="L3362" s="3">
        <f>+dataMercanciaGeneral[[#This Row],[Mercancía general desembarcada en cabotaje]]+dataMercanciaGeneral[[#This Row],[Mercancía general desembarcada en exterior]]</f>
        <v>1812408</v>
      </c>
      <c r="M3362" s="3">
        <f>+dataMercanciaGeneral[[#This Row],[TOTAL mercancía general embarcada en cabotaje y exterior]]+dataMercanciaGeneral[[#This Row],[TOTAL mercancía general desembarcada en cabotaje y exterior]]</f>
        <v>3776287</v>
      </c>
    </row>
    <row r="3363" spans="1:13" hidden="1" x14ac:dyDescent="0.25">
      <c r="A3363" s="1">
        <v>2020</v>
      </c>
      <c r="B3363" s="1" t="s">
        <v>19</v>
      </c>
      <c r="C3363" s="1" t="s">
        <v>32</v>
      </c>
      <c r="D3363" s="1" t="s">
        <v>42</v>
      </c>
      <c r="E3363" s="2">
        <v>1096331</v>
      </c>
      <c r="F3363" s="2">
        <v>2420352</v>
      </c>
      <c r="G3363" s="3">
        <f>+dataMercanciaGeneral[[#This Row],[Mercancía general embarcada en cabotaje]]+dataMercanciaGeneral[[#This Row],[Mercancía general desembarcada en cabotaje]]</f>
        <v>3516683</v>
      </c>
      <c r="H3363" s="2">
        <v>3808715</v>
      </c>
      <c r="I3363" s="2">
        <v>4119775</v>
      </c>
      <c r="J3363" s="3">
        <f>+dataMercanciaGeneral[[#This Row],[Mercancía general embarcada en exterior]]+dataMercanciaGeneral[[#This Row],[Mercancía general desembarcada en exterior]]</f>
        <v>7928490</v>
      </c>
      <c r="K3363" s="3">
        <f>+dataMercanciaGeneral[[#This Row],[Mercancía general embarcada en cabotaje]]+dataMercanciaGeneral[[#This Row],[Mercancía general embarcada en exterior]]</f>
        <v>4905046</v>
      </c>
      <c r="L3363" s="3">
        <f>+dataMercanciaGeneral[[#This Row],[Mercancía general desembarcada en cabotaje]]+dataMercanciaGeneral[[#This Row],[Mercancía general desembarcada en exterior]]</f>
        <v>6540127</v>
      </c>
      <c r="M3363" s="3">
        <f>+dataMercanciaGeneral[[#This Row],[TOTAL mercancía general embarcada en cabotaje y exterior]]+dataMercanciaGeneral[[#This Row],[TOTAL mercancía general desembarcada en cabotaje y exterior]]</f>
        <v>11445173</v>
      </c>
    </row>
    <row r="3364" spans="1:13" hidden="1" x14ac:dyDescent="0.25">
      <c r="A3364" s="1">
        <v>2020</v>
      </c>
      <c r="B3364" s="1" t="s">
        <v>20</v>
      </c>
      <c r="C3364" s="1" t="s">
        <v>32</v>
      </c>
      <c r="D3364" s="1" t="s">
        <v>33</v>
      </c>
      <c r="E3364" s="2">
        <v>247012.40000000002</v>
      </c>
      <c r="F3364" s="2">
        <v>115697.4</v>
      </c>
      <c r="G3364" s="3">
        <f>+dataMercanciaGeneral[[#This Row],[Mercancía general embarcada en cabotaje]]+dataMercanciaGeneral[[#This Row],[Mercancía general desembarcada en cabotaje]]</f>
        <v>362709.80000000005</v>
      </c>
      <c r="H3364" s="2">
        <v>43100</v>
      </c>
      <c r="I3364" s="2">
        <v>38798</v>
      </c>
      <c r="J3364" s="3">
        <f>+dataMercanciaGeneral[[#This Row],[Mercancía general embarcada en exterior]]+dataMercanciaGeneral[[#This Row],[Mercancía general desembarcada en exterior]]</f>
        <v>81898</v>
      </c>
      <c r="K3364" s="3">
        <f>+dataMercanciaGeneral[[#This Row],[Mercancía general embarcada en cabotaje]]+dataMercanciaGeneral[[#This Row],[Mercancía general embarcada en exterior]]</f>
        <v>290112.40000000002</v>
      </c>
      <c r="L3364" s="3">
        <f>+dataMercanciaGeneral[[#This Row],[Mercancía general desembarcada en cabotaje]]+dataMercanciaGeneral[[#This Row],[Mercancía general desembarcada en exterior]]</f>
        <v>154495.4</v>
      </c>
      <c r="M3364" s="3">
        <f>+dataMercanciaGeneral[[#This Row],[TOTAL mercancía general embarcada en cabotaje y exterior]]+dataMercanciaGeneral[[#This Row],[TOTAL mercancía general desembarcada en cabotaje y exterior]]</f>
        <v>444607.80000000005</v>
      </c>
    </row>
    <row r="3365" spans="1:13" hidden="1" x14ac:dyDescent="0.25">
      <c r="A3365" s="1">
        <v>2020</v>
      </c>
      <c r="B3365" s="1" t="s">
        <v>20</v>
      </c>
      <c r="C3365" s="1" t="s">
        <v>32</v>
      </c>
      <c r="D3365" s="1" t="s">
        <v>42</v>
      </c>
      <c r="E3365" s="2">
        <v>56530</v>
      </c>
      <c r="F3365" s="2">
        <v>15588</v>
      </c>
      <c r="G3365" s="3">
        <f>+dataMercanciaGeneral[[#This Row],[Mercancía general embarcada en cabotaje]]+dataMercanciaGeneral[[#This Row],[Mercancía general desembarcada en cabotaje]]</f>
        <v>72118</v>
      </c>
      <c r="H3365" s="2">
        <v>294367</v>
      </c>
      <c r="I3365" s="2">
        <v>250516</v>
      </c>
      <c r="J3365" s="3">
        <f>+dataMercanciaGeneral[[#This Row],[Mercancía general embarcada en exterior]]+dataMercanciaGeneral[[#This Row],[Mercancía general desembarcada en exterior]]</f>
        <v>544883</v>
      </c>
      <c r="K3365" s="3">
        <f>+dataMercanciaGeneral[[#This Row],[Mercancía general embarcada en cabotaje]]+dataMercanciaGeneral[[#This Row],[Mercancía general embarcada en exterior]]</f>
        <v>350897</v>
      </c>
      <c r="L3365" s="3">
        <f>+dataMercanciaGeneral[[#This Row],[Mercancía general desembarcada en cabotaje]]+dataMercanciaGeneral[[#This Row],[Mercancía general desembarcada en exterior]]</f>
        <v>266104</v>
      </c>
      <c r="M3365" s="3">
        <f>+dataMercanciaGeneral[[#This Row],[TOTAL mercancía general embarcada en cabotaje y exterior]]+dataMercanciaGeneral[[#This Row],[TOTAL mercancía general desembarcada en cabotaje y exterior]]</f>
        <v>617001</v>
      </c>
    </row>
    <row r="3366" spans="1:13" hidden="1" x14ac:dyDescent="0.25">
      <c r="A3366" s="1">
        <v>2020</v>
      </c>
      <c r="B3366" s="1" t="s">
        <v>21</v>
      </c>
      <c r="C3366" s="1" t="s">
        <v>32</v>
      </c>
      <c r="D3366" s="1" t="s">
        <v>33</v>
      </c>
      <c r="E3366" s="2">
        <v>0</v>
      </c>
      <c r="F3366" s="2">
        <v>9480</v>
      </c>
      <c r="G3366" s="3">
        <f>+dataMercanciaGeneral[[#This Row],[Mercancía general embarcada en cabotaje]]+dataMercanciaGeneral[[#This Row],[Mercancía general desembarcada en cabotaje]]</f>
        <v>9480</v>
      </c>
      <c r="H3366" s="2">
        <v>436774</v>
      </c>
      <c r="I3366" s="2">
        <v>194500</v>
      </c>
      <c r="J3366" s="3">
        <f>+dataMercanciaGeneral[[#This Row],[Mercancía general embarcada en exterior]]+dataMercanciaGeneral[[#This Row],[Mercancía general desembarcada en exterior]]</f>
        <v>631274</v>
      </c>
      <c r="K3366" s="3">
        <f>+dataMercanciaGeneral[[#This Row],[Mercancía general embarcada en cabotaje]]+dataMercanciaGeneral[[#This Row],[Mercancía general embarcada en exterior]]</f>
        <v>436774</v>
      </c>
      <c r="L3366" s="3">
        <f>+dataMercanciaGeneral[[#This Row],[Mercancía general desembarcada en cabotaje]]+dataMercanciaGeneral[[#This Row],[Mercancía general desembarcada en exterior]]</f>
        <v>203980</v>
      </c>
      <c r="M3366" s="3">
        <f>+dataMercanciaGeneral[[#This Row],[TOTAL mercancía general embarcada en cabotaje y exterior]]+dataMercanciaGeneral[[#This Row],[TOTAL mercancía general desembarcada en cabotaje y exterior]]</f>
        <v>640754</v>
      </c>
    </row>
    <row r="3367" spans="1:13" hidden="1" x14ac:dyDescent="0.25">
      <c r="A3367" s="1">
        <v>2020</v>
      </c>
      <c r="B3367" s="1" t="s">
        <v>21</v>
      </c>
      <c r="C3367" s="1" t="s">
        <v>32</v>
      </c>
      <c r="D3367" s="1" t="s">
        <v>42</v>
      </c>
      <c r="E3367" s="2">
        <v>6493</v>
      </c>
      <c r="F3367" s="2">
        <v>10418</v>
      </c>
      <c r="G3367" s="3">
        <f>+dataMercanciaGeneral[[#This Row],[Mercancía general embarcada en cabotaje]]+dataMercanciaGeneral[[#This Row],[Mercancía general desembarcada en cabotaje]]</f>
        <v>16911</v>
      </c>
      <c r="H3367" s="2">
        <v>311571</v>
      </c>
      <c r="I3367" s="2">
        <v>222312</v>
      </c>
      <c r="J3367" s="3">
        <f>+dataMercanciaGeneral[[#This Row],[Mercancía general embarcada en exterior]]+dataMercanciaGeneral[[#This Row],[Mercancía general desembarcada en exterior]]</f>
        <v>533883</v>
      </c>
      <c r="K3367" s="3">
        <f>+dataMercanciaGeneral[[#This Row],[Mercancía general embarcada en cabotaje]]+dataMercanciaGeneral[[#This Row],[Mercancía general embarcada en exterior]]</f>
        <v>318064</v>
      </c>
      <c r="L3367" s="3">
        <f>+dataMercanciaGeneral[[#This Row],[Mercancía general desembarcada en cabotaje]]+dataMercanciaGeneral[[#This Row],[Mercancía general desembarcada en exterior]]</f>
        <v>232730</v>
      </c>
      <c r="M3367" s="3">
        <f>+dataMercanciaGeneral[[#This Row],[TOTAL mercancía general embarcada en cabotaje y exterior]]+dataMercanciaGeneral[[#This Row],[TOTAL mercancía general desembarcada en cabotaje y exterior]]</f>
        <v>550794</v>
      </c>
    </row>
    <row r="3368" spans="1:13" x14ac:dyDescent="0.25">
      <c r="A3368" s="1">
        <v>2020</v>
      </c>
      <c r="B3368" s="1" t="s">
        <v>22</v>
      </c>
      <c r="C3368" s="1" t="s">
        <v>32</v>
      </c>
      <c r="D3368" s="1" t="s">
        <v>33</v>
      </c>
      <c r="E3368" s="2">
        <v>138637</v>
      </c>
      <c r="F3368" s="2">
        <v>297033</v>
      </c>
      <c r="G3368" s="3">
        <f>+dataMercanciaGeneral[[#This Row],[Mercancía general embarcada en cabotaje]]+dataMercanciaGeneral[[#This Row],[Mercancía general desembarcada en cabotaje]]</f>
        <v>435670</v>
      </c>
      <c r="H3368" s="2">
        <v>0</v>
      </c>
      <c r="I3368" s="2">
        <v>1310</v>
      </c>
      <c r="J3368" s="3">
        <f>+dataMercanciaGeneral[[#This Row],[Mercancía general embarcada en exterior]]+dataMercanciaGeneral[[#This Row],[Mercancía general desembarcada en exterior]]</f>
        <v>1310</v>
      </c>
      <c r="K3368" s="3">
        <f>+dataMercanciaGeneral[[#This Row],[Mercancía general embarcada en cabotaje]]+dataMercanciaGeneral[[#This Row],[Mercancía general embarcada en exterior]]</f>
        <v>138637</v>
      </c>
      <c r="L3368" s="3">
        <f>+dataMercanciaGeneral[[#This Row],[Mercancía general desembarcada en cabotaje]]+dataMercanciaGeneral[[#This Row],[Mercancía general desembarcada en exterior]]</f>
        <v>298343</v>
      </c>
      <c r="M3368" s="3">
        <f>+dataMercanciaGeneral[[#This Row],[TOTAL mercancía general embarcada en cabotaje y exterior]]+dataMercanciaGeneral[[#This Row],[TOTAL mercancía general desembarcada en cabotaje y exterior]]</f>
        <v>436980</v>
      </c>
    </row>
    <row r="3369" spans="1:13" x14ac:dyDescent="0.25">
      <c r="A3369" s="1">
        <v>2020</v>
      </c>
      <c r="B3369" s="1" t="s">
        <v>22</v>
      </c>
      <c r="C3369" s="1" t="s">
        <v>32</v>
      </c>
      <c r="D3369" s="1" t="s">
        <v>42</v>
      </c>
      <c r="E3369" s="2">
        <v>14495</v>
      </c>
      <c r="F3369" s="2">
        <v>53158</v>
      </c>
      <c r="G3369" s="3">
        <f>+dataMercanciaGeneral[[#This Row],[Mercancía general embarcada en cabotaje]]+dataMercanciaGeneral[[#This Row],[Mercancía general desembarcada en cabotaje]]</f>
        <v>67653</v>
      </c>
      <c r="H3369" s="2">
        <v>4428</v>
      </c>
      <c r="I3369" s="2">
        <v>9016</v>
      </c>
      <c r="J3369" s="3">
        <f>+dataMercanciaGeneral[[#This Row],[Mercancía general embarcada en exterior]]+dataMercanciaGeneral[[#This Row],[Mercancía general desembarcada en exterior]]</f>
        <v>13444</v>
      </c>
      <c r="K3369" s="3">
        <f>+dataMercanciaGeneral[[#This Row],[Mercancía general embarcada en cabotaje]]+dataMercanciaGeneral[[#This Row],[Mercancía general embarcada en exterior]]</f>
        <v>18923</v>
      </c>
      <c r="L3369" s="3">
        <f>+dataMercanciaGeneral[[#This Row],[Mercancía general desembarcada en cabotaje]]+dataMercanciaGeneral[[#This Row],[Mercancía general desembarcada en exterior]]</f>
        <v>62174</v>
      </c>
      <c r="M3369" s="3">
        <f>+dataMercanciaGeneral[[#This Row],[TOTAL mercancía general embarcada en cabotaje y exterior]]+dataMercanciaGeneral[[#This Row],[TOTAL mercancía general desembarcada en cabotaje y exterior]]</f>
        <v>81097</v>
      </c>
    </row>
    <row r="3370" spans="1:13" hidden="1" x14ac:dyDescent="0.25">
      <c r="A3370" s="1">
        <v>2020</v>
      </c>
      <c r="B3370" s="1" t="s">
        <v>6</v>
      </c>
      <c r="C3370" s="1" t="s">
        <v>32</v>
      </c>
      <c r="D3370" s="1" t="s">
        <v>33</v>
      </c>
      <c r="E3370" s="2">
        <v>16415</v>
      </c>
      <c r="F3370" s="2">
        <v>6146</v>
      </c>
      <c r="G3370" s="3">
        <f>+dataMercanciaGeneral[[#This Row],[Mercancía general embarcada en cabotaje]]+dataMercanciaGeneral[[#This Row],[Mercancía general desembarcada en cabotaje]]</f>
        <v>22561</v>
      </c>
      <c r="H3370" s="2">
        <v>86458</v>
      </c>
      <c r="I3370" s="2">
        <v>146863</v>
      </c>
      <c r="J3370" s="3">
        <f>+dataMercanciaGeneral[[#This Row],[Mercancía general embarcada en exterior]]+dataMercanciaGeneral[[#This Row],[Mercancía general desembarcada en exterior]]</f>
        <v>233321</v>
      </c>
      <c r="K3370" s="3">
        <f>+dataMercanciaGeneral[[#This Row],[Mercancía general embarcada en cabotaje]]+dataMercanciaGeneral[[#This Row],[Mercancía general embarcada en exterior]]</f>
        <v>102873</v>
      </c>
      <c r="L3370" s="3">
        <f>+dataMercanciaGeneral[[#This Row],[Mercancía general desembarcada en cabotaje]]+dataMercanciaGeneral[[#This Row],[Mercancía general desembarcada en exterior]]</f>
        <v>153009</v>
      </c>
      <c r="M3370" s="3">
        <f>+dataMercanciaGeneral[[#This Row],[TOTAL mercancía general embarcada en cabotaje y exterior]]+dataMercanciaGeneral[[#This Row],[TOTAL mercancía general desembarcada en cabotaje y exterior]]</f>
        <v>255882</v>
      </c>
    </row>
    <row r="3371" spans="1:13" hidden="1" x14ac:dyDescent="0.25">
      <c r="A3371" s="1">
        <v>2020</v>
      </c>
      <c r="B3371" s="1" t="s">
        <v>6</v>
      </c>
      <c r="C3371" s="1" t="s">
        <v>32</v>
      </c>
      <c r="D3371" s="1" t="s">
        <v>42</v>
      </c>
      <c r="E3371" s="2">
        <v>0</v>
      </c>
      <c r="F3371" s="2">
        <v>0</v>
      </c>
      <c r="G3371" s="3">
        <f>+dataMercanciaGeneral[[#This Row],[Mercancía general embarcada en cabotaje]]+dataMercanciaGeneral[[#This Row],[Mercancía general desembarcada en cabotaje]]</f>
        <v>0</v>
      </c>
      <c r="H3371" s="2">
        <v>256</v>
      </c>
      <c r="I3371" s="2">
        <v>251</v>
      </c>
      <c r="J3371" s="3">
        <f>+dataMercanciaGeneral[[#This Row],[Mercancía general embarcada en exterior]]+dataMercanciaGeneral[[#This Row],[Mercancía general desembarcada en exterior]]</f>
        <v>507</v>
      </c>
      <c r="K3371" s="3">
        <f>+dataMercanciaGeneral[[#This Row],[Mercancía general embarcada en cabotaje]]+dataMercanciaGeneral[[#This Row],[Mercancía general embarcada en exterior]]</f>
        <v>256</v>
      </c>
      <c r="L3371" s="3">
        <f>+dataMercanciaGeneral[[#This Row],[Mercancía general desembarcada en cabotaje]]+dataMercanciaGeneral[[#This Row],[Mercancía general desembarcada en exterior]]</f>
        <v>251</v>
      </c>
      <c r="M3371" s="3">
        <f>+dataMercanciaGeneral[[#This Row],[TOTAL mercancía general embarcada en cabotaje y exterior]]+dataMercanciaGeneral[[#This Row],[TOTAL mercancía general desembarcada en cabotaje y exterior]]</f>
        <v>507</v>
      </c>
    </row>
    <row r="3372" spans="1:13" hidden="1" x14ac:dyDescent="0.25">
      <c r="A3372" s="1">
        <v>2020</v>
      </c>
      <c r="B3372" s="1" t="s">
        <v>23</v>
      </c>
      <c r="C3372" s="1" t="s">
        <v>32</v>
      </c>
      <c r="D3372" s="1" t="s">
        <v>33</v>
      </c>
      <c r="E3372" s="2">
        <v>141.5</v>
      </c>
      <c r="F3372" s="2">
        <v>24852.5</v>
      </c>
      <c r="G3372" s="3">
        <f>+dataMercanciaGeneral[[#This Row],[Mercancía general embarcada en cabotaje]]+dataMercanciaGeneral[[#This Row],[Mercancía general desembarcada en cabotaje]]</f>
        <v>24994</v>
      </c>
      <c r="H3372" s="2">
        <v>987342</v>
      </c>
      <c r="I3372" s="2">
        <v>931418</v>
      </c>
      <c r="J3372" s="3">
        <f>+dataMercanciaGeneral[[#This Row],[Mercancía general embarcada en exterior]]+dataMercanciaGeneral[[#This Row],[Mercancía general desembarcada en exterior]]</f>
        <v>1918760</v>
      </c>
      <c r="K3372" s="3">
        <f>+dataMercanciaGeneral[[#This Row],[Mercancía general embarcada en cabotaje]]+dataMercanciaGeneral[[#This Row],[Mercancía general embarcada en exterior]]</f>
        <v>987483.5</v>
      </c>
      <c r="L3372" s="3">
        <f>+dataMercanciaGeneral[[#This Row],[Mercancía general desembarcada en cabotaje]]+dataMercanciaGeneral[[#This Row],[Mercancía general desembarcada en exterior]]</f>
        <v>956270.5</v>
      </c>
      <c r="M3372" s="3">
        <f>+dataMercanciaGeneral[[#This Row],[TOTAL mercancía general embarcada en cabotaje y exterior]]+dataMercanciaGeneral[[#This Row],[TOTAL mercancía general desembarcada en cabotaje y exterior]]</f>
        <v>1943754</v>
      </c>
    </row>
    <row r="3373" spans="1:13" hidden="1" x14ac:dyDescent="0.25">
      <c r="A3373" s="1">
        <v>2020</v>
      </c>
      <c r="B3373" s="1" t="s">
        <v>23</v>
      </c>
      <c r="C3373" s="1" t="s">
        <v>32</v>
      </c>
      <c r="D3373" s="1" t="s">
        <v>42</v>
      </c>
      <c r="E3373" s="2">
        <v>0</v>
      </c>
      <c r="F3373" s="2">
        <v>0</v>
      </c>
      <c r="G3373" s="3">
        <f>+dataMercanciaGeneral[[#This Row],[Mercancía general embarcada en cabotaje]]+dataMercanciaGeneral[[#This Row],[Mercancía general desembarcada en cabotaje]]</f>
        <v>0</v>
      </c>
      <c r="H3373" s="2">
        <v>32139</v>
      </c>
      <c r="I3373" s="2">
        <v>8353</v>
      </c>
      <c r="J3373" s="3">
        <f>+dataMercanciaGeneral[[#This Row],[Mercancía general embarcada en exterior]]+dataMercanciaGeneral[[#This Row],[Mercancía general desembarcada en exterior]]</f>
        <v>40492</v>
      </c>
      <c r="K3373" s="3">
        <f>+dataMercanciaGeneral[[#This Row],[Mercancía general embarcada en cabotaje]]+dataMercanciaGeneral[[#This Row],[Mercancía general embarcada en exterior]]</f>
        <v>32139</v>
      </c>
      <c r="L3373" s="3">
        <f>+dataMercanciaGeneral[[#This Row],[Mercancía general desembarcada en cabotaje]]+dataMercanciaGeneral[[#This Row],[Mercancía general desembarcada en exterior]]</f>
        <v>8353</v>
      </c>
      <c r="M3373" s="3">
        <f>+dataMercanciaGeneral[[#This Row],[TOTAL mercancía general embarcada en cabotaje y exterior]]+dataMercanciaGeneral[[#This Row],[TOTAL mercancía general desembarcada en cabotaje y exterior]]</f>
        <v>40492</v>
      </c>
    </row>
    <row r="3374" spans="1:13" hidden="1" x14ac:dyDescent="0.25">
      <c r="A3374" s="1">
        <v>2020</v>
      </c>
      <c r="B3374" s="1" t="s">
        <v>7</v>
      </c>
      <c r="C3374" s="1" t="s">
        <v>32</v>
      </c>
      <c r="D3374" s="1" t="s">
        <v>33</v>
      </c>
      <c r="E3374" s="2">
        <v>1722378.4</v>
      </c>
      <c r="F3374" s="2">
        <v>1715738.4</v>
      </c>
      <c r="G3374" s="3">
        <f>+dataMercanciaGeneral[[#This Row],[Mercancía general embarcada en cabotaje]]+dataMercanciaGeneral[[#This Row],[Mercancía general desembarcada en cabotaje]]</f>
        <v>3438116.8</v>
      </c>
      <c r="H3374" s="2">
        <v>9422</v>
      </c>
      <c r="I3374" s="2">
        <v>20947</v>
      </c>
      <c r="J3374" s="3">
        <f>+dataMercanciaGeneral[[#This Row],[Mercancía general embarcada en exterior]]+dataMercanciaGeneral[[#This Row],[Mercancía general desembarcada en exterior]]</f>
        <v>30369</v>
      </c>
      <c r="K3374" s="3">
        <f>+dataMercanciaGeneral[[#This Row],[Mercancía general embarcada en cabotaje]]+dataMercanciaGeneral[[#This Row],[Mercancía general embarcada en exterior]]</f>
        <v>1731800.4</v>
      </c>
      <c r="L3374" s="3">
        <f>+dataMercanciaGeneral[[#This Row],[Mercancía general desembarcada en cabotaje]]+dataMercanciaGeneral[[#This Row],[Mercancía general desembarcada en exterior]]</f>
        <v>1736685.4</v>
      </c>
      <c r="M3374" s="3">
        <f>+dataMercanciaGeneral[[#This Row],[TOTAL mercancía general embarcada en cabotaje y exterior]]+dataMercanciaGeneral[[#This Row],[TOTAL mercancía general desembarcada en cabotaje y exterior]]</f>
        <v>3468485.8</v>
      </c>
    </row>
    <row r="3375" spans="1:13" hidden="1" x14ac:dyDescent="0.25">
      <c r="A3375" s="1">
        <v>2020</v>
      </c>
      <c r="B3375" s="1" t="s">
        <v>7</v>
      </c>
      <c r="C3375" s="1" t="s">
        <v>32</v>
      </c>
      <c r="D3375" s="1" t="s">
        <v>42</v>
      </c>
      <c r="E3375" s="2">
        <v>844858</v>
      </c>
      <c r="F3375" s="2">
        <v>1670867</v>
      </c>
      <c r="G3375" s="3">
        <f>+dataMercanciaGeneral[[#This Row],[Mercancía general embarcada en cabotaje]]+dataMercanciaGeneral[[#This Row],[Mercancía general desembarcada en cabotaje]]</f>
        <v>2515725</v>
      </c>
      <c r="H3375" s="2">
        <v>211048</v>
      </c>
      <c r="I3375" s="2">
        <v>475880</v>
      </c>
      <c r="J3375" s="3">
        <f>+dataMercanciaGeneral[[#This Row],[Mercancía general embarcada en exterior]]+dataMercanciaGeneral[[#This Row],[Mercancía general desembarcada en exterior]]</f>
        <v>686928</v>
      </c>
      <c r="K3375" s="3">
        <f>+dataMercanciaGeneral[[#This Row],[Mercancía general embarcada en cabotaje]]+dataMercanciaGeneral[[#This Row],[Mercancía general embarcada en exterior]]</f>
        <v>1055906</v>
      </c>
      <c r="L3375" s="3">
        <f>+dataMercanciaGeneral[[#This Row],[Mercancía general desembarcada en cabotaje]]+dataMercanciaGeneral[[#This Row],[Mercancía general desembarcada en exterior]]</f>
        <v>2146747</v>
      </c>
      <c r="M3375" s="3">
        <f>+dataMercanciaGeneral[[#This Row],[TOTAL mercancía general embarcada en cabotaje y exterior]]+dataMercanciaGeneral[[#This Row],[TOTAL mercancía general desembarcada en cabotaje y exterior]]</f>
        <v>3202653</v>
      </c>
    </row>
    <row r="3376" spans="1:13" hidden="1" x14ac:dyDescent="0.25">
      <c r="A3376" s="1">
        <v>2020</v>
      </c>
      <c r="B3376" s="1" t="s">
        <v>24</v>
      </c>
      <c r="C3376" s="1" t="s">
        <v>32</v>
      </c>
      <c r="D3376" s="1" t="s">
        <v>33</v>
      </c>
      <c r="E3376" s="2">
        <v>16451</v>
      </c>
      <c r="F3376" s="2">
        <v>4</v>
      </c>
      <c r="G3376" s="3">
        <f>+dataMercanciaGeneral[[#This Row],[Mercancía general embarcada en cabotaje]]+dataMercanciaGeneral[[#This Row],[Mercancía general desembarcada en cabotaje]]</f>
        <v>16455</v>
      </c>
      <c r="H3376" s="2">
        <v>1326241</v>
      </c>
      <c r="I3376" s="2">
        <v>951787</v>
      </c>
      <c r="J3376" s="3">
        <f>+dataMercanciaGeneral[[#This Row],[Mercancía general embarcada en exterior]]+dataMercanciaGeneral[[#This Row],[Mercancía general desembarcada en exterior]]</f>
        <v>2278028</v>
      </c>
      <c r="K3376" s="3">
        <f>+dataMercanciaGeneral[[#This Row],[Mercancía general embarcada en cabotaje]]+dataMercanciaGeneral[[#This Row],[Mercancía general embarcada en exterior]]</f>
        <v>1342692</v>
      </c>
      <c r="L3376" s="3">
        <f>+dataMercanciaGeneral[[#This Row],[Mercancía general desembarcada en cabotaje]]+dataMercanciaGeneral[[#This Row],[Mercancía general desembarcada en exterior]]</f>
        <v>951791</v>
      </c>
      <c r="M3376" s="3">
        <f>+dataMercanciaGeneral[[#This Row],[TOTAL mercancía general embarcada en cabotaje y exterior]]+dataMercanciaGeneral[[#This Row],[TOTAL mercancía general desembarcada en cabotaje y exterior]]</f>
        <v>2294483</v>
      </c>
    </row>
    <row r="3377" spans="1:13" hidden="1" x14ac:dyDescent="0.25">
      <c r="A3377" s="1">
        <v>2020</v>
      </c>
      <c r="B3377" s="1" t="s">
        <v>24</v>
      </c>
      <c r="C3377" s="1" t="s">
        <v>32</v>
      </c>
      <c r="D3377" s="1" t="s">
        <v>42</v>
      </c>
      <c r="E3377" s="2">
        <v>0</v>
      </c>
      <c r="F3377" s="2">
        <v>0</v>
      </c>
      <c r="G3377" s="3">
        <f>+dataMercanciaGeneral[[#This Row],[Mercancía general embarcada en cabotaje]]+dataMercanciaGeneral[[#This Row],[Mercancía general desembarcada en cabotaje]]</f>
        <v>0</v>
      </c>
      <c r="H3377" s="2">
        <v>181408</v>
      </c>
      <c r="I3377" s="2">
        <v>122007</v>
      </c>
      <c r="J3377" s="3">
        <f>+dataMercanciaGeneral[[#This Row],[Mercancía general embarcada en exterior]]+dataMercanciaGeneral[[#This Row],[Mercancía general desembarcada en exterior]]</f>
        <v>303415</v>
      </c>
      <c r="K3377" s="3">
        <f>+dataMercanciaGeneral[[#This Row],[Mercancía general embarcada en cabotaje]]+dataMercanciaGeneral[[#This Row],[Mercancía general embarcada en exterior]]</f>
        <v>181408</v>
      </c>
      <c r="L3377" s="3">
        <f>+dataMercanciaGeneral[[#This Row],[Mercancía general desembarcada en cabotaje]]+dataMercanciaGeneral[[#This Row],[Mercancía general desembarcada en exterior]]</f>
        <v>122007</v>
      </c>
      <c r="M3377" s="3">
        <f>+dataMercanciaGeneral[[#This Row],[TOTAL mercancía general embarcada en cabotaje y exterior]]+dataMercanciaGeneral[[#This Row],[TOTAL mercancía general desembarcada en cabotaje y exterior]]</f>
        <v>303415</v>
      </c>
    </row>
    <row r="3378" spans="1:13" hidden="1" x14ac:dyDescent="0.25">
      <c r="A3378" s="1">
        <v>2020</v>
      </c>
      <c r="B3378" s="1" t="s">
        <v>25</v>
      </c>
      <c r="C3378" s="1" t="s">
        <v>32</v>
      </c>
      <c r="D3378" s="1" t="s">
        <v>33</v>
      </c>
      <c r="E3378" s="2">
        <v>107173</v>
      </c>
      <c r="F3378" s="2">
        <v>57670</v>
      </c>
      <c r="G3378" s="3">
        <f>+dataMercanciaGeneral[[#This Row],[Mercancía general embarcada en cabotaje]]+dataMercanciaGeneral[[#This Row],[Mercancía general desembarcada en cabotaje]]</f>
        <v>164843</v>
      </c>
      <c r="H3378" s="2">
        <v>443378.85000000003</v>
      </c>
      <c r="I3378" s="2">
        <v>133312.94</v>
      </c>
      <c r="J3378" s="3">
        <f>+dataMercanciaGeneral[[#This Row],[Mercancía general embarcada en exterior]]+dataMercanciaGeneral[[#This Row],[Mercancía general desembarcada en exterior]]</f>
        <v>576691.79</v>
      </c>
      <c r="K3378" s="3">
        <f>+dataMercanciaGeneral[[#This Row],[Mercancía general embarcada en cabotaje]]+dataMercanciaGeneral[[#This Row],[Mercancía general embarcada en exterior]]</f>
        <v>550551.85000000009</v>
      </c>
      <c r="L3378" s="3">
        <f>+dataMercanciaGeneral[[#This Row],[Mercancía general desembarcada en cabotaje]]+dataMercanciaGeneral[[#This Row],[Mercancía general desembarcada en exterior]]</f>
        <v>190982.94</v>
      </c>
      <c r="M3378" s="3">
        <f>+dataMercanciaGeneral[[#This Row],[TOTAL mercancía general embarcada en cabotaje y exterior]]+dataMercanciaGeneral[[#This Row],[TOTAL mercancía general desembarcada en cabotaje y exterior]]</f>
        <v>741534.79</v>
      </c>
    </row>
    <row r="3379" spans="1:13" hidden="1" x14ac:dyDescent="0.25">
      <c r="A3379" s="1">
        <v>2020</v>
      </c>
      <c r="B3379" s="1" t="s">
        <v>25</v>
      </c>
      <c r="C3379" s="1" t="s">
        <v>32</v>
      </c>
      <c r="D3379" s="1" t="s">
        <v>42</v>
      </c>
      <c r="E3379" s="2">
        <v>654137</v>
      </c>
      <c r="F3379" s="2">
        <v>225359</v>
      </c>
      <c r="G3379" s="3">
        <f>+dataMercanciaGeneral[[#This Row],[Mercancía general embarcada en cabotaje]]+dataMercanciaGeneral[[#This Row],[Mercancía general desembarcada en cabotaje]]</f>
        <v>879496</v>
      </c>
      <c r="H3379" s="2">
        <v>3640</v>
      </c>
      <c r="I3379" s="2">
        <v>13522</v>
      </c>
      <c r="J3379" s="3">
        <f>+dataMercanciaGeneral[[#This Row],[Mercancía general embarcada en exterior]]+dataMercanciaGeneral[[#This Row],[Mercancía general desembarcada en exterior]]</f>
        <v>17162</v>
      </c>
      <c r="K3379" s="3">
        <f>+dataMercanciaGeneral[[#This Row],[Mercancía general embarcada en cabotaje]]+dataMercanciaGeneral[[#This Row],[Mercancía general embarcada en exterior]]</f>
        <v>657777</v>
      </c>
      <c r="L3379" s="3">
        <f>+dataMercanciaGeneral[[#This Row],[Mercancía general desembarcada en cabotaje]]+dataMercanciaGeneral[[#This Row],[Mercancía general desembarcada en exterior]]</f>
        <v>238881</v>
      </c>
      <c r="M3379" s="3">
        <f>+dataMercanciaGeneral[[#This Row],[TOTAL mercancía general embarcada en cabotaje y exterior]]+dataMercanciaGeneral[[#This Row],[TOTAL mercancía general desembarcada en cabotaje y exterior]]</f>
        <v>896658</v>
      </c>
    </row>
    <row r="3380" spans="1:13" hidden="1" x14ac:dyDescent="0.25">
      <c r="A3380" s="1">
        <v>2020</v>
      </c>
      <c r="B3380" s="1" t="s">
        <v>26</v>
      </c>
      <c r="C3380" s="1" t="s">
        <v>32</v>
      </c>
      <c r="D3380" s="1" t="s">
        <v>33</v>
      </c>
      <c r="E3380" s="2">
        <v>6826</v>
      </c>
      <c r="F3380" s="2">
        <v>1933</v>
      </c>
      <c r="G3380" s="3">
        <f>+dataMercanciaGeneral[[#This Row],[Mercancía general embarcada en cabotaje]]+dataMercanciaGeneral[[#This Row],[Mercancía general desembarcada en cabotaje]]</f>
        <v>8759</v>
      </c>
      <c r="H3380" s="2">
        <v>229864</v>
      </c>
      <c r="I3380" s="2">
        <v>890846</v>
      </c>
      <c r="J3380" s="3">
        <f>+dataMercanciaGeneral[[#This Row],[Mercancía general embarcada en exterior]]+dataMercanciaGeneral[[#This Row],[Mercancía general desembarcada en exterior]]</f>
        <v>1120710</v>
      </c>
      <c r="K3380" s="3">
        <f>+dataMercanciaGeneral[[#This Row],[Mercancía general embarcada en cabotaje]]+dataMercanciaGeneral[[#This Row],[Mercancía general embarcada en exterior]]</f>
        <v>236690</v>
      </c>
      <c r="L3380" s="3">
        <f>+dataMercanciaGeneral[[#This Row],[Mercancía general desembarcada en cabotaje]]+dataMercanciaGeneral[[#This Row],[Mercancía general desembarcada en exterior]]</f>
        <v>892779</v>
      </c>
      <c r="M3380" s="3">
        <f>+dataMercanciaGeneral[[#This Row],[TOTAL mercancía general embarcada en cabotaje y exterior]]+dataMercanciaGeneral[[#This Row],[TOTAL mercancía general desembarcada en cabotaje y exterior]]</f>
        <v>1129469</v>
      </c>
    </row>
    <row r="3381" spans="1:13" hidden="1" x14ac:dyDescent="0.25">
      <c r="A3381" s="1">
        <v>2020</v>
      </c>
      <c r="B3381" s="1" t="s">
        <v>26</v>
      </c>
      <c r="C3381" s="1" t="s">
        <v>32</v>
      </c>
      <c r="D3381" s="1" t="s">
        <v>42</v>
      </c>
      <c r="E3381" s="2">
        <v>37364</v>
      </c>
      <c r="F3381" s="2">
        <v>16914</v>
      </c>
      <c r="G3381" s="3">
        <f>+dataMercanciaGeneral[[#This Row],[Mercancía general embarcada en cabotaje]]+dataMercanciaGeneral[[#This Row],[Mercancía general desembarcada en cabotaje]]</f>
        <v>54278</v>
      </c>
      <c r="H3381" s="2">
        <v>187541</v>
      </c>
      <c r="I3381" s="2">
        <v>169323</v>
      </c>
      <c r="J3381" s="3">
        <f>+dataMercanciaGeneral[[#This Row],[Mercancía general embarcada en exterior]]+dataMercanciaGeneral[[#This Row],[Mercancía general desembarcada en exterior]]</f>
        <v>356864</v>
      </c>
      <c r="K3381" s="3">
        <f>+dataMercanciaGeneral[[#This Row],[Mercancía general embarcada en cabotaje]]+dataMercanciaGeneral[[#This Row],[Mercancía general embarcada en exterior]]</f>
        <v>224905</v>
      </c>
      <c r="L3381" s="3">
        <f>+dataMercanciaGeneral[[#This Row],[Mercancía general desembarcada en cabotaje]]+dataMercanciaGeneral[[#This Row],[Mercancía general desembarcada en exterior]]</f>
        <v>186237</v>
      </c>
      <c r="M3381" s="3">
        <f>+dataMercanciaGeneral[[#This Row],[TOTAL mercancía general embarcada en cabotaje y exterior]]+dataMercanciaGeneral[[#This Row],[TOTAL mercancía general desembarcada en cabotaje y exterior]]</f>
        <v>411142</v>
      </c>
    </row>
    <row r="3382" spans="1:13" hidden="1" x14ac:dyDescent="0.25">
      <c r="A3382" s="1">
        <v>2020</v>
      </c>
      <c r="B3382" s="1" t="s">
        <v>27</v>
      </c>
      <c r="C3382" s="1" t="s">
        <v>32</v>
      </c>
      <c r="D3382" s="1" t="s">
        <v>33</v>
      </c>
      <c r="E3382" s="2">
        <v>3807037</v>
      </c>
      <c r="F3382" s="2">
        <v>1896026</v>
      </c>
      <c r="G3382" s="3">
        <f>+dataMercanciaGeneral[[#This Row],[Mercancía general embarcada en cabotaje]]+dataMercanciaGeneral[[#This Row],[Mercancía general desembarcada en cabotaje]]</f>
        <v>5703063</v>
      </c>
      <c r="H3382" s="2">
        <v>3229658</v>
      </c>
      <c r="I3382" s="2">
        <v>3814831</v>
      </c>
      <c r="J3382" s="3">
        <f>+dataMercanciaGeneral[[#This Row],[Mercancía general embarcada en exterior]]+dataMercanciaGeneral[[#This Row],[Mercancía general desembarcada en exterior]]</f>
        <v>7044489</v>
      </c>
      <c r="K3382" s="3">
        <f>+dataMercanciaGeneral[[#This Row],[Mercancía general embarcada en cabotaje]]+dataMercanciaGeneral[[#This Row],[Mercancía general embarcada en exterior]]</f>
        <v>7036695</v>
      </c>
      <c r="L3382" s="3">
        <f>+dataMercanciaGeneral[[#This Row],[Mercancía general desembarcada en cabotaje]]+dataMercanciaGeneral[[#This Row],[Mercancía general desembarcada en exterior]]</f>
        <v>5710857</v>
      </c>
      <c r="M3382" s="3">
        <f>+dataMercanciaGeneral[[#This Row],[TOTAL mercancía general embarcada en cabotaje y exterior]]+dataMercanciaGeneral[[#This Row],[TOTAL mercancía general desembarcada en cabotaje y exterior]]</f>
        <v>12747552</v>
      </c>
    </row>
    <row r="3383" spans="1:13" hidden="1" x14ac:dyDescent="0.25">
      <c r="A3383" s="1">
        <v>2020</v>
      </c>
      <c r="B3383" s="1" t="s">
        <v>27</v>
      </c>
      <c r="C3383" s="1" t="s">
        <v>32</v>
      </c>
      <c r="D3383" s="1" t="s">
        <v>42</v>
      </c>
      <c r="E3383" s="2">
        <v>1991595</v>
      </c>
      <c r="F3383" s="2">
        <v>1234405</v>
      </c>
      <c r="G3383" s="3">
        <f>+dataMercanciaGeneral[[#This Row],[Mercancía general embarcada en cabotaje]]+dataMercanciaGeneral[[#This Row],[Mercancía general desembarcada en cabotaje]]</f>
        <v>3226000</v>
      </c>
      <c r="H3383" s="2">
        <v>33097819</v>
      </c>
      <c r="I3383" s="2">
        <v>26940582</v>
      </c>
      <c r="J3383" s="3">
        <f>+dataMercanciaGeneral[[#This Row],[Mercancía general embarcada en exterior]]+dataMercanciaGeneral[[#This Row],[Mercancía general desembarcada en exterior]]</f>
        <v>60038401</v>
      </c>
      <c r="K3383" s="3">
        <f>+dataMercanciaGeneral[[#This Row],[Mercancía general embarcada en cabotaje]]+dataMercanciaGeneral[[#This Row],[Mercancía general embarcada en exterior]]</f>
        <v>35089414</v>
      </c>
      <c r="L3383" s="3">
        <f>+dataMercanciaGeneral[[#This Row],[Mercancía general desembarcada en cabotaje]]+dataMercanciaGeneral[[#This Row],[Mercancía general desembarcada en exterior]]</f>
        <v>28174987</v>
      </c>
      <c r="M3383" s="3">
        <f>+dataMercanciaGeneral[[#This Row],[TOTAL mercancía general embarcada en cabotaje y exterior]]+dataMercanciaGeneral[[#This Row],[TOTAL mercancía general desembarcada en cabotaje y exterior]]</f>
        <v>63264401</v>
      </c>
    </row>
    <row r="3384" spans="1:13" hidden="1" x14ac:dyDescent="0.25">
      <c r="A3384" s="1">
        <v>2020</v>
      </c>
      <c r="B3384" s="1" t="s">
        <v>28</v>
      </c>
      <c r="C3384" s="1" t="s">
        <v>32</v>
      </c>
      <c r="D3384" s="1" t="s">
        <v>33</v>
      </c>
      <c r="E3384" s="2">
        <v>52906</v>
      </c>
      <c r="F3384" s="2">
        <v>33358</v>
      </c>
      <c r="G3384" s="3">
        <f>+dataMercanciaGeneral[[#This Row],[Mercancía general embarcada en cabotaje]]+dataMercanciaGeneral[[#This Row],[Mercancía general desembarcada en cabotaje]]</f>
        <v>86264</v>
      </c>
      <c r="H3384" s="2">
        <v>724848.67200000002</v>
      </c>
      <c r="I3384" s="2">
        <v>386847.93600000441</v>
      </c>
      <c r="J3384" s="3">
        <f>+dataMercanciaGeneral[[#This Row],[Mercancía general embarcada en exterior]]+dataMercanciaGeneral[[#This Row],[Mercancía general desembarcada en exterior]]</f>
        <v>1111696.6080000044</v>
      </c>
      <c r="K3384" s="3">
        <f>+dataMercanciaGeneral[[#This Row],[Mercancía general embarcada en cabotaje]]+dataMercanciaGeneral[[#This Row],[Mercancía general embarcada en exterior]]</f>
        <v>777754.67200000002</v>
      </c>
      <c r="L3384" s="3">
        <f>+dataMercanciaGeneral[[#This Row],[Mercancía general desembarcada en cabotaje]]+dataMercanciaGeneral[[#This Row],[Mercancía general desembarcada en exterior]]</f>
        <v>420205.93600000441</v>
      </c>
      <c r="M3384" s="3">
        <f>+dataMercanciaGeneral[[#This Row],[TOTAL mercancía general embarcada en cabotaje y exterior]]+dataMercanciaGeneral[[#This Row],[TOTAL mercancía general desembarcada en cabotaje y exterior]]</f>
        <v>1197960.6080000044</v>
      </c>
    </row>
    <row r="3385" spans="1:13" hidden="1" x14ac:dyDescent="0.25">
      <c r="A3385" s="1">
        <v>2020</v>
      </c>
      <c r="B3385" s="1" t="s">
        <v>28</v>
      </c>
      <c r="C3385" s="1" t="s">
        <v>32</v>
      </c>
      <c r="D3385" s="1" t="s">
        <v>42</v>
      </c>
      <c r="E3385" s="2">
        <v>40810</v>
      </c>
      <c r="F3385" s="2">
        <v>21895</v>
      </c>
      <c r="G3385" s="3">
        <f>+dataMercanciaGeneral[[#This Row],[Mercancía general embarcada en cabotaje]]+dataMercanciaGeneral[[#This Row],[Mercancía general desembarcada en cabotaje]]</f>
        <v>62705</v>
      </c>
      <c r="H3385" s="2">
        <v>1339820</v>
      </c>
      <c r="I3385" s="2">
        <v>1377762</v>
      </c>
      <c r="J3385" s="3">
        <f>+dataMercanciaGeneral[[#This Row],[Mercancía general embarcada en exterior]]+dataMercanciaGeneral[[#This Row],[Mercancía general desembarcada en exterior]]</f>
        <v>2717582</v>
      </c>
      <c r="K3385" s="3">
        <f>+dataMercanciaGeneral[[#This Row],[Mercancía general embarcada en cabotaje]]+dataMercanciaGeneral[[#This Row],[Mercancía general embarcada en exterior]]</f>
        <v>1380630</v>
      </c>
      <c r="L3385" s="3">
        <f>+dataMercanciaGeneral[[#This Row],[Mercancía general desembarcada en cabotaje]]+dataMercanciaGeneral[[#This Row],[Mercancía general desembarcada en exterior]]</f>
        <v>1399657</v>
      </c>
      <c r="M3385" s="3">
        <f>+dataMercanciaGeneral[[#This Row],[TOTAL mercancía general embarcada en cabotaje y exterior]]+dataMercanciaGeneral[[#This Row],[TOTAL mercancía general desembarcada en cabotaje y exterior]]</f>
        <v>2780287</v>
      </c>
    </row>
    <row r="3386" spans="1:13" hidden="1" x14ac:dyDescent="0.25">
      <c r="A3386" s="1">
        <v>2020</v>
      </c>
      <c r="B3386" s="1" t="s">
        <v>29</v>
      </c>
      <c r="C3386" s="1" t="s">
        <v>32</v>
      </c>
      <c r="D3386" s="1" t="s">
        <v>33</v>
      </c>
      <c r="E3386" s="2">
        <v>0</v>
      </c>
      <c r="F3386" s="2">
        <v>0</v>
      </c>
      <c r="G3386" s="3">
        <f>+dataMercanciaGeneral[[#This Row],[Mercancía general embarcada en cabotaje]]+dataMercanciaGeneral[[#This Row],[Mercancía general desembarcada en cabotaje]]</f>
        <v>0</v>
      </c>
      <c r="H3386" s="2">
        <v>179774.4</v>
      </c>
      <c r="I3386" s="2">
        <v>164732</v>
      </c>
      <c r="J3386" s="3">
        <f>+dataMercanciaGeneral[[#This Row],[Mercancía general embarcada en exterior]]+dataMercanciaGeneral[[#This Row],[Mercancía general desembarcada en exterior]]</f>
        <v>344506.4</v>
      </c>
      <c r="K3386" s="3">
        <f>+dataMercanciaGeneral[[#This Row],[Mercancía general embarcada en cabotaje]]+dataMercanciaGeneral[[#This Row],[Mercancía general embarcada en exterior]]</f>
        <v>179774.4</v>
      </c>
      <c r="L3386" s="3">
        <f>+dataMercanciaGeneral[[#This Row],[Mercancía general desembarcada en cabotaje]]+dataMercanciaGeneral[[#This Row],[Mercancía general desembarcada en exterior]]</f>
        <v>164732</v>
      </c>
      <c r="M3386" s="3">
        <f>+dataMercanciaGeneral[[#This Row],[TOTAL mercancía general embarcada en cabotaje y exterior]]+dataMercanciaGeneral[[#This Row],[TOTAL mercancía general desembarcada en cabotaje y exterior]]</f>
        <v>344506.4</v>
      </c>
    </row>
    <row r="3387" spans="1:13" hidden="1" x14ac:dyDescent="0.25">
      <c r="A3387" s="1">
        <v>2020</v>
      </c>
      <c r="B3387" s="1" t="s">
        <v>29</v>
      </c>
      <c r="C3387" s="1" t="s">
        <v>32</v>
      </c>
      <c r="D3387" s="1" t="s">
        <v>42</v>
      </c>
      <c r="E3387" s="2">
        <v>219539</v>
      </c>
      <c r="F3387" s="2">
        <v>66689</v>
      </c>
      <c r="G3387" s="3">
        <f>+dataMercanciaGeneral[[#This Row],[Mercancía general embarcada en cabotaje]]+dataMercanciaGeneral[[#This Row],[Mercancía general desembarcada en cabotaje]]</f>
        <v>286228</v>
      </c>
      <c r="H3387" s="2">
        <v>11107</v>
      </c>
      <c r="I3387" s="2">
        <v>15027</v>
      </c>
      <c r="J3387" s="3">
        <f>+dataMercanciaGeneral[[#This Row],[Mercancía general embarcada en exterior]]+dataMercanciaGeneral[[#This Row],[Mercancía general desembarcada en exterior]]</f>
        <v>26134</v>
      </c>
      <c r="K3387" s="3">
        <f>+dataMercanciaGeneral[[#This Row],[Mercancía general embarcada en cabotaje]]+dataMercanciaGeneral[[#This Row],[Mercancía general embarcada en exterior]]</f>
        <v>230646</v>
      </c>
      <c r="L3387" s="3">
        <f>+dataMercanciaGeneral[[#This Row],[Mercancía general desembarcada en cabotaje]]+dataMercanciaGeneral[[#This Row],[Mercancía general desembarcada en exterior]]</f>
        <v>81716</v>
      </c>
      <c r="M3387" s="3">
        <f>+dataMercanciaGeneral[[#This Row],[TOTAL mercancía general embarcada en cabotaje y exterior]]+dataMercanciaGeneral[[#This Row],[TOTAL mercancía general desembarcada en cabotaje y exterior]]</f>
        <v>312362</v>
      </c>
    </row>
    <row r="3388" spans="1:13" hidden="1" x14ac:dyDescent="0.25">
      <c r="A3388" s="1">
        <v>2021</v>
      </c>
      <c r="B3388" s="1" t="s">
        <v>0</v>
      </c>
      <c r="C3388" s="1" t="s">
        <v>32</v>
      </c>
      <c r="D3388" s="1" t="s">
        <v>33</v>
      </c>
      <c r="E3388" s="2">
        <v>0</v>
      </c>
      <c r="F3388" s="2">
        <v>0</v>
      </c>
      <c r="G3388" s="3">
        <f>+dataMercanciaGeneral[[#This Row],[Mercancía general embarcada en cabotaje]]+dataMercanciaGeneral[[#This Row],[Mercancía general desembarcada en cabotaje]]</f>
        <v>0</v>
      </c>
      <c r="H3388" s="2">
        <v>322126</v>
      </c>
      <c r="I3388" s="2">
        <v>530525</v>
      </c>
      <c r="J3388" s="3">
        <f>+dataMercanciaGeneral[[#This Row],[Mercancía general embarcada en exterior]]+dataMercanciaGeneral[[#This Row],[Mercancía general desembarcada en exterior]]</f>
        <v>852651</v>
      </c>
      <c r="K3388" s="3">
        <f>+dataMercanciaGeneral[[#This Row],[Mercancía general embarcada en cabotaje]]+dataMercanciaGeneral[[#This Row],[Mercancía general embarcada en exterior]]</f>
        <v>322126</v>
      </c>
      <c r="L3388" s="3">
        <f>+dataMercanciaGeneral[[#This Row],[Mercancía general desembarcada en cabotaje]]+dataMercanciaGeneral[[#This Row],[Mercancía general desembarcada en exterior]]</f>
        <v>530525</v>
      </c>
      <c r="M3388" s="3">
        <f>+dataMercanciaGeneral[[#This Row],[TOTAL mercancía general embarcada en cabotaje y exterior]]+dataMercanciaGeneral[[#This Row],[TOTAL mercancía general desembarcada en cabotaje y exterior]]</f>
        <v>852651</v>
      </c>
    </row>
    <row r="3389" spans="1:13" hidden="1" x14ac:dyDescent="0.25">
      <c r="A3389" s="1">
        <v>2021</v>
      </c>
      <c r="B3389" s="1" t="s">
        <v>1</v>
      </c>
      <c r="C3389" s="1" t="s">
        <v>32</v>
      </c>
      <c r="D3389" s="1" t="s">
        <v>33</v>
      </c>
      <c r="E3389" s="2">
        <v>60</v>
      </c>
      <c r="F3389" s="2">
        <v>12</v>
      </c>
      <c r="G3389" s="3">
        <f>+dataMercanciaGeneral[[#This Row],[Mercancía general embarcada en cabotaje]]+dataMercanciaGeneral[[#This Row],[Mercancía general desembarcada en cabotaje]]</f>
        <v>72</v>
      </c>
      <c r="H3389" s="2">
        <v>59819</v>
      </c>
      <c r="I3389" s="2">
        <v>60257</v>
      </c>
      <c r="J3389" s="3">
        <f>+dataMercanciaGeneral[[#This Row],[Mercancía general embarcada en exterior]]+dataMercanciaGeneral[[#This Row],[Mercancía general desembarcada en exterior]]</f>
        <v>120076</v>
      </c>
      <c r="K3389" s="3">
        <f>+dataMercanciaGeneral[[#This Row],[Mercancía general embarcada en cabotaje]]+dataMercanciaGeneral[[#This Row],[Mercancía general embarcada en exterior]]</f>
        <v>59879</v>
      </c>
      <c r="L3389" s="3">
        <f>+dataMercanciaGeneral[[#This Row],[Mercancía general desembarcada en cabotaje]]+dataMercanciaGeneral[[#This Row],[Mercancía general desembarcada en exterior]]</f>
        <v>60269</v>
      </c>
      <c r="M3389" s="3">
        <f>+dataMercanciaGeneral[[#This Row],[TOTAL mercancía general embarcada en cabotaje y exterior]]+dataMercanciaGeneral[[#This Row],[TOTAL mercancía general desembarcada en cabotaje y exterior]]</f>
        <v>120148</v>
      </c>
    </row>
    <row r="3390" spans="1:13" hidden="1" x14ac:dyDescent="0.25">
      <c r="A3390" s="1">
        <v>2021</v>
      </c>
      <c r="B3390" s="1" t="s">
        <v>2</v>
      </c>
      <c r="C3390" s="1" t="s">
        <v>32</v>
      </c>
      <c r="D3390" s="1" t="s">
        <v>33</v>
      </c>
      <c r="E3390" s="2">
        <v>38860</v>
      </c>
      <c r="F3390" s="2">
        <v>24836</v>
      </c>
      <c r="G3390" s="3">
        <f>+dataMercanciaGeneral[[#This Row],[Mercancía general embarcada en cabotaje]]+dataMercanciaGeneral[[#This Row],[Mercancía general desembarcada en cabotaje]]</f>
        <v>63696</v>
      </c>
      <c r="H3390" s="2">
        <v>514309</v>
      </c>
      <c r="I3390" s="2">
        <v>465607</v>
      </c>
      <c r="J3390" s="3">
        <f>+dataMercanciaGeneral[[#This Row],[Mercancía general embarcada en exterior]]+dataMercanciaGeneral[[#This Row],[Mercancía general desembarcada en exterior]]</f>
        <v>979916</v>
      </c>
      <c r="K3390" s="3">
        <f>+dataMercanciaGeneral[[#This Row],[Mercancía general embarcada en cabotaje]]+dataMercanciaGeneral[[#This Row],[Mercancía general embarcada en exterior]]</f>
        <v>553169</v>
      </c>
      <c r="L3390" s="3">
        <f>+dataMercanciaGeneral[[#This Row],[Mercancía general desembarcada en cabotaje]]+dataMercanciaGeneral[[#This Row],[Mercancía general desembarcada en exterior]]</f>
        <v>490443</v>
      </c>
      <c r="M3390" s="3">
        <f>+dataMercanciaGeneral[[#This Row],[TOTAL mercancía general embarcada en cabotaje y exterior]]+dataMercanciaGeneral[[#This Row],[TOTAL mercancía general desembarcada en cabotaje y exterior]]</f>
        <v>1043612</v>
      </c>
    </row>
    <row r="3391" spans="1:13" hidden="1" x14ac:dyDescent="0.25">
      <c r="A3391" s="1">
        <v>2021</v>
      </c>
      <c r="B3391" s="1" t="s">
        <v>3</v>
      </c>
      <c r="C3391" s="1" t="s">
        <v>32</v>
      </c>
      <c r="D3391" s="1" t="s">
        <v>33</v>
      </c>
      <c r="E3391" s="2">
        <v>28065</v>
      </c>
      <c r="F3391" s="2">
        <v>3405</v>
      </c>
      <c r="G3391" s="3">
        <f>+dataMercanciaGeneral[[#This Row],[Mercancía general embarcada en cabotaje]]+dataMercanciaGeneral[[#This Row],[Mercancía general desembarcada en cabotaje]]</f>
        <v>31470</v>
      </c>
      <c r="H3391" s="2">
        <v>908608</v>
      </c>
      <c r="I3391" s="2">
        <v>197399</v>
      </c>
      <c r="J3391" s="3">
        <f>+dataMercanciaGeneral[[#This Row],[Mercancía general embarcada en exterior]]+dataMercanciaGeneral[[#This Row],[Mercancía general desembarcada en exterior]]</f>
        <v>1106007</v>
      </c>
      <c r="K3391" s="3">
        <f>+dataMercanciaGeneral[[#This Row],[Mercancía general embarcada en cabotaje]]+dataMercanciaGeneral[[#This Row],[Mercancía general embarcada en exterior]]</f>
        <v>936673</v>
      </c>
      <c r="L3391" s="3">
        <f>+dataMercanciaGeneral[[#This Row],[Mercancía general desembarcada en cabotaje]]+dataMercanciaGeneral[[#This Row],[Mercancía general desembarcada en exterior]]</f>
        <v>200804</v>
      </c>
      <c r="M3391" s="3">
        <f>+dataMercanciaGeneral[[#This Row],[TOTAL mercancía general embarcada en cabotaje y exterior]]+dataMercanciaGeneral[[#This Row],[TOTAL mercancía general desembarcada en cabotaje y exterior]]</f>
        <v>1137477</v>
      </c>
    </row>
    <row r="3392" spans="1:13" hidden="1" x14ac:dyDescent="0.25">
      <c r="A3392" s="1">
        <v>2021</v>
      </c>
      <c r="B3392" s="1" t="s">
        <v>4</v>
      </c>
      <c r="C3392" s="1" t="s">
        <v>32</v>
      </c>
      <c r="D3392" s="1" t="s">
        <v>33</v>
      </c>
      <c r="E3392" s="2">
        <v>344303</v>
      </c>
      <c r="F3392" s="2">
        <v>176806</v>
      </c>
      <c r="G3392" s="3">
        <f>+dataMercanciaGeneral[[#This Row],[Mercancía general embarcada en cabotaje]]+dataMercanciaGeneral[[#This Row],[Mercancía general desembarcada en cabotaje]]</f>
        <v>521109</v>
      </c>
      <c r="H3392" s="2">
        <v>6116172</v>
      </c>
      <c r="I3392" s="2">
        <v>5221542</v>
      </c>
      <c r="J3392" s="3">
        <f>+dataMercanciaGeneral[[#This Row],[Mercancía general embarcada en exterior]]+dataMercanciaGeneral[[#This Row],[Mercancía general desembarcada en exterior]]</f>
        <v>11337714</v>
      </c>
      <c r="K3392" s="3">
        <f>+dataMercanciaGeneral[[#This Row],[Mercancía general embarcada en cabotaje]]+dataMercanciaGeneral[[#This Row],[Mercancía general embarcada en exterior]]</f>
        <v>6460475</v>
      </c>
      <c r="L3392" s="3">
        <f>+dataMercanciaGeneral[[#This Row],[Mercancía general desembarcada en cabotaje]]+dataMercanciaGeneral[[#This Row],[Mercancía general desembarcada en exterior]]</f>
        <v>5398348</v>
      </c>
      <c r="M3392" s="3">
        <f>+dataMercanciaGeneral[[#This Row],[TOTAL mercancía general embarcada en cabotaje y exterior]]+dataMercanciaGeneral[[#This Row],[TOTAL mercancía general desembarcada en cabotaje y exterior]]</f>
        <v>11858823</v>
      </c>
    </row>
    <row r="3393" spans="1:13" hidden="1" x14ac:dyDescent="0.25">
      <c r="A3393" s="1">
        <v>2021</v>
      </c>
      <c r="B3393" s="1" t="s">
        <v>5</v>
      </c>
      <c r="C3393" s="1" t="s">
        <v>32</v>
      </c>
      <c r="D3393" s="1" t="s">
        <v>33</v>
      </c>
      <c r="E3393" s="2">
        <v>249054</v>
      </c>
      <c r="F3393" s="2">
        <v>288414</v>
      </c>
      <c r="G3393" s="3">
        <f>+dataMercanciaGeneral[[#This Row],[Mercancía general embarcada en cabotaje]]+dataMercanciaGeneral[[#This Row],[Mercancía general desembarcada en cabotaje]]</f>
        <v>537468</v>
      </c>
      <c r="H3393" s="2">
        <v>60470</v>
      </c>
      <c r="I3393" s="2">
        <v>80412</v>
      </c>
      <c r="J3393" s="3">
        <f>+dataMercanciaGeneral[[#This Row],[Mercancía general embarcada en exterior]]+dataMercanciaGeneral[[#This Row],[Mercancía general desembarcada en exterior]]</f>
        <v>140882</v>
      </c>
      <c r="K3393" s="3">
        <f>+dataMercanciaGeneral[[#This Row],[Mercancía general embarcada en cabotaje]]+dataMercanciaGeneral[[#This Row],[Mercancía general embarcada en exterior]]</f>
        <v>309524</v>
      </c>
      <c r="L3393" s="3">
        <f>+dataMercanciaGeneral[[#This Row],[Mercancía general desembarcada en cabotaje]]+dataMercanciaGeneral[[#This Row],[Mercancía general desembarcada en exterior]]</f>
        <v>368826</v>
      </c>
      <c r="M3393" s="3">
        <f>+dataMercanciaGeneral[[#This Row],[TOTAL mercancía general embarcada en cabotaje y exterior]]+dataMercanciaGeneral[[#This Row],[TOTAL mercancía general desembarcada en cabotaje y exterior]]</f>
        <v>678350</v>
      </c>
    </row>
    <row r="3394" spans="1:13" hidden="1" x14ac:dyDescent="0.25">
      <c r="A3394" s="1">
        <v>2021</v>
      </c>
      <c r="B3394" s="1" t="s">
        <v>10</v>
      </c>
      <c r="C3394" s="1" t="s">
        <v>32</v>
      </c>
      <c r="D3394" s="1" t="s">
        <v>33</v>
      </c>
      <c r="E3394" s="2">
        <v>4086461</v>
      </c>
      <c r="F3394" s="2">
        <v>7698232</v>
      </c>
      <c r="G3394" s="3">
        <f>+dataMercanciaGeneral[[#This Row],[Mercancía general embarcada en cabotaje]]+dataMercanciaGeneral[[#This Row],[Mercancía general desembarcada en cabotaje]]</f>
        <v>11784693</v>
      </c>
      <c r="H3394" s="2">
        <v>12789</v>
      </c>
      <c r="I3394" s="2">
        <v>9417</v>
      </c>
      <c r="J3394" s="3">
        <f>+dataMercanciaGeneral[[#This Row],[Mercancía general embarcada en exterior]]+dataMercanciaGeneral[[#This Row],[Mercancía general desembarcada en exterior]]</f>
        <v>22206</v>
      </c>
      <c r="K3394" s="3">
        <f>+dataMercanciaGeneral[[#This Row],[Mercancía general embarcada en cabotaje]]+dataMercanciaGeneral[[#This Row],[Mercancía general embarcada en exterior]]</f>
        <v>4099250</v>
      </c>
      <c r="L3394" s="3">
        <f>+dataMercanciaGeneral[[#This Row],[Mercancía general desembarcada en cabotaje]]+dataMercanciaGeneral[[#This Row],[Mercancía general desembarcada en exterior]]</f>
        <v>7707649</v>
      </c>
      <c r="M3394" s="3">
        <f>+dataMercanciaGeneral[[#This Row],[TOTAL mercancía general embarcada en cabotaje y exterior]]+dataMercanciaGeneral[[#This Row],[TOTAL mercancía general desembarcada en cabotaje y exterior]]</f>
        <v>11806899</v>
      </c>
    </row>
    <row r="3395" spans="1:13" hidden="1" x14ac:dyDescent="0.25">
      <c r="A3395" s="1">
        <v>2021</v>
      </c>
      <c r="B3395" s="1" t="s">
        <v>11</v>
      </c>
      <c r="C3395" s="1" t="s">
        <v>32</v>
      </c>
      <c r="D3395" s="1" t="s">
        <v>33</v>
      </c>
      <c r="E3395" s="2">
        <v>3088695</v>
      </c>
      <c r="F3395" s="2">
        <v>1610010</v>
      </c>
      <c r="G3395" s="3">
        <f>+dataMercanciaGeneral[[#This Row],[Mercancía general embarcada en cabotaje]]+dataMercanciaGeneral[[#This Row],[Mercancía general desembarcada en cabotaje]]</f>
        <v>4698705</v>
      </c>
      <c r="H3395" s="2">
        <v>3040511</v>
      </c>
      <c r="I3395" s="2">
        <v>2973791</v>
      </c>
      <c r="J3395" s="3">
        <f>+dataMercanciaGeneral[[#This Row],[Mercancía general embarcada en exterior]]+dataMercanciaGeneral[[#This Row],[Mercancía general desembarcada en exterior]]</f>
        <v>6014302</v>
      </c>
      <c r="K3395" s="3">
        <f>+dataMercanciaGeneral[[#This Row],[Mercancía general embarcada en cabotaje]]+dataMercanciaGeneral[[#This Row],[Mercancía general embarcada en exterior]]</f>
        <v>6129206</v>
      </c>
      <c r="L3395" s="3">
        <f>+dataMercanciaGeneral[[#This Row],[Mercancía general desembarcada en cabotaje]]+dataMercanciaGeneral[[#This Row],[Mercancía general desembarcada en exterior]]</f>
        <v>4583801</v>
      </c>
      <c r="M3395" s="3">
        <f>+dataMercanciaGeneral[[#This Row],[TOTAL mercancía general embarcada en cabotaje y exterior]]+dataMercanciaGeneral[[#This Row],[TOTAL mercancía general desembarcada en cabotaje y exterior]]</f>
        <v>10713007</v>
      </c>
    </row>
    <row r="3396" spans="1:13" hidden="1" x14ac:dyDescent="0.25">
      <c r="A3396" s="1">
        <v>2021</v>
      </c>
      <c r="B3396" s="1" t="s">
        <v>12</v>
      </c>
      <c r="C3396" s="1" t="s">
        <v>32</v>
      </c>
      <c r="D3396" s="1" t="s">
        <v>33</v>
      </c>
      <c r="E3396" s="2">
        <v>14280</v>
      </c>
      <c r="F3396" s="2">
        <v>13589</v>
      </c>
      <c r="G3396" s="3">
        <f>+dataMercanciaGeneral[[#This Row],[Mercancía general embarcada en cabotaje]]+dataMercanciaGeneral[[#This Row],[Mercancía general desembarcada en cabotaje]]</f>
        <v>27869</v>
      </c>
      <c r="H3396" s="2">
        <v>1082135</v>
      </c>
      <c r="I3396" s="2">
        <v>2000218</v>
      </c>
      <c r="J3396" s="3">
        <f>+dataMercanciaGeneral[[#This Row],[Mercancía general embarcada en exterior]]+dataMercanciaGeneral[[#This Row],[Mercancía general desembarcada en exterior]]</f>
        <v>3082353</v>
      </c>
      <c r="K3396" s="3">
        <f>+dataMercanciaGeneral[[#This Row],[Mercancía general embarcada en cabotaje]]+dataMercanciaGeneral[[#This Row],[Mercancía general embarcada en exterior]]</f>
        <v>1096415</v>
      </c>
      <c r="L3396" s="3">
        <f>+dataMercanciaGeneral[[#This Row],[Mercancía general desembarcada en cabotaje]]+dataMercanciaGeneral[[#This Row],[Mercancía general desembarcada en exterior]]</f>
        <v>2013807</v>
      </c>
      <c r="M3396" s="3">
        <f>+dataMercanciaGeneral[[#This Row],[TOTAL mercancía general embarcada en cabotaje y exterior]]+dataMercanciaGeneral[[#This Row],[TOTAL mercancía general desembarcada en cabotaje y exterior]]</f>
        <v>3110222</v>
      </c>
    </row>
    <row r="3397" spans="1:13" hidden="1" x14ac:dyDescent="0.25">
      <c r="A3397" s="1">
        <v>2021</v>
      </c>
      <c r="B3397" s="1" t="s">
        <v>13</v>
      </c>
      <c r="C3397" s="1" t="s">
        <v>32</v>
      </c>
      <c r="D3397" s="1" t="s">
        <v>33</v>
      </c>
      <c r="E3397" s="2">
        <v>512</v>
      </c>
      <c r="F3397" s="2">
        <v>4458</v>
      </c>
      <c r="G3397" s="3">
        <f>+dataMercanciaGeneral[[#This Row],[Mercancía general embarcada en cabotaje]]+dataMercanciaGeneral[[#This Row],[Mercancía general desembarcada en cabotaje]]</f>
        <v>4970</v>
      </c>
      <c r="H3397" s="2">
        <v>175270</v>
      </c>
      <c r="I3397" s="2">
        <v>173628</v>
      </c>
      <c r="J3397" s="3">
        <f>+dataMercanciaGeneral[[#This Row],[Mercancía general embarcada en exterior]]+dataMercanciaGeneral[[#This Row],[Mercancía general desembarcada en exterior]]</f>
        <v>348898</v>
      </c>
      <c r="K3397" s="3">
        <f>+dataMercanciaGeneral[[#This Row],[Mercancía general embarcada en cabotaje]]+dataMercanciaGeneral[[#This Row],[Mercancía general embarcada en exterior]]</f>
        <v>175782</v>
      </c>
      <c r="L3397" s="3">
        <f>+dataMercanciaGeneral[[#This Row],[Mercancía general desembarcada en cabotaje]]+dataMercanciaGeneral[[#This Row],[Mercancía general desembarcada en exterior]]</f>
        <v>178086</v>
      </c>
      <c r="M3397" s="3">
        <f>+dataMercanciaGeneral[[#This Row],[TOTAL mercancía general embarcada en cabotaje y exterior]]+dataMercanciaGeneral[[#This Row],[TOTAL mercancía general desembarcada en cabotaje y exterior]]</f>
        <v>353868</v>
      </c>
    </row>
    <row r="3398" spans="1:13" hidden="1" x14ac:dyDescent="0.25">
      <c r="A3398" s="1">
        <v>2021</v>
      </c>
      <c r="B3398" s="1" t="s">
        <v>14</v>
      </c>
      <c r="C3398" s="1" t="s">
        <v>32</v>
      </c>
      <c r="D3398" s="1" t="s">
        <v>33</v>
      </c>
      <c r="E3398" s="2">
        <v>6.5</v>
      </c>
      <c r="F3398" s="2">
        <v>28.5</v>
      </c>
      <c r="G3398" s="3">
        <f>+dataMercanciaGeneral[[#This Row],[Mercancía general embarcada en cabotaje]]+dataMercanciaGeneral[[#This Row],[Mercancía general desembarcada en cabotaje]]</f>
        <v>35</v>
      </c>
      <c r="H3398" s="2">
        <v>145851.79999999999</v>
      </c>
      <c r="I3398" s="2">
        <v>44461.137999999977</v>
      </c>
      <c r="J3398" s="3">
        <f>+dataMercanciaGeneral[[#This Row],[Mercancía general embarcada en exterior]]+dataMercanciaGeneral[[#This Row],[Mercancía general desembarcada en exterior]]</f>
        <v>190312.93799999997</v>
      </c>
      <c r="K3398" s="3">
        <f>+dataMercanciaGeneral[[#This Row],[Mercancía general embarcada en cabotaje]]+dataMercanciaGeneral[[#This Row],[Mercancía general embarcada en exterior]]</f>
        <v>145858.29999999999</v>
      </c>
      <c r="L3398" s="3">
        <f>+dataMercanciaGeneral[[#This Row],[Mercancía general desembarcada en cabotaje]]+dataMercanciaGeneral[[#This Row],[Mercancía general desembarcada en exterior]]</f>
        <v>44489.637999999977</v>
      </c>
      <c r="M3398" s="3">
        <f>+dataMercanciaGeneral[[#This Row],[TOTAL mercancía general embarcada en cabotaje y exterior]]+dataMercanciaGeneral[[#This Row],[TOTAL mercancía general desembarcada en cabotaje y exterior]]</f>
        <v>190347.93799999997</v>
      </c>
    </row>
    <row r="3399" spans="1:13" hidden="1" x14ac:dyDescent="0.25">
      <c r="A3399" s="1">
        <v>2021</v>
      </c>
      <c r="B3399" s="1" t="s">
        <v>15</v>
      </c>
      <c r="C3399" s="1" t="s">
        <v>32</v>
      </c>
      <c r="D3399" s="1" t="s">
        <v>33</v>
      </c>
      <c r="E3399" s="2">
        <v>184448</v>
      </c>
      <c r="F3399" s="2">
        <v>335406</v>
      </c>
      <c r="G3399" s="3">
        <f>+dataMercanciaGeneral[[#This Row],[Mercancía general embarcada en cabotaje]]+dataMercanciaGeneral[[#This Row],[Mercancía general desembarcada en cabotaje]]</f>
        <v>519854</v>
      </c>
      <c r="H3399" s="2">
        <v>0</v>
      </c>
      <c r="I3399" s="2">
        <v>4434</v>
      </c>
      <c r="J3399" s="3">
        <f>+dataMercanciaGeneral[[#This Row],[Mercancía general embarcada en exterior]]+dataMercanciaGeneral[[#This Row],[Mercancía general desembarcada en exterior]]</f>
        <v>4434</v>
      </c>
      <c r="K3399" s="3">
        <f>+dataMercanciaGeneral[[#This Row],[Mercancía general embarcada en cabotaje]]+dataMercanciaGeneral[[#This Row],[Mercancía general embarcada en exterior]]</f>
        <v>184448</v>
      </c>
      <c r="L3399" s="3">
        <f>+dataMercanciaGeneral[[#This Row],[Mercancía general desembarcada en cabotaje]]+dataMercanciaGeneral[[#This Row],[Mercancía general desembarcada en exterior]]</f>
        <v>339840</v>
      </c>
      <c r="M3399" s="3">
        <f>+dataMercanciaGeneral[[#This Row],[TOTAL mercancía general embarcada en cabotaje y exterior]]+dataMercanciaGeneral[[#This Row],[TOTAL mercancía general desembarcada en cabotaje y exterior]]</f>
        <v>524288</v>
      </c>
    </row>
    <row r="3400" spans="1:13" hidden="1" x14ac:dyDescent="0.25">
      <c r="A3400" s="1">
        <v>2021</v>
      </c>
      <c r="B3400" s="1" t="s">
        <v>16</v>
      </c>
      <c r="C3400" s="1" t="s">
        <v>32</v>
      </c>
      <c r="D3400" s="1" t="s">
        <v>33</v>
      </c>
      <c r="E3400" s="2">
        <v>17704</v>
      </c>
      <c r="F3400" s="2">
        <v>27465</v>
      </c>
      <c r="G3400" s="3">
        <f>+dataMercanciaGeneral[[#This Row],[Mercancía general embarcada en cabotaje]]+dataMercanciaGeneral[[#This Row],[Mercancía general desembarcada en cabotaje]]</f>
        <v>45169</v>
      </c>
      <c r="H3400" s="2">
        <v>487312</v>
      </c>
      <c r="I3400" s="2">
        <v>83235</v>
      </c>
      <c r="J3400" s="3">
        <f>+dataMercanciaGeneral[[#This Row],[Mercancía general embarcada en exterior]]+dataMercanciaGeneral[[#This Row],[Mercancía general desembarcada en exterior]]</f>
        <v>570547</v>
      </c>
      <c r="K3400" s="3">
        <f>+dataMercanciaGeneral[[#This Row],[Mercancía general embarcada en cabotaje]]+dataMercanciaGeneral[[#This Row],[Mercancía general embarcada en exterior]]</f>
        <v>505016</v>
      </c>
      <c r="L3400" s="3">
        <f>+dataMercanciaGeneral[[#This Row],[Mercancía general desembarcada en cabotaje]]+dataMercanciaGeneral[[#This Row],[Mercancía general desembarcada en exterior]]</f>
        <v>110700</v>
      </c>
      <c r="M3400" s="3">
        <f>+dataMercanciaGeneral[[#This Row],[TOTAL mercancía general embarcada en cabotaje y exterior]]+dataMercanciaGeneral[[#This Row],[TOTAL mercancía general desembarcada en cabotaje y exterior]]</f>
        <v>615716</v>
      </c>
    </row>
    <row r="3401" spans="1:13" hidden="1" x14ac:dyDescent="0.25">
      <c r="A3401" s="1">
        <v>2021</v>
      </c>
      <c r="B3401" s="1" t="s">
        <v>17</v>
      </c>
      <c r="C3401" s="1" t="s">
        <v>32</v>
      </c>
      <c r="D3401" s="1" t="s">
        <v>33</v>
      </c>
      <c r="E3401" s="2">
        <v>14798</v>
      </c>
      <c r="F3401" s="2">
        <v>0</v>
      </c>
      <c r="G3401" s="3">
        <f>+dataMercanciaGeneral[[#This Row],[Mercancía general embarcada en cabotaje]]+dataMercanciaGeneral[[#This Row],[Mercancía general desembarcada en cabotaje]]</f>
        <v>14798</v>
      </c>
      <c r="H3401" s="2">
        <v>662535</v>
      </c>
      <c r="I3401" s="2">
        <v>169453</v>
      </c>
      <c r="J3401" s="3">
        <f>+dataMercanciaGeneral[[#This Row],[Mercancía general embarcada en exterior]]+dataMercanciaGeneral[[#This Row],[Mercancía general desembarcada en exterior]]</f>
        <v>831988</v>
      </c>
      <c r="K3401" s="3">
        <f>+dataMercanciaGeneral[[#This Row],[Mercancía general embarcada en cabotaje]]+dataMercanciaGeneral[[#This Row],[Mercancía general embarcada en exterior]]</f>
        <v>677333</v>
      </c>
      <c r="L3401" s="3">
        <f>+dataMercanciaGeneral[[#This Row],[Mercancía general desembarcada en cabotaje]]+dataMercanciaGeneral[[#This Row],[Mercancía general desembarcada en exterior]]</f>
        <v>169453</v>
      </c>
      <c r="M3401" s="3">
        <f>+dataMercanciaGeneral[[#This Row],[TOTAL mercancía general embarcada en cabotaje y exterior]]+dataMercanciaGeneral[[#This Row],[TOTAL mercancía general desembarcada en cabotaje y exterior]]</f>
        <v>846786</v>
      </c>
    </row>
    <row r="3402" spans="1:13" hidden="1" x14ac:dyDescent="0.25">
      <c r="A3402" s="1">
        <v>2021</v>
      </c>
      <c r="B3402" s="1" t="s">
        <v>18</v>
      </c>
      <c r="C3402" s="1" t="s">
        <v>32</v>
      </c>
      <c r="D3402" s="1" t="s">
        <v>33</v>
      </c>
      <c r="E3402" s="2">
        <v>308080</v>
      </c>
      <c r="F3402" s="2">
        <v>157795</v>
      </c>
      <c r="G3402" s="3">
        <f>+dataMercanciaGeneral[[#This Row],[Mercancía general embarcada en cabotaje]]+dataMercanciaGeneral[[#This Row],[Mercancía general desembarcada en cabotaje]]</f>
        <v>465875</v>
      </c>
      <c r="H3402" s="2">
        <v>103363</v>
      </c>
      <c r="I3402" s="2">
        <v>47008</v>
      </c>
      <c r="J3402" s="3">
        <f>+dataMercanciaGeneral[[#This Row],[Mercancía general embarcada en exterior]]+dataMercanciaGeneral[[#This Row],[Mercancía general desembarcada en exterior]]</f>
        <v>150371</v>
      </c>
      <c r="K3402" s="3">
        <f>+dataMercanciaGeneral[[#This Row],[Mercancía general embarcada en cabotaje]]+dataMercanciaGeneral[[#This Row],[Mercancía general embarcada en exterior]]</f>
        <v>411443</v>
      </c>
      <c r="L3402" s="3">
        <f>+dataMercanciaGeneral[[#This Row],[Mercancía general desembarcada en cabotaje]]+dataMercanciaGeneral[[#This Row],[Mercancía general desembarcada en exterior]]</f>
        <v>204803</v>
      </c>
      <c r="M3402" s="3">
        <f>+dataMercanciaGeneral[[#This Row],[TOTAL mercancía general embarcada en cabotaje y exterior]]+dataMercanciaGeneral[[#This Row],[TOTAL mercancía general desembarcada en cabotaje y exterior]]</f>
        <v>616246</v>
      </c>
    </row>
    <row r="3403" spans="1:13" hidden="1" x14ac:dyDescent="0.25">
      <c r="A3403" s="1">
        <v>2021</v>
      </c>
      <c r="B3403" s="1" t="s">
        <v>19</v>
      </c>
      <c r="C3403" s="1" t="s">
        <v>32</v>
      </c>
      <c r="D3403" s="1" t="s">
        <v>33</v>
      </c>
      <c r="E3403" s="2">
        <v>1877443</v>
      </c>
      <c r="F3403" s="2">
        <v>1900638</v>
      </c>
      <c r="G3403" s="3">
        <f>+dataMercanciaGeneral[[#This Row],[Mercancía general embarcada en cabotaje]]+dataMercanciaGeneral[[#This Row],[Mercancía general desembarcada en cabotaje]]</f>
        <v>3778081</v>
      </c>
      <c r="H3403" s="2">
        <v>317016</v>
      </c>
      <c r="I3403" s="2">
        <v>88898</v>
      </c>
      <c r="J3403" s="3">
        <f>+dataMercanciaGeneral[[#This Row],[Mercancía general embarcada en exterior]]+dataMercanciaGeneral[[#This Row],[Mercancía general desembarcada en exterior]]</f>
        <v>405914</v>
      </c>
      <c r="K3403" s="3">
        <f>+dataMercanciaGeneral[[#This Row],[Mercancía general embarcada en cabotaje]]+dataMercanciaGeneral[[#This Row],[Mercancía general embarcada en exterior]]</f>
        <v>2194459</v>
      </c>
      <c r="L3403" s="3">
        <f>+dataMercanciaGeneral[[#This Row],[Mercancía general desembarcada en cabotaje]]+dataMercanciaGeneral[[#This Row],[Mercancía general desembarcada en exterior]]</f>
        <v>1989536</v>
      </c>
      <c r="M3403" s="3">
        <f>+dataMercanciaGeneral[[#This Row],[TOTAL mercancía general embarcada en cabotaje y exterior]]+dataMercanciaGeneral[[#This Row],[TOTAL mercancía general desembarcada en cabotaje y exterior]]</f>
        <v>4183995</v>
      </c>
    </row>
    <row r="3404" spans="1:13" hidden="1" x14ac:dyDescent="0.25">
      <c r="A3404" s="1">
        <v>2021</v>
      </c>
      <c r="B3404" s="1" t="s">
        <v>20</v>
      </c>
      <c r="C3404" s="1" t="s">
        <v>32</v>
      </c>
      <c r="D3404" s="1" t="s">
        <v>33</v>
      </c>
      <c r="E3404" s="2">
        <v>252135</v>
      </c>
      <c r="F3404" s="2">
        <v>118029</v>
      </c>
      <c r="G3404" s="3">
        <f>+dataMercanciaGeneral[[#This Row],[Mercancía general embarcada en cabotaje]]+dataMercanciaGeneral[[#This Row],[Mercancía general desembarcada en cabotaje]]</f>
        <v>370164</v>
      </c>
      <c r="H3404" s="2">
        <v>30083</v>
      </c>
      <c r="I3404" s="2">
        <v>38082</v>
      </c>
      <c r="J3404" s="3">
        <f>+dataMercanciaGeneral[[#This Row],[Mercancía general embarcada en exterior]]+dataMercanciaGeneral[[#This Row],[Mercancía general desembarcada en exterior]]</f>
        <v>68165</v>
      </c>
      <c r="K3404" s="3">
        <f>+dataMercanciaGeneral[[#This Row],[Mercancía general embarcada en cabotaje]]+dataMercanciaGeneral[[#This Row],[Mercancía general embarcada en exterior]]</f>
        <v>282218</v>
      </c>
      <c r="L3404" s="3">
        <f>+dataMercanciaGeneral[[#This Row],[Mercancía general desembarcada en cabotaje]]+dataMercanciaGeneral[[#This Row],[Mercancía general desembarcada en exterior]]</f>
        <v>156111</v>
      </c>
      <c r="M3404" s="3">
        <f>+dataMercanciaGeneral[[#This Row],[TOTAL mercancía general embarcada en cabotaje y exterior]]+dataMercanciaGeneral[[#This Row],[TOTAL mercancía general desembarcada en cabotaje y exterior]]</f>
        <v>438329</v>
      </c>
    </row>
    <row r="3405" spans="1:13" hidden="1" x14ac:dyDescent="0.25">
      <c r="A3405" s="1">
        <v>2021</v>
      </c>
      <c r="B3405" s="1" t="s">
        <v>21</v>
      </c>
      <c r="C3405" s="1" t="s">
        <v>32</v>
      </c>
      <c r="D3405" s="1" t="s">
        <v>33</v>
      </c>
      <c r="E3405" s="2">
        <v>0</v>
      </c>
      <c r="F3405" s="2">
        <v>12770</v>
      </c>
      <c r="G3405" s="3">
        <f>+dataMercanciaGeneral[[#This Row],[Mercancía general embarcada en cabotaje]]+dataMercanciaGeneral[[#This Row],[Mercancía general desembarcada en cabotaje]]</f>
        <v>12770</v>
      </c>
      <c r="H3405" s="2">
        <v>441018</v>
      </c>
      <c r="I3405" s="2">
        <v>205830</v>
      </c>
      <c r="J3405" s="3">
        <f>+dataMercanciaGeneral[[#This Row],[Mercancía general embarcada en exterior]]+dataMercanciaGeneral[[#This Row],[Mercancía general desembarcada en exterior]]</f>
        <v>646848</v>
      </c>
      <c r="K3405" s="3">
        <f>+dataMercanciaGeneral[[#This Row],[Mercancía general embarcada en cabotaje]]+dataMercanciaGeneral[[#This Row],[Mercancía general embarcada en exterior]]</f>
        <v>441018</v>
      </c>
      <c r="L3405" s="3">
        <f>+dataMercanciaGeneral[[#This Row],[Mercancía general desembarcada en cabotaje]]+dataMercanciaGeneral[[#This Row],[Mercancía general desembarcada en exterior]]</f>
        <v>218600</v>
      </c>
      <c r="M3405" s="3">
        <f>+dataMercanciaGeneral[[#This Row],[TOTAL mercancía general embarcada en cabotaje y exterior]]+dataMercanciaGeneral[[#This Row],[TOTAL mercancía general desembarcada en cabotaje y exterior]]</f>
        <v>659618</v>
      </c>
    </row>
    <row r="3406" spans="1:13" x14ac:dyDescent="0.25">
      <c r="A3406" s="1">
        <v>2021</v>
      </c>
      <c r="B3406" s="1" t="s">
        <v>22</v>
      </c>
      <c r="C3406" s="1" t="s">
        <v>32</v>
      </c>
      <c r="D3406" s="1" t="s">
        <v>33</v>
      </c>
      <c r="E3406" s="2">
        <v>139575</v>
      </c>
      <c r="F3406" s="2">
        <v>295966</v>
      </c>
      <c r="G3406" s="3">
        <f>+dataMercanciaGeneral[[#This Row],[Mercancía general embarcada en cabotaje]]+dataMercanciaGeneral[[#This Row],[Mercancía general desembarcada en cabotaje]]</f>
        <v>435541</v>
      </c>
      <c r="H3406" s="2">
        <v>0</v>
      </c>
      <c r="I3406" s="2">
        <v>1454</v>
      </c>
      <c r="J3406" s="3">
        <f>+dataMercanciaGeneral[[#This Row],[Mercancía general embarcada en exterior]]+dataMercanciaGeneral[[#This Row],[Mercancía general desembarcada en exterior]]</f>
        <v>1454</v>
      </c>
      <c r="K3406" s="3">
        <f>+dataMercanciaGeneral[[#This Row],[Mercancía general embarcada en cabotaje]]+dataMercanciaGeneral[[#This Row],[Mercancía general embarcada en exterior]]</f>
        <v>139575</v>
      </c>
      <c r="L3406" s="3">
        <f>+dataMercanciaGeneral[[#This Row],[Mercancía general desembarcada en cabotaje]]+dataMercanciaGeneral[[#This Row],[Mercancía general desembarcada en exterior]]</f>
        <v>297420</v>
      </c>
      <c r="M3406" s="3">
        <f>+dataMercanciaGeneral[[#This Row],[TOTAL mercancía general embarcada en cabotaje y exterior]]+dataMercanciaGeneral[[#This Row],[TOTAL mercancía general desembarcada en cabotaje y exterior]]</f>
        <v>436995</v>
      </c>
    </row>
    <row r="3407" spans="1:13" hidden="1" x14ac:dyDescent="0.25">
      <c r="A3407" s="1">
        <v>2021</v>
      </c>
      <c r="B3407" s="1" t="s">
        <v>6</v>
      </c>
      <c r="C3407" s="1" t="s">
        <v>32</v>
      </c>
      <c r="D3407" s="1" t="s">
        <v>33</v>
      </c>
      <c r="E3407" s="2">
        <v>30482</v>
      </c>
      <c r="F3407" s="2">
        <v>8088</v>
      </c>
      <c r="G3407" s="3">
        <f>+dataMercanciaGeneral[[#This Row],[Mercancía general embarcada en cabotaje]]+dataMercanciaGeneral[[#This Row],[Mercancía general desembarcada en cabotaje]]</f>
        <v>38570</v>
      </c>
      <c r="H3407" s="2">
        <v>63284</v>
      </c>
      <c r="I3407" s="2">
        <v>69696</v>
      </c>
      <c r="J3407" s="3">
        <f>+dataMercanciaGeneral[[#This Row],[Mercancía general embarcada en exterior]]+dataMercanciaGeneral[[#This Row],[Mercancía general desembarcada en exterior]]</f>
        <v>132980</v>
      </c>
      <c r="K3407" s="3">
        <f>+dataMercanciaGeneral[[#This Row],[Mercancía general embarcada en cabotaje]]+dataMercanciaGeneral[[#This Row],[Mercancía general embarcada en exterior]]</f>
        <v>93766</v>
      </c>
      <c r="L3407" s="3">
        <f>+dataMercanciaGeneral[[#This Row],[Mercancía general desembarcada en cabotaje]]+dataMercanciaGeneral[[#This Row],[Mercancía general desembarcada en exterior]]</f>
        <v>77784</v>
      </c>
      <c r="M3407" s="3">
        <f>+dataMercanciaGeneral[[#This Row],[TOTAL mercancía general embarcada en cabotaje y exterior]]+dataMercanciaGeneral[[#This Row],[TOTAL mercancía general desembarcada en cabotaje y exterior]]</f>
        <v>171550</v>
      </c>
    </row>
    <row r="3408" spans="1:13" hidden="1" x14ac:dyDescent="0.25">
      <c r="A3408" s="1">
        <v>2021</v>
      </c>
      <c r="B3408" s="1" t="s">
        <v>23</v>
      </c>
      <c r="C3408" s="1" t="s">
        <v>32</v>
      </c>
      <c r="D3408" s="1" t="s">
        <v>33</v>
      </c>
      <c r="E3408" s="2">
        <v>69</v>
      </c>
      <c r="F3408" s="2">
        <v>26717</v>
      </c>
      <c r="G3408" s="3">
        <f>+dataMercanciaGeneral[[#This Row],[Mercancía general embarcada en cabotaje]]+dataMercanciaGeneral[[#This Row],[Mercancía general desembarcada en cabotaje]]</f>
        <v>26786</v>
      </c>
      <c r="H3408" s="2">
        <v>1086236</v>
      </c>
      <c r="I3408" s="2">
        <v>1276821</v>
      </c>
      <c r="J3408" s="3">
        <f>+dataMercanciaGeneral[[#This Row],[Mercancía general embarcada en exterior]]+dataMercanciaGeneral[[#This Row],[Mercancía general desembarcada en exterior]]</f>
        <v>2363057</v>
      </c>
      <c r="K3408" s="3">
        <f>+dataMercanciaGeneral[[#This Row],[Mercancía general embarcada en cabotaje]]+dataMercanciaGeneral[[#This Row],[Mercancía general embarcada en exterior]]</f>
        <v>1086305</v>
      </c>
      <c r="L3408" s="3">
        <f>+dataMercanciaGeneral[[#This Row],[Mercancía general desembarcada en cabotaje]]+dataMercanciaGeneral[[#This Row],[Mercancía general desembarcada en exterior]]</f>
        <v>1303538</v>
      </c>
      <c r="M3408" s="3">
        <f>+dataMercanciaGeneral[[#This Row],[TOTAL mercancía general embarcada en cabotaje y exterior]]+dataMercanciaGeneral[[#This Row],[TOTAL mercancía general desembarcada en cabotaje y exterior]]</f>
        <v>2389843</v>
      </c>
    </row>
    <row r="3409" spans="1:13" hidden="1" x14ac:dyDescent="0.25">
      <c r="A3409" s="1">
        <v>2021</v>
      </c>
      <c r="B3409" s="1" t="s">
        <v>7</v>
      </c>
      <c r="C3409" s="1" t="s">
        <v>32</v>
      </c>
      <c r="D3409" s="1" t="s">
        <v>33</v>
      </c>
      <c r="E3409" s="2">
        <v>1755928</v>
      </c>
      <c r="F3409" s="2">
        <v>1792281</v>
      </c>
      <c r="G3409" s="3">
        <f>+dataMercanciaGeneral[[#This Row],[Mercancía general embarcada en cabotaje]]+dataMercanciaGeneral[[#This Row],[Mercancía general desembarcada en cabotaje]]</f>
        <v>3548209</v>
      </c>
      <c r="H3409" s="2">
        <v>13448</v>
      </c>
      <c r="I3409" s="2">
        <v>22967</v>
      </c>
      <c r="J3409" s="3">
        <f>+dataMercanciaGeneral[[#This Row],[Mercancía general embarcada en exterior]]+dataMercanciaGeneral[[#This Row],[Mercancía general desembarcada en exterior]]</f>
        <v>36415</v>
      </c>
      <c r="K3409" s="3">
        <f>+dataMercanciaGeneral[[#This Row],[Mercancía general embarcada en cabotaje]]+dataMercanciaGeneral[[#This Row],[Mercancía general embarcada en exterior]]</f>
        <v>1769376</v>
      </c>
      <c r="L3409" s="3">
        <f>+dataMercanciaGeneral[[#This Row],[Mercancía general desembarcada en cabotaje]]+dataMercanciaGeneral[[#This Row],[Mercancía general desembarcada en exterior]]</f>
        <v>1815248</v>
      </c>
      <c r="M3409" s="3">
        <f>+dataMercanciaGeneral[[#This Row],[TOTAL mercancía general embarcada en cabotaje y exterior]]+dataMercanciaGeneral[[#This Row],[TOTAL mercancía general desembarcada en cabotaje y exterior]]</f>
        <v>3584624</v>
      </c>
    </row>
    <row r="3410" spans="1:13" hidden="1" x14ac:dyDescent="0.25">
      <c r="A3410" s="1">
        <v>2021</v>
      </c>
      <c r="B3410" s="1" t="s">
        <v>24</v>
      </c>
      <c r="C3410" s="1" t="s">
        <v>32</v>
      </c>
      <c r="D3410" s="1" t="s">
        <v>33</v>
      </c>
      <c r="E3410" s="2">
        <v>1989</v>
      </c>
      <c r="F3410" s="2">
        <v>1129</v>
      </c>
      <c r="G3410" s="3">
        <f>+dataMercanciaGeneral[[#This Row],[Mercancía general embarcada en cabotaje]]+dataMercanciaGeneral[[#This Row],[Mercancía general desembarcada en cabotaje]]</f>
        <v>3118</v>
      </c>
      <c r="H3410" s="2">
        <v>1539356</v>
      </c>
      <c r="I3410" s="2">
        <v>1021324</v>
      </c>
      <c r="J3410" s="3">
        <f>+dataMercanciaGeneral[[#This Row],[Mercancía general embarcada en exterior]]+dataMercanciaGeneral[[#This Row],[Mercancía general desembarcada en exterior]]</f>
        <v>2560680</v>
      </c>
      <c r="K3410" s="3">
        <f>+dataMercanciaGeneral[[#This Row],[Mercancía general embarcada en cabotaje]]+dataMercanciaGeneral[[#This Row],[Mercancía general embarcada en exterior]]</f>
        <v>1541345</v>
      </c>
      <c r="L3410" s="3">
        <f>+dataMercanciaGeneral[[#This Row],[Mercancía general desembarcada en cabotaje]]+dataMercanciaGeneral[[#This Row],[Mercancía general desembarcada en exterior]]</f>
        <v>1022453</v>
      </c>
      <c r="M3410" s="3">
        <f>+dataMercanciaGeneral[[#This Row],[TOTAL mercancía general embarcada en cabotaje y exterior]]+dataMercanciaGeneral[[#This Row],[TOTAL mercancía general desembarcada en cabotaje y exterior]]</f>
        <v>2563798</v>
      </c>
    </row>
    <row r="3411" spans="1:13" hidden="1" x14ac:dyDescent="0.25">
      <c r="A3411" s="1">
        <v>2021</v>
      </c>
      <c r="B3411" s="1" t="s">
        <v>25</v>
      </c>
      <c r="C3411" s="1" t="s">
        <v>32</v>
      </c>
      <c r="D3411" s="1" t="s">
        <v>33</v>
      </c>
      <c r="E3411" s="2">
        <v>105248</v>
      </c>
      <c r="F3411" s="2">
        <v>55157</v>
      </c>
      <c r="G3411" s="3">
        <f>+dataMercanciaGeneral[[#This Row],[Mercancía general embarcada en cabotaje]]+dataMercanciaGeneral[[#This Row],[Mercancía general desembarcada en cabotaje]]</f>
        <v>160405</v>
      </c>
      <c r="H3411" s="2">
        <v>324274</v>
      </c>
      <c r="I3411" s="2">
        <v>174671</v>
      </c>
      <c r="J3411" s="3">
        <f>+dataMercanciaGeneral[[#This Row],[Mercancía general embarcada en exterior]]+dataMercanciaGeneral[[#This Row],[Mercancía general desembarcada en exterior]]</f>
        <v>498945</v>
      </c>
      <c r="K3411" s="3">
        <f>+dataMercanciaGeneral[[#This Row],[Mercancía general embarcada en cabotaje]]+dataMercanciaGeneral[[#This Row],[Mercancía general embarcada en exterior]]</f>
        <v>429522</v>
      </c>
      <c r="L3411" s="3">
        <f>+dataMercanciaGeneral[[#This Row],[Mercancía general desembarcada en cabotaje]]+dataMercanciaGeneral[[#This Row],[Mercancía general desembarcada en exterior]]</f>
        <v>229828</v>
      </c>
      <c r="M3411" s="3">
        <f>+dataMercanciaGeneral[[#This Row],[TOTAL mercancía general embarcada en cabotaje y exterior]]+dataMercanciaGeneral[[#This Row],[TOTAL mercancía general desembarcada en cabotaje y exterior]]</f>
        <v>659350</v>
      </c>
    </row>
    <row r="3412" spans="1:13" hidden="1" x14ac:dyDescent="0.25">
      <c r="A3412" s="1">
        <v>2021</v>
      </c>
      <c r="B3412" s="1" t="s">
        <v>26</v>
      </c>
      <c r="C3412" s="1" t="s">
        <v>32</v>
      </c>
      <c r="D3412" s="1" t="s">
        <v>33</v>
      </c>
      <c r="E3412" s="2">
        <v>5946</v>
      </c>
      <c r="F3412" s="2">
        <v>7836</v>
      </c>
      <c r="G3412" s="3">
        <f>+dataMercanciaGeneral[[#This Row],[Mercancía general embarcada en cabotaje]]+dataMercanciaGeneral[[#This Row],[Mercancía general desembarcada en cabotaje]]</f>
        <v>13782</v>
      </c>
      <c r="H3412" s="2">
        <v>565938</v>
      </c>
      <c r="I3412" s="2">
        <v>1212760</v>
      </c>
      <c r="J3412" s="3">
        <f>+dataMercanciaGeneral[[#This Row],[Mercancía general embarcada en exterior]]+dataMercanciaGeneral[[#This Row],[Mercancía general desembarcada en exterior]]</f>
        <v>1778698</v>
      </c>
      <c r="K3412" s="3">
        <f>+dataMercanciaGeneral[[#This Row],[Mercancía general embarcada en cabotaje]]+dataMercanciaGeneral[[#This Row],[Mercancía general embarcada en exterior]]</f>
        <v>571884</v>
      </c>
      <c r="L3412" s="3">
        <f>+dataMercanciaGeneral[[#This Row],[Mercancía general desembarcada en cabotaje]]+dataMercanciaGeneral[[#This Row],[Mercancía general desembarcada en exterior]]</f>
        <v>1220596</v>
      </c>
      <c r="M3412" s="3">
        <f>+dataMercanciaGeneral[[#This Row],[TOTAL mercancía general embarcada en cabotaje y exterior]]+dataMercanciaGeneral[[#This Row],[TOTAL mercancía general desembarcada en cabotaje y exterior]]</f>
        <v>1792480</v>
      </c>
    </row>
    <row r="3413" spans="1:13" hidden="1" x14ac:dyDescent="0.25">
      <c r="A3413" s="1">
        <v>2021</v>
      </c>
      <c r="B3413" s="1" t="s">
        <v>27</v>
      </c>
      <c r="C3413" s="1" t="s">
        <v>32</v>
      </c>
      <c r="D3413" s="1" t="s">
        <v>33</v>
      </c>
      <c r="E3413" s="2">
        <v>4168192</v>
      </c>
      <c r="F3413" s="2">
        <v>2141635</v>
      </c>
      <c r="G3413" s="3">
        <f>+dataMercanciaGeneral[[#This Row],[Mercancía general embarcada en cabotaje]]+dataMercanciaGeneral[[#This Row],[Mercancía general desembarcada en cabotaje]]</f>
        <v>6309827</v>
      </c>
      <c r="H3413" s="2">
        <v>3675228</v>
      </c>
      <c r="I3413" s="2">
        <v>4821626</v>
      </c>
      <c r="J3413" s="3">
        <f>+dataMercanciaGeneral[[#This Row],[Mercancía general embarcada en exterior]]+dataMercanciaGeneral[[#This Row],[Mercancía general desembarcada en exterior]]</f>
        <v>8496854</v>
      </c>
      <c r="K3413" s="3">
        <f>+dataMercanciaGeneral[[#This Row],[Mercancía general embarcada en cabotaje]]+dataMercanciaGeneral[[#This Row],[Mercancía general embarcada en exterior]]</f>
        <v>7843420</v>
      </c>
      <c r="L3413" s="3">
        <f>+dataMercanciaGeneral[[#This Row],[Mercancía general desembarcada en cabotaje]]+dataMercanciaGeneral[[#This Row],[Mercancía general desembarcada en exterior]]</f>
        <v>6963261</v>
      </c>
      <c r="M3413" s="3">
        <f>+dataMercanciaGeneral[[#This Row],[TOTAL mercancía general embarcada en cabotaje y exterior]]+dataMercanciaGeneral[[#This Row],[TOTAL mercancía general desembarcada en cabotaje y exterior]]</f>
        <v>14806681</v>
      </c>
    </row>
    <row r="3414" spans="1:13" hidden="1" x14ac:dyDescent="0.25">
      <c r="A3414" s="1">
        <v>2021</v>
      </c>
      <c r="B3414" s="1" t="s">
        <v>28</v>
      </c>
      <c r="C3414" s="1" t="s">
        <v>32</v>
      </c>
      <c r="D3414" s="1" t="s">
        <v>33</v>
      </c>
      <c r="E3414" s="2">
        <v>32057</v>
      </c>
      <c r="F3414" s="2">
        <v>23334</v>
      </c>
      <c r="G3414" s="3">
        <f>+dataMercanciaGeneral[[#This Row],[Mercancía general embarcada en cabotaje]]+dataMercanciaGeneral[[#This Row],[Mercancía general desembarcada en cabotaje]]</f>
        <v>55391</v>
      </c>
      <c r="H3414" s="2">
        <v>764088</v>
      </c>
      <c r="I3414" s="2">
        <v>447875</v>
      </c>
      <c r="J3414" s="3">
        <f>+dataMercanciaGeneral[[#This Row],[Mercancía general embarcada en exterior]]+dataMercanciaGeneral[[#This Row],[Mercancía general desembarcada en exterior]]</f>
        <v>1211963</v>
      </c>
      <c r="K3414" s="3">
        <f>+dataMercanciaGeneral[[#This Row],[Mercancía general embarcada en cabotaje]]+dataMercanciaGeneral[[#This Row],[Mercancía general embarcada en exterior]]</f>
        <v>796145</v>
      </c>
      <c r="L3414" s="3">
        <f>+dataMercanciaGeneral[[#This Row],[Mercancía general desembarcada en cabotaje]]+dataMercanciaGeneral[[#This Row],[Mercancía general desembarcada en exterior]]</f>
        <v>471209</v>
      </c>
      <c r="M3414" s="3">
        <f>+dataMercanciaGeneral[[#This Row],[TOTAL mercancía general embarcada en cabotaje y exterior]]+dataMercanciaGeneral[[#This Row],[TOTAL mercancía general desembarcada en cabotaje y exterior]]</f>
        <v>1267354</v>
      </c>
    </row>
    <row r="3415" spans="1:13" hidden="1" x14ac:dyDescent="0.25">
      <c r="A3415" s="1">
        <v>2021</v>
      </c>
      <c r="B3415" s="1" t="s">
        <v>29</v>
      </c>
      <c r="C3415" s="1" t="s">
        <v>32</v>
      </c>
      <c r="D3415" s="1" t="s">
        <v>33</v>
      </c>
      <c r="E3415" s="2">
        <v>3</v>
      </c>
      <c r="F3415" s="2">
        <v>0</v>
      </c>
      <c r="G3415" s="3">
        <f>+dataMercanciaGeneral[[#This Row],[Mercancía general embarcada en cabotaje]]+dataMercanciaGeneral[[#This Row],[Mercancía general desembarcada en cabotaje]]</f>
        <v>3</v>
      </c>
      <c r="H3415" s="2">
        <v>237577</v>
      </c>
      <c r="I3415" s="2">
        <v>272418</v>
      </c>
      <c r="J3415" s="3">
        <f>+dataMercanciaGeneral[[#This Row],[Mercancía general embarcada en exterior]]+dataMercanciaGeneral[[#This Row],[Mercancía general desembarcada en exterior]]</f>
        <v>509995</v>
      </c>
      <c r="K3415" s="3">
        <f>+dataMercanciaGeneral[[#This Row],[Mercancía general embarcada en cabotaje]]+dataMercanciaGeneral[[#This Row],[Mercancía general embarcada en exterior]]</f>
        <v>237580</v>
      </c>
      <c r="L3415" s="3">
        <f>+dataMercanciaGeneral[[#This Row],[Mercancía general desembarcada en cabotaje]]+dataMercanciaGeneral[[#This Row],[Mercancía general desembarcada en exterior]]</f>
        <v>272418</v>
      </c>
      <c r="M3415" s="3">
        <f>+dataMercanciaGeneral[[#This Row],[TOTAL mercancía general embarcada en cabotaje y exterior]]+dataMercanciaGeneral[[#This Row],[TOTAL mercancía general desembarcada en cabotaje y exterior]]</f>
        <v>509998</v>
      </c>
    </row>
    <row r="3416" spans="1:13" hidden="1" x14ac:dyDescent="0.25">
      <c r="A3416" s="1">
        <v>2021</v>
      </c>
      <c r="B3416" s="1" t="s">
        <v>0</v>
      </c>
      <c r="C3416" s="1" t="s">
        <v>32</v>
      </c>
      <c r="D3416" s="1" t="s">
        <v>42</v>
      </c>
      <c r="E3416" s="2">
        <v>0</v>
      </c>
      <c r="F3416" s="2">
        <v>0</v>
      </c>
      <c r="G3416" s="3">
        <f>+dataMercanciaGeneral[[#This Row],[Mercancía general embarcada en cabotaje]]+dataMercanciaGeneral[[#This Row],[Mercancía general desembarcada en cabotaje]]</f>
        <v>0</v>
      </c>
      <c r="H3416" s="2">
        <v>0</v>
      </c>
      <c r="I3416" s="2">
        <v>29</v>
      </c>
      <c r="J3416" s="3">
        <f>+dataMercanciaGeneral[[#This Row],[Mercancía general embarcada en exterior]]+dataMercanciaGeneral[[#This Row],[Mercancía general desembarcada en exterior]]</f>
        <v>29</v>
      </c>
      <c r="K3416" s="3">
        <f>+dataMercanciaGeneral[[#This Row],[Mercancía general embarcada en cabotaje]]+dataMercanciaGeneral[[#This Row],[Mercancía general embarcada en exterior]]</f>
        <v>0</v>
      </c>
      <c r="L3416" s="3">
        <f>+dataMercanciaGeneral[[#This Row],[Mercancía general desembarcada en cabotaje]]+dataMercanciaGeneral[[#This Row],[Mercancía general desembarcada en exterior]]</f>
        <v>29</v>
      </c>
      <c r="M3416" s="3">
        <f>+dataMercanciaGeneral[[#This Row],[TOTAL mercancía general embarcada en cabotaje y exterior]]+dataMercanciaGeneral[[#This Row],[TOTAL mercancía general desembarcada en cabotaje y exterior]]</f>
        <v>29</v>
      </c>
    </row>
    <row r="3417" spans="1:13" hidden="1" x14ac:dyDescent="0.25">
      <c r="A3417" s="1">
        <v>2021</v>
      </c>
      <c r="B3417" s="1" t="s">
        <v>1</v>
      </c>
      <c r="C3417" s="1" t="s">
        <v>32</v>
      </c>
      <c r="D3417" s="1" t="s">
        <v>42</v>
      </c>
      <c r="E3417" s="2">
        <v>729823</v>
      </c>
      <c r="F3417" s="2">
        <v>232741</v>
      </c>
      <c r="G3417" s="3">
        <f>+dataMercanciaGeneral[[#This Row],[Mercancía general embarcada en cabotaje]]+dataMercanciaGeneral[[#This Row],[Mercancía general desembarcada en cabotaje]]</f>
        <v>962564</v>
      </c>
      <c r="H3417" s="2">
        <v>73375</v>
      </c>
      <c r="I3417" s="2">
        <v>135549</v>
      </c>
      <c r="J3417" s="3">
        <f>+dataMercanciaGeneral[[#This Row],[Mercancía general embarcada en exterior]]+dataMercanciaGeneral[[#This Row],[Mercancía general desembarcada en exterior]]</f>
        <v>208924</v>
      </c>
      <c r="K3417" s="3">
        <f>+dataMercanciaGeneral[[#This Row],[Mercancía general embarcada en cabotaje]]+dataMercanciaGeneral[[#This Row],[Mercancía general embarcada en exterior]]</f>
        <v>803198</v>
      </c>
      <c r="L3417" s="3">
        <f>+dataMercanciaGeneral[[#This Row],[Mercancía general desembarcada en cabotaje]]+dataMercanciaGeneral[[#This Row],[Mercancía general desembarcada en exterior]]</f>
        <v>368290</v>
      </c>
      <c r="M3417" s="3">
        <f>+dataMercanciaGeneral[[#This Row],[TOTAL mercancía general embarcada en cabotaje y exterior]]+dataMercanciaGeneral[[#This Row],[TOTAL mercancía general desembarcada en cabotaje y exterior]]</f>
        <v>1171488</v>
      </c>
    </row>
    <row r="3418" spans="1:13" hidden="1" x14ac:dyDescent="0.25">
      <c r="A3418" s="1">
        <v>2021</v>
      </c>
      <c r="B3418" s="1" t="s">
        <v>2</v>
      </c>
      <c r="C3418" s="1" t="s">
        <v>32</v>
      </c>
      <c r="D3418" s="1" t="s">
        <v>42</v>
      </c>
      <c r="E3418" s="2">
        <v>5525</v>
      </c>
      <c r="F3418" s="2">
        <v>4962</v>
      </c>
      <c r="G3418" s="3">
        <f>+dataMercanciaGeneral[[#This Row],[Mercancía general embarcada en cabotaje]]+dataMercanciaGeneral[[#This Row],[Mercancía general desembarcada en cabotaje]]</f>
        <v>10487</v>
      </c>
      <c r="H3418" s="2">
        <v>189037</v>
      </c>
      <c r="I3418" s="2">
        <v>207858</v>
      </c>
      <c r="J3418" s="3">
        <f>+dataMercanciaGeneral[[#This Row],[Mercancía general embarcada en exterior]]+dataMercanciaGeneral[[#This Row],[Mercancía general desembarcada en exterior]]</f>
        <v>396895</v>
      </c>
      <c r="K3418" s="3">
        <f>+dataMercanciaGeneral[[#This Row],[Mercancía general embarcada en cabotaje]]+dataMercanciaGeneral[[#This Row],[Mercancía general embarcada en exterior]]</f>
        <v>194562</v>
      </c>
      <c r="L3418" s="3">
        <f>+dataMercanciaGeneral[[#This Row],[Mercancía general desembarcada en cabotaje]]+dataMercanciaGeneral[[#This Row],[Mercancía general desembarcada en exterior]]</f>
        <v>212820</v>
      </c>
      <c r="M3418" s="3">
        <f>+dataMercanciaGeneral[[#This Row],[TOTAL mercancía general embarcada en cabotaje y exterior]]+dataMercanciaGeneral[[#This Row],[TOTAL mercancía general desembarcada en cabotaje y exterior]]</f>
        <v>407382</v>
      </c>
    </row>
    <row r="3419" spans="1:13" hidden="1" x14ac:dyDescent="0.25">
      <c r="A3419" s="1">
        <v>2021</v>
      </c>
      <c r="B3419" s="1" t="s">
        <v>3</v>
      </c>
      <c r="C3419" s="1" t="s">
        <v>32</v>
      </c>
      <c r="D3419" s="1" t="s">
        <v>42</v>
      </c>
      <c r="E3419" s="2">
        <v>0</v>
      </c>
      <c r="F3419" s="2">
        <v>0</v>
      </c>
      <c r="G3419" s="3">
        <f>+dataMercanciaGeneral[[#This Row],[Mercancía general embarcada en cabotaje]]+dataMercanciaGeneral[[#This Row],[Mercancía general desembarcada en cabotaje]]</f>
        <v>0</v>
      </c>
      <c r="H3419" s="2">
        <v>448</v>
      </c>
      <c r="I3419" s="2">
        <v>21</v>
      </c>
      <c r="J3419" s="3">
        <f>+dataMercanciaGeneral[[#This Row],[Mercancía general embarcada en exterior]]+dataMercanciaGeneral[[#This Row],[Mercancía general desembarcada en exterior]]</f>
        <v>469</v>
      </c>
      <c r="K3419" s="3">
        <f>+dataMercanciaGeneral[[#This Row],[Mercancía general embarcada en cabotaje]]+dataMercanciaGeneral[[#This Row],[Mercancía general embarcada en exterior]]</f>
        <v>448</v>
      </c>
      <c r="L3419" s="3">
        <f>+dataMercanciaGeneral[[#This Row],[Mercancía general desembarcada en cabotaje]]+dataMercanciaGeneral[[#This Row],[Mercancía general desembarcada en exterior]]</f>
        <v>21</v>
      </c>
      <c r="M3419" s="3">
        <f>+dataMercanciaGeneral[[#This Row],[TOTAL mercancía general embarcada en cabotaje y exterior]]+dataMercanciaGeneral[[#This Row],[TOTAL mercancía general desembarcada en cabotaje y exterior]]</f>
        <v>469</v>
      </c>
    </row>
    <row r="3420" spans="1:13" hidden="1" x14ac:dyDescent="0.25">
      <c r="A3420" s="1">
        <v>2021</v>
      </c>
      <c r="B3420" s="1" t="s">
        <v>4</v>
      </c>
      <c r="C3420" s="1" t="s">
        <v>32</v>
      </c>
      <c r="D3420" s="1" t="s">
        <v>42</v>
      </c>
      <c r="E3420" s="2">
        <v>1566759</v>
      </c>
      <c r="F3420" s="2">
        <v>2169383</v>
      </c>
      <c r="G3420" s="3">
        <f>+dataMercanciaGeneral[[#This Row],[Mercancía general embarcada en cabotaje]]+dataMercanciaGeneral[[#This Row],[Mercancía general desembarcada en cabotaje]]</f>
        <v>3736142</v>
      </c>
      <c r="H3420" s="2">
        <v>28232863</v>
      </c>
      <c r="I3420" s="2">
        <v>26759585</v>
      </c>
      <c r="J3420" s="3">
        <f>+dataMercanciaGeneral[[#This Row],[Mercancía general embarcada en exterior]]+dataMercanciaGeneral[[#This Row],[Mercancía general desembarcada en exterior]]</f>
        <v>54992448</v>
      </c>
      <c r="K3420" s="3">
        <f>+dataMercanciaGeneral[[#This Row],[Mercancía general embarcada en cabotaje]]+dataMercanciaGeneral[[#This Row],[Mercancía general embarcada en exterior]]</f>
        <v>29799622</v>
      </c>
      <c r="L3420" s="3">
        <f>+dataMercanciaGeneral[[#This Row],[Mercancía general desembarcada en cabotaje]]+dataMercanciaGeneral[[#This Row],[Mercancía general desembarcada en exterior]]</f>
        <v>28928968</v>
      </c>
      <c r="M3420" s="3">
        <f>+dataMercanciaGeneral[[#This Row],[TOTAL mercancía general embarcada en cabotaje y exterior]]+dataMercanciaGeneral[[#This Row],[TOTAL mercancía general desembarcada en cabotaje y exterior]]</f>
        <v>58728590</v>
      </c>
    </row>
    <row r="3421" spans="1:13" hidden="1" x14ac:dyDescent="0.25">
      <c r="A3421" s="1">
        <v>2021</v>
      </c>
      <c r="B3421" s="1" t="s">
        <v>5</v>
      </c>
      <c r="C3421" s="1" t="s">
        <v>32</v>
      </c>
      <c r="D3421" s="1" t="s">
        <v>42</v>
      </c>
      <c r="E3421" s="2">
        <v>761959</v>
      </c>
      <c r="F3421" s="2">
        <v>392198</v>
      </c>
      <c r="G3421" s="3">
        <f>+dataMercanciaGeneral[[#This Row],[Mercancía general embarcada en cabotaje]]+dataMercanciaGeneral[[#This Row],[Mercancía general desembarcada en cabotaje]]</f>
        <v>1154157</v>
      </c>
      <c r="H3421" s="2">
        <v>395738</v>
      </c>
      <c r="I3421" s="2">
        <v>198871</v>
      </c>
      <c r="J3421" s="3">
        <f>+dataMercanciaGeneral[[#This Row],[Mercancía general embarcada en exterior]]+dataMercanciaGeneral[[#This Row],[Mercancía general desembarcada en exterior]]</f>
        <v>594609</v>
      </c>
      <c r="K3421" s="3">
        <f>+dataMercanciaGeneral[[#This Row],[Mercancía general embarcada en cabotaje]]+dataMercanciaGeneral[[#This Row],[Mercancía general embarcada en exterior]]</f>
        <v>1157697</v>
      </c>
      <c r="L3421" s="3">
        <f>+dataMercanciaGeneral[[#This Row],[Mercancía general desembarcada en cabotaje]]+dataMercanciaGeneral[[#This Row],[Mercancía general desembarcada en exterior]]</f>
        <v>591069</v>
      </c>
      <c r="M3421" s="3">
        <f>+dataMercanciaGeneral[[#This Row],[TOTAL mercancía general embarcada en cabotaje y exterior]]+dataMercanciaGeneral[[#This Row],[TOTAL mercancía general desembarcada en cabotaje y exterior]]</f>
        <v>1748766</v>
      </c>
    </row>
    <row r="3422" spans="1:13" hidden="1" x14ac:dyDescent="0.25">
      <c r="A3422" s="1">
        <v>2021</v>
      </c>
      <c r="B3422" s="1" t="s">
        <v>10</v>
      </c>
      <c r="C3422" s="1" t="s">
        <v>32</v>
      </c>
      <c r="D3422" s="1" t="s">
        <v>42</v>
      </c>
      <c r="E3422" s="2">
        <v>144811</v>
      </c>
      <c r="F3422" s="2">
        <v>304118</v>
      </c>
      <c r="G3422" s="3">
        <f>+dataMercanciaGeneral[[#This Row],[Mercancía general embarcada en cabotaje]]+dataMercanciaGeneral[[#This Row],[Mercancía general desembarcada en cabotaje]]</f>
        <v>448929</v>
      </c>
      <c r="H3422" s="2">
        <v>149</v>
      </c>
      <c r="I3422" s="2">
        <v>76</v>
      </c>
      <c r="J3422" s="3">
        <f>+dataMercanciaGeneral[[#This Row],[Mercancía general embarcada en exterior]]+dataMercanciaGeneral[[#This Row],[Mercancía general desembarcada en exterior]]</f>
        <v>225</v>
      </c>
      <c r="K3422" s="3">
        <f>+dataMercanciaGeneral[[#This Row],[Mercancía general embarcada en cabotaje]]+dataMercanciaGeneral[[#This Row],[Mercancía general embarcada en exterior]]</f>
        <v>144960</v>
      </c>
      <c r="L3422" s="3">
        <f>+dataMercanciaGeneral[[#This Row],[Mercancía general desembarcada en cabotaje]]+dataMercanciaGeneral[[#This Row],[Mercancía general desembarcada en exterior]]</f>
        <v>304194</v>
      </c>
      <c r="M3422" s="3">
        <f>+dataMercanciaGeneral[[#This Row],[TOTAL mercancía general embarcada en cabotaje y exterior]]+dataMercanciaGeneral[[#This Row],[TOTAL mercancía general desembarcada en cabotaje y exterior]]</f>
        <v>449154</v>
      </c>
    </row>
    <row r="3423" spans="1:13" hidden="1" x14ac:dyDescent="0.25">
      <c r="A3423" s="1">
        <v>2021</v>
      </c>
      <c r="B3423" s="1" t="s">
        <v>11</v>
      </c>
      <c r="C3423" s="1" t="s">
        <v>32</v>
      </c>
      <c r="D3423" s="1" t="s">
        <v>42</v>
      </c>
      <c r="E3423" s="2">
        <v>968010</v>
      </c>
      <c r="F3423" s="2">
        <v>406117</v>
      </c>
      <c r="G3423" s="3">
        <f>+dataMercanciaGeneral[[#This Row],[Mercancía general embarcada en cabotaje]]+dataMercanciaGeneral[[#This Row],[Mercancía general desembarcada en cabotaje]]</f>
        <v>1374127</v>
      </c>
      <c r="H3423" s="2">
        <v>19841741</v>
      </c>
      <c r="I3423" s="2">
        <v>16239707</v>
      </c>
      <c r="J3423" s="3">
        <f>+dataMercanciaGeneral[[#This Row],[Mercancía general embarcada en exterior]]+dataMercanciaGeneral[[#This Row],[Mercancía general desembarcada en exterior]]</f>
        <v>36081448</v>
      </c>
      <c r="K3423" s="3">
        <f>+dataMercanciaGeneral[[#This Row],[Mercancía general embarcada en cabotaje]]+dataMercanciaGeneral[[#This Row],[Mercancía general embarcada en exterior]]</f>
        <v>20809751</v>
      </c>
      <c r="L3423" s="3">
        <f>+dataMercanciaGeneral[[#This Row],[Mercancía general desembarcada en cabotaje]]+dataMercanciaGeneral[[#This Row],[Mercancía general desembarcada en exterior]]</f>
        <v>16645824</v>
      </c>
      <c r="M3423" s="3">
        <f>+dataMercanciaGeneral[[#This Row],[TOTAL mercancía general embarcada en cabotaje y exterior]]+dataMercanciaGeneral[[#This Row],[TOTAL mercancía general desembarcada en cabotaje y exterior]]</f>
        <v>37455575</v>
      </c>
    </row>
    <row r="3424" spans="1:13" hidden="1" x14ac:dyDescent="0.25">
      <c r="A3424" s="1">
        <v>2021</v>
      </c>
      <c r="B3424" s="1" t="s">
        <v>12</v>
      </c>
      <c r="C3424" s="1" t="s">
        <v>32</v>
      </c>
      <c r="D3424" s="1" t="s">
        <v>42</v>
      </c>
      <c r="E3424" s="2">
        <v>175410</v>
      </c>
      <c r="F3424" s="2">
        <v>83694</v>
      </c>
      <c r="G3424" s="3">
        <f>+dataMercanciaGeneral[[#This Row],[Mercancía general embarcada en cabotaje]]+dataMercanciaGeneral[[#This Row],[Mercancía general desembarcada en cabotaje]]</f>
        <v>259104</v>
      </c>
      <c r="H3424" s="2">
        <v>3318254</v>
      </c>
      <c r="I3424" s="2">
        <v>2079078</v>
      </c>
      <c r="J3424" s="3">
        <f>+dataMercanciaGeneral[[#This Row],[Mercancía general embarcada en exterior]]+dataMercanciaGeneral[[#This Row],[Mercancía general desembarcada en exterior]]</f>
        <v>5397332</v>
      </c>
      <c r="K3424" s="3">
        <f>+dataMercanciaGeneral[[#This Row],[Mercancía general embarcada en cabotaje]]+dataMercanciaGeneral[[#This Row],[Mercancía general embarcada en exterior]]</f>
        <v>3493664</v>
      </c>
      <c r="L3424" s="3">
        <f>+dataMercanciaGeneral[[#This Row],[Mercancía general desembarcada en cabotaje]]+dataMercanciaGeneral[[#This Row],[Mercancía general desembarcada en exterior]]</f>
        <v>2162772</v>
      </c>
      <c r="M3424" s="3">
        <f>+dataMercanciaGeneral[[#This Row],[TOTAL mercancía general embarcada en cabotaje y exterior]]+dataMercanciaGeneral[[#This Row],[TOTAL mercancía general desembarcada en cabotaje y exterior]]</f>
        <v>5656436</v>
      </c>
    </row>
    <row r="3425" spans="1:13" hidden="1" x14ac:dyDescent="0.25">
      <c r="A3425" s="1">
        <v>2021</v>
      </c>
      <c r="B3425" s="1" t="s">
        <v>13</v>
      </c>
      <c r="C3425" s="1" t="s">
        <v>32</v>
      </c>
      <c r="D3425" s="1" t="s">
        <v>42</v>
      </c>
      <c r="E3425" s="2">
        <v>65922</v>
      </c>
      <c r="F3425" s="2">
        <v>6572</v>
      </c>
      <c r="G3425" s="3">
        <f>+dataMercanciaGeneral[[#This Row],[Mercancía general embarcada en cabotaje]]+dataMercanciaGeneral[[#This Row],[Mercancía general desembarcada en cabotaje]]</f>
        <v>72494</v>
      </c>
      <c r="H3425" s="2">
        <v>261384</v>
      </c>
      <c r="I3425" s="2">
        <v>279596</v>
      </c>
      <c r="J3425" s="3">
        <f>+dataMercanciaGeneral[[#This Row],[Mercancía general embarcada en exterior]]+dataMercanciaGeneral[[#This Row],[Mercancía general desembarcada en exterior]]</f>
        <v>540980</v>
      </c>
      <c r="K3425" s="3">
        <f>+dataMercanciaGeneral[[#This Row],[Mercancía general embarcada en cabotaje]]+dataMercanciaGeneral[[#This Row],[Mercancía general embarcada en exterior]]</f>
        <v>327306</v>
      </c>
      <c r="L3425" s="3">
        <f>+dataMercanciaGeneral[[#This Row],[Mercancía general desembarcada en cabotaje]]+dataMercanciaGeneral[[#This Row],[Mercancía general desembarcada en exterior]]</f>
        <v>286168</v>
      </c>
      <c r="M3425" s="3">
        <f>+dataMercanciaGeneral[[#This Row],[TOTAL mercancía general embarcada en cabotaje y exterior]]+dataMercanciaGeneral[[#This Row],[TOTAL mercancía general desembarcada en cabotaje y exterior]]</f>
        <v>613474</v>
      </c>
    </row>
    <row r="3426" spans="1:13" hidden="1" x14ac:dyDescent="0.25">
      <c r="A3426" s="1">
        <v>2021</v>
      </c>
      <c r="B3426" s="1" t="s">
        <v>14</v>
      </c>
      <c r="C3426" s="1" t="s">
        <v>32</v>
      </c>
      <c r="D3426" s="1" t="s">
        <v>42</v>
      </c>
      <c r="E3426" s="2">
        <v>4013</v>
      </c>
      <c r="F3426" s="2">
        <v>11721</v>
      </c>
      <c r="G3426" s="3">
        <f>+dataMercanciaGeneral[[#This Row],[Mercancía general embarcada en cabotaje]]+dataMercanciaGeneral[[#This Row],[Mercancía general desembarcada en cabotaje]]</f>
        <v>15734</v>
      </c>
      <c r="H3426" s="2">
        <v>1407195</v>
      </c>
      <c r="I3426" s="2">
        <v>290860</v>
      </c>
      <c r="J3426" s="3">
        <f>+dataMercanciaGeneral[[#This Row],[Mercancía general embarcada en exterior]]+dataMercanciaGeneral[[#This Row],[Mercancía general desembarcada en exterior]]</f>
        <v>1698055</v>
      </c>
      <c r="K3426" s="3">
        <f>+dataMercanciaGeneral[[#This Row],[Mercancía general embarcada en cabotaje]]+dataMercanciaGeneral[[#This Row],[Mercancía general embarcada en exterior]]</f>
        <v>1411208</v>
      </c>
      <c r="L3426" s="3">
        <f>+dataMercanciaGeneral[[#This Row],[Mercancía general desembarcada en cabotaje]]+dataMercanciaGeneral[[#This Row],[Mercancía general desembarcada en exterior]]</f>
        <v>302581</v>
      </c>
      <c r="M3426" s="3">
        <f>+dataMercanciaGeneral[[#This Row],[TOTAL mercancía general embarcada en cabotaje y exterior]]+dataMercanciaGeneral[[#This Row],[TOTAL mercancía general desembarcada en cabotaje y exterior]]</f>
        <v>1713789</v>
      </c>
    </row>
    <row r="3427" spans="1:13" hidden="1" x14ac:dyDescent="0.25">
      <c r="A3427" s="1">
        <v>2021</v>
      </c>
      <c r="B3427" s="1" t="s">
        <v>15</v>
      </c>
      <c r="C3427" s="1" t="s">
        <v>32</v>
      </c>
      <c r="D3427" s="1" t="s">
        <v>42</v>
      </c>
      <c r="E3427" s="2">
        <v>58225</v>
      </c>
      <c r="F3427" s="2">
        <v>14785</v>
      </c>
      <c r="G3427" s="3">
        <f>+dataMercanciaGeneral[[#This Row],[Mercancía general embarcada en cabotaje]]+dataMercanciaGeneral[[#This Row],[Mercancía general desembarcada en cabotaje]]</f>
        <v>73010</v>
      </c>
      <c r="H3427" s="2">
        <v>0</v>
      </c>
      <c r="I3427" s="2">
        <v>1726</v>
      </c>
      <c r="J3427" s="3">
        <f>+dataMercanciaGeneral[[#This Row],[Mercancía general embarcada en exterior]]+dataMercanciaGeneral[[#This Row],[Mercancía general desembarcada en exterior]]</f>
        <v>1726</v>
      </c>
      <c r="K3427" s="3">
        <f>+dataMercanciaGeneral[[#This Row],[Mercancía general embarcada en cabotaje]]+dataMercanciaGeneral[[#This Row],[Mercancía general embarcada en exterior]]</f>
        <v>58225</v>
      </c>
      <c r="L3427" s="3">
        <f>+dataMercanciaGeneral[[#This Row],[Mercancía general desembarcada en cabotaje]]+dataMercanciaGeneral[[#This Row],[Mercancía general desembarcada en exterior]]</f>
        <v>16511</v>
      </c>
      <c r="M3427" s="3">
        <f>+dataMercanciaGeneral[[#This Row],[TOTAL mercancía general embarcada en cabotaje y exterior]]+dataMercanciaGeneral[[#This Row],[TOTAL mercancía general desembarcada en cabotaje y exterior]]</f>
        <v>74736</v>
      </c>
    </row>
    <row r="3428" spans="1:13" hidden="1" x14ac:dyDescent="0.25">
      <c r="A3428" s="1">
        <v>2021</v>
      </c>
      <c r="B3428" s="1" t="s">
        <v>16</v>
      </c>
      <c r="C3428" s="1" t="s">
        <v>32</v>
      </c>
      <c r="D3428" s="1" t="s">
        <v>42</v>
      </c>
      <c r="E3428" s="2">
        <v>3428</v>
      </c>
      <c r="F3428" s="2">
        <v>2025</v>
      </c>
      <c r="G3428" s="3">
        <f>+dataMercanciaGeneral[[#This Row],[Mercancía general embarcada en cabotaje]]+dataMercanciaGeneral[[#This Row],[Mercancía general desembarcada en cabotaje]]</f>
        <v>5453</v>
      </c>
      <c r="H3428" s="2">
        <v>111904</v>
      </c>
      <c r="I3428" s="2">
        <v>43969</v>
      </c>
      <c r="J3428" s="3">
        <f>+dataMercanciaGeneral[[#This Row],[Mercancía general embarcada en exterior]]+dataMercanciaGeneral[[#This Row],[Mercancía general desembarcada en exterior]]</f>
        <v>155873</v>
      </c>
      <c r="K3428" s="3">
        <f>+dataMercanciaGeneral[[#This Row],[Mercancía general embarcada en cabotaje]]+dataMercanciaGeneral[[#This Row],[Mercancía general embarcada en exterior]]</f>
        <v>115332</v>
      </c>
      <c r="L3428" s="3">
        <f>+dataMercanciaGeneral[[#This Row],[Mercancía general desembarcada en cabotaje]]+dataMercanciaGeneral[[#This Row],[Mercancía general desembarcada en exterior]]</f>
        <v>45994</v>
      </c>
      <c r="M3428" s="3">
        <f>+dataMercanciaGeneral[[#This Row],[TOTAL mercancía general embarcada en cabotaje y exterior]]+dataMercanciaGeneral[[#This Row],[TOTAL mercancía general desembarcada en cabotaje y exterior]]</f>
        <v>161326</v>
      </c>
    </row>
    <row r="3429" spans="1:13" hidden="1" x14ac:dyDescent="0.25">
      <c r="A3429" s="1">
        <v>2021</v>
      </c>
      <c r="B3429" s="1" t="s">
        <v>17</v>
      </c>
      <c r="C3429" s="1" t="s">
        <v>32</v>
      </c>
      <c r="D3429" s="1" t="s">
        <v>42</v>
      </c>
      <c r="E3429" s="2">
        <v>19680</v>
      </c>
      <c r="F3429" s="2">
        <v>11319</v>
      </c>
      <c r="G3429" s="3">
        <f>+dataMercanciaGeneral[[#This Row],[Mercancía general embarcada en cabotaje]]+dataMercanciaGeneral[[#This Row],[Mercancía general desembarcada en cabotaje]]</f>
        <v>30999</v>
      </c>
      <c r="H3429" s="2">
        <v>484059</v>
      </c>
      <c r="I3429" s="2">
        <v>290706</v>
      </c>
      <c r="J3429" s="3">
        <f>+dataMercanciaGeneral[[#This Row],[Mercancía general embarcada en exterior]]+dataMercanciaGeneral[[#This Row],[Mercancía general desembarcada en exterior]]</f>
        <v>774765</v>
      </c>
      <c r="K3429" s="3">
        <f>+dataMercanciaGeneral[[#This Row],[Mercancía general embarcada en cabotaje]]+dataMercanciaGeneral[[#This Row],[Mercancía general embarcada en exterior]]</f>
        <v>503739</v>
      </c>
      <c r="L3429" s="3">
        <f>+dataMercanciaGeneral[[#This Row],[Mercancía general desembarcada en cabotaje]]+dataMercanciaGeneral[[#This Row],[Mercancía general desembarcada en exterior]]</f>
        <v>302025</v>
      </c>
      <c r="M3429" s="3">
        <f>+dataMercanciaGeneral[[#This Row],[TOTAL mercancía general embarcada en cabotaje y exterior]]+dataMercanciaGeneral[[#This Row],[TOTAL mercancía general desembarcada en cabotaje y exterior]]</f>
        <v>805764</v>
      </c>
    </row>
    <row r="3430" spans="1:13" hidden="1" x14ac:dyDescent="0.25">
      <c r="A3430" s="1">
        <v>2021</v>
      </c>
      <c r="B3430" s="1" t="s">
        <v>18</v>
      </c>
      <c r="C3430" s="1" t="s">
        <v>32</v>
      </c>
      <c r="D3430" s="1" t="s">
        <v>42</v>
      </c>
      <c r="E3430" s="2">
        <v>321396</v>
      </c>
      <c r="F3430" s="2">
        <v>93720</v>
      </c>
      <c r="G3430" s="3">
        <f>+dataMercanciaGeneral[[#This Row],[Mercancía general embarcada en cabotaje]]+dataMercanciaGeneral[[#This Row],[Mercancía general desembarcada en cabotaje]]</f>
        <v>415116</v>
      </c>
      <c r="H3430" s="2">
        <v>143006</v>
      </c>
      <c r="I3430" s="2">
        <v>15991</v>
      </c>
      <c r="J3430" s="3">
        <f>+dataMercanciaGeneral[[#This Row],[Mercancía general embarcada en exterior]]+dataMercanciaGeneral[[#This Row],[Mercancía general desembarcada en exterior]]</f>
        <v>158997</v>
      </c>
      <c r="K3430" s="3">
        <f>+dataMercanciaGeneral[[#This Row],[Mercancía general embarcada en cabotaje]]+dataMercanciaGeneral[[#This Row],[Mercancía general embarcada en exterior]]</f>
        <v>464402</v>
      </c>
      <c r="L3430" s="3">
        <f>+dataMercanciaGeneral[[#This Row],[Mercancía general desembarcada en cabotaje]]+dataMercanciaGeneral[[#This Row],[Mercancía general desembarcada en exterior]]</f>
        <v>109711</v>
      </c>
      <c r="M3430" s="3">
        <f>+dataMercanciaGeneral[[#This Row],[TOTAL mercancía general embarcada en cabotaje y exterior]]+dataMercanciaGeneral[[#This Row],[TOTAL mercancía general desembarcada en cabotaje y exterior]]</f>
        <v>574113</v>
      </c>
    </row>
    <row r="3431" spans="1:13" hidden="1" x14ac:dyDescent="0.25">
      <c r="A3431" s="1">
        <v>2021</v>
      </c>
      <c r="B3431" s="1" t="s">
        <v>19</v>
      </c>
      <c r="C3431" s="1" t="s">
        <v>32</v>
      </c>
      <c r="D3431" s="1" t="s">
        <v>42</v>
      </c>
      <c r="E3431" s="2">
        <v>1166314</v>
      </c>
      <c r="F3431" s="2">
        <v>2630290</v>
      </c>
      <c r="G3431" s="3">
        <f>+dataMercanciaGeneral[[#This Row],[Mercancía general embarcada en cabotaje]]+dataMercanciaGeneral[[#This Row],[Mercancía general desembarcada en cabotaje]]</f>
        <v>3796604</v>
      </c>
      <c r="H3431" s="2">
        <v>4546186</v>
      </c>
      <c r="I3431" s="2">
        <v>4717854</v>
      </c>
      <c r="J3431" s="3">
        <f>+dataMercanciaGeneral[[#This Row],[Mercancía general embarcada en exterior]]+dataMercanciaGeneral[[#This Row],[Mercancía general desembarcada en exterior]]</f>
        <v>9264040</v>
      </c>
      <c r="K3431" s="3">
        <f>+dataMercanciaGeneral[[#This Row],[Mercancía general embarcada en cabotaje]]+dataMercanciaGeneral[[#This Row],[Mercancía general embarcada en exterior]]</f>
        <v>5712500</v>
      </c>
      <c r="L3431" s="3">
        <f>+dataMercanciaGeneral[[#This Row],[Mercancía general desembarcada en cabotaje]]+dataMercanciaGeneral[[#This Row],[Mercancía general desembarcada en exterior]]</f>
        <v>7348144</v>
      </c>
      <c r="M3431" s="3">
        <f>+dataMercanciaGeneral[[#This Row],[TOTAL mercancía general embarcada en cabotaje y exterior]]+dataMercanciaGeneral[[#This Row],[TOTAL mercancía general desembarcada en cabotaje y exterior]]</f>
        <v>13060644</v>
      </c>
    </row>
    <row r="3432" spans="1:13" hidden="1" x14ac:dyDescent="0.25">
      <c r="A3432" s="1">
        <v>2021</v>
      </c>
      <c r="B3432" s="1" t="s">
        <v>20</v>
      </c>
      <c r="C3432" s="1" t="s">
        <v>32</v>
      </c>
      <c r="D3432" s="1" t="s">
        <v>42</v>
      </c>
      <c r="E3432" s="2">
        <v>48025</v>
      </c>
      <c r="F3432" s="2">
        <v>11017</v>
      </c>
      <c r="G3432" s="3">
        <f>+dataMercanciaGeneral[[#This Row],[Mercancía general embarcada en cabotaje]]+dataMercanciaGeneral[[#This Row],[Mercancía general desembarcada en cabotaje]]</f>
        <v>59042</v>
      </c>
      <c r="H3432" s="2">
        <v>1081393</v>
      </c>
      <c r="I3432" s="2">
        <v>1111976</v>
      </c>
      <c r="J3432" s="3">
        <f>+dataMercanciaGeneral[[#This Row],[Mercancía general embarcada en exterior]]+dataMercanciaGeneral[[#This Row],[Mercancía general desembarcada en exterior]]</f>
        <v>2193369</v>
      </c>
      <c r="K3432" s="3">
        <f>+dataMercanciaGeneral[[#This Row],[Mercancía general embarcada en cabotaje]]+dataMercanciaGeneral[[#This Row],[Mercancía general embarcada en exterior]]</f>
        <v>1129418</v>
      </c>
      <c r="L3432" s="3">
        <f>+dataMercanciaGeneral[[#This Row],[Mercancía general desembarcada en cabotaje]]+dataMercanciaGeneral[[#This Row],[Mercancía general desembarcada en exterior]]</f>
        <v>1122993</v>
      </c>
      <c r="M3432" s="3">
        <f>+dataMercanciaGeneral[[#This Row],[TOTAL mercancía general embarcada en cabotaje y exterior]]+dataMercanciaGeneral[[#This Row],[TOTAL mercancía general desembarcada en cabotaje y exterior]]</f>
        <v>2252411</v>
      </c>
    </row>
    <row r="3433" spans="1:13" hidden="1" x14ac:dyDescent="0.25">
      <c r="A3433" s="1">
        <v>2021</v>
      </c>
      <c r="B3433" s="1" t="s">
        <v>21</v>
      </c>
      <c r="C3433" s="1" t="s">
        <v>32</v>
      </c>
      <c r="D3433" s="1" t="s">
        <v>42</v>
      </c>
      <c r="E3433" s="2">
        <v>1965</v>
      </c>
      <c r="F3433" s="2">
        <v>12075</v>
      </c>
      <c r="G3433" s="3">
        <f>+dataMercanciaGeneral[[#This Row],[Mercancía general embarcada en cabotaje]]+dataMercanciaGeneral[[#This Row],[Mercancía general desembarcada en cabotaje]]</f>
        <v>14040</v>
      </c>
      <c r="H3433" s="2">
        <v>319653</v>
      </c>
      <c r="I3433" s="2">
        <v>195162</v>
      </c>
      <c r="J3433" s="3">
        <f>+dataMercanciaGeneral[[#This Row],[Mercancía general embarcada en exterior]]+dataMercanciaGeneral[[#This Row],[Mercancía general desembarcada en exterior]]</f>
        <v>514815</v>
      </c>
      <c r="K3433" s="3">
        <f>+dataMercanciaGeneral[[#This Row],[Mercancía general embarcada en cabotaje]]+dataMercanciaGeneral[[#This Row],[Mercancía general embarcada en exterior]]</f>
        <v>321618</v>
      </c>
      <c r="L3433" s="3">
        <f>+dataMercanciaGeneral[[#This Row],[Mercancía general desembarcada en cabotaje]]+dataMercanciaGeneral[[#This Row],[Mercancía general desembarcada en exterior]]</f>
        <v>207237</v>
      </c>
      <c r="M3433" s="3">
        <f>+dataMercanciaGeneral[[#This Row],[TOTAL mercancía general embarcada en cabotaje y exterior]]+dataMercanciaGeneral[[#This Row],[TOTAL mercancía general desembarcada en cabotaje y exterior]]</f>
        <v>528855</v>
      </c>
    </row>
    <row r="3434" spans="1:13" x14ac:dyDescent="0.25">
      <c r="A3434" s="1">
        <v>2021</v>
      </c>
      <c r="B3434" s="1" t="s">
        <v>22</v>
      </c>
      <c r="C3434" s="1" t="s">
        <v>32</v>
      </c>
      <c r="D3434" s="1" t="s">
        <v>42</v>
      </c>
      <c r="E3434" s="2">
        <v>11852</v>
      </c>
      <c r="F3434" s="2">
        <v>41809</v>
      </c>
      <c r="G3434" s="3">
        <f>+dataMercanciaGeneral[[#This Row],[Mercancía general embarcada en cabotaje]]+dataMercanciaGeneral[[#This Row],[Mercancía general desembarcada en cabotaje]]</f>
        <v>53661</v>
      </c>
      <c r="H3434" s="2">
        <v>0</v>
      </c>
      <c r="I3434" s="2">
        <v>374</v>
      </c>
      <c r="J3434" s="3">
        <f>+dataMercanciaGeneral[[#This Row],[Mercancía general embarcada en exterior]]+dataMercanciaGeneral[[#This Row],[Mercancía general desembarcada en exterior]]</f>
        <v>374</v>
      </c>
      <c r="K3434" s="3">
        <f>+dataMercanciaGeneral[[#This Row],[Mercancía general embarcada en cabotaje]]+dataMercanciaGeneral[[#This Row],[Mercancía general embarcada en exterior]]</f>
        <v>11852</v>
      </c>
      <c r="L3434" s="3">
        <f>+dataMercanciaGeneral[[#This Row],[Mercancía general desembarcada en cabotaje]]+dataMercanciaGeneral[[#This Row],[Mercancía general desembarcada en exterior]]</f>
        <v>42183</v>
      </c>
      <c r="M3434" s="3">
        <f>+dataMercanciaGeneral[[#This Row],[TOTAL mercancía general embarcada en cabotaje y exterior]]+dataMercanciaGeneral[[#This Row],[TOTAL mercancía general desembarcada en cabotaje y exterior]]</f>
        <v>54035</v>
      </c>
    </row>
    <row r="3435" spans="1:13" hidden="1" x14ac:dyDescent="0.25">
      <c r="A3435" s="1">
        <v>2021</v>
      </c>
      <c r="B3435" s="1" t="s">
        <v>6</v>
      </c>
      <c r="C3435" s="1" t="s">
        <v>32</v>
      </c>
      <c r="D3435" s="1" t="s">
        <v>42</v>
      </c>
      <c r="E3435" s="2">
        <v>0</v>
      </c>
      <c r="F3435" s="2">
        <v>0</v>
      </c>
      <c r="G3435" s="3">
        <f>+dataMercanciaGeneral[[#This Row],[Mercancía general embarcada en cabotaje]]+dataMercanciaGeneral[[#This Row],[Mercancía general desembarcada en cabotaje]]</f>
        <v>0</v>
      </c>
      <c r="H3435" s="2">
        <v>0</v>
      </c>
      <c r="I3435" s="2">
        <v>0</v>
      </c>
      <c r="J3435" s="3">
        <f>+dataMercanciaGeneral[[#This Row],[Mercancía general embarcada en exterior]]+dataMercanciaGeneral[[#This Row],[Mercancía general desembarcada en exterior]]</f>
        <v>0</v>
      </c>
      <c r="K3435" s="3">
        <f>+dataMercanciaGeneral[[#This Row],[Mercancía general embarcada en cabotaje]]+dataMercanciaGeneral[[#This Row],[Mercancía general embarcada en exterior]]</f>
        <v>0</v>
      </c>
      <c r="L3435" s="3">
        <f>+dataMercanciaGeneral[[#This Row],[Mercancía general desembarcada en cabotaje]]+dataMercanciaGeneral[[#This Row],[Mercancía general desembarcada en exterior]]</f>
        <v>0</v>
      </c>
      <c r="M3435" s="3">
        <f>+dataMercanciaGeneral[[#This Row],[TOTAL mercancía general embarcada en cabotaje y exterior]]+dataMercanciaGeneral[[#This Row],[TOTAL mercancía general desembarcada en cabotaje y exterior]]</f>
        <v>0</v>
      </c>
    </row>
    <row r="3436" spans="1:13" hidden="1" x14ac:dyDescent="0.25">
      <c r="A3436" s="1">
        <v>2021</v>
      </c>
      <c r="B3436" s="1" t="s">
        <v>23</v>
      </c>
      <c r="C3436" s="1" t="s">
        <v>32</v>
      </c>
      <c r="D3436" s="1" t="s">
        <v>42</v>
      </c>
      <c r="E3436" s="2">
        <v>0</v>
      </c>
      <c r="F3436" s="2">
        <v>0</v>
      </c>
      <c r="G3436" s="3">
        <f>+dataMercanciaGeneral[[#This Row],[Mercancía general embarcada en cabotaje]]+dataMercanciaGeneral[[#This Row],[Mercancía general desembarcada en cabotaje]]</f>
        <v>0</v>
      </c>
      <c r="H3436" s="2">
        <v>0</v>
      </c>
      <c r="I3436" s="2">
        <v>0</v>
      </c>
      <c r="J3436" s="3">
        <f>+dataMercanciaGeneral[[#This Row],[Mercancía general embarcada en exterior]]+dataMercanciaGeneral[[#This Row],[Mercancía general desembarcada en exterior]]</f>
        <v>0</v>
      </c>
      <c r="K3436" s="3">
        <f>+dataMercanciaGeneral[[#This Row],[Mercancía general embarcada en cabotaje]]+dataMercanciaGeneral[[#This Row],[Mercancía general embarcada en exterior]]</f>
        <v>0</v>
      </c>
      <c r="L3436" s="3">
        <f>+dataMercanciaGeneral[[#This Row],[Mercancía general desembarcada en cabotaje]]+dataMercanciaGeneral[[#This Row],[Mercancía general desembarcada en exterior]]</f>
        <v>0</v>
      </c>
      <c r="M3436" s="3">
        <f>+dataMercanciaGeneral[[#This Row],[TOTAL mercancía general embarcada en cabotaje y exterior]]+dataMercanciaGeneral[[#This Row],[TOTAL mercancía general desembarcada en cabotaje y exterior]]</f>
        <v>0</v>
      </c>
    </row>
    <row r="3437" spans="1:13" hidden="1" x14ac:dyDescent="0.25">
      <c r="A3437" s="1">
        <v>2021</v>
      </c>
      <c r="B3437" s="1" t="s">
        <v>7</v>
      </c>
      <c r="C3437" s="1" t="s">
        <v>32</v>
      </c>
      <c r="D3437" s="1" t="s">
        <v>42</v>
      </c>
      <c r="E3437" s="2">
        <v>894522</v>
      </c>
      <c r="F3437" s="2">
        <v>1908297</v>
      </c>
      <c r="G3437" s="3">
        <f>+dataMercanciaGeneral[[#This Row],[Mercancía general embarcada en cabotaje]]+dataMercanciaGeneral[[#This Row],[Mercancía general desembarcada en cabotaje]]</f>
        <v>2802819</v>
      </c>
      <c r="H3437" s="2">
        <v>293404</v>
      </c>
      <c r="I3437" s="2">
        <v>515183</v>
      </c>
      <c r="J3437" s="3">
        <f>+dataMercanciaGeneral[[#This Row],[Mercancía general embarcada en exterior]]+dataMercanciaGeneral[[#This Row],[Mercancía general desembarcada en exterior]]</f>
        <v>808587</v>
      </c>
      <c r="K3437" s="3">
        <f>+dataMercanciaGeneral[[#This Row],[Mercancía general embarcada en cabotaje]]+dataMercanciaGeneral[[#This Row],[Mercancía general embarcada en exterior]]</f>
        <v>1187926</v>
      </c>
      <c r="L3437" s="3">
        <f>+dataMercanciaGeneral[[#This Row],[Mercancía general desembarcada en cabotaje]]+dataMercanciaGeneral[[#This Row],[Mercancía general desembarcada en exterior]]</f>
        <v>2423480</v>
      </c>
      <c r="M3437" s="3">
        <f>+dataMercanciaGeneral[[#This Row],[TOTAL mercancía general embarcada en cabotaje y exterior]]+dataMercanciaGeneral[[#This Row],[TOTAL mercancía general desembarcada en cabotaje y exterior]]</f>
        <v>3611406</v>
      </c>
    </row>
    <row r="3438" spans="1:13" hidden="1" x14ac:dyDescent="0.25">
      <c r="A3438" s="1">
        <v>2021</v>
      </c>
      <c r="B3438" s="1" t="s">
        <v>24</v>
      </c>
      <c r="C3438" s="1" t="s">
        <v>32</v>
      </c>
      <c r="D3438" s="1" t="s">
        <v>42</v>
      </c>
      <c r="E3438" s="2">
        <v>0</v>
      </c>
      <c r="F3438" s="2">
        <v>0</v>
      </c>
      <c r="G3438" s="3">
        <f>+dataMercanciaGeneral[[#This Row],[Mercancía general embarcada en cabotaje]]+dataMercanciaGeneral[[#This Row],[Mercancía general desembarcada en cabotaje]]</f>
        <v>0</v>
      </c>
      <c r="H3438" s="2">
        <v>264118</v>
      </c>
      <c r="I3438" s="2">
        <v>163049</v>
      </c>
      <c r="J3438" s="3">
        <f>+dataMercanciaGeneral[[#This Row],[Mercancía general embarcada en exterior]]+dataMercanciaGeneral[[#This Row],[Mercancía general desembarcada en exterior]]</f>
        <v>427167</v>
      </c>
      <c r="K3438" s="3">
        <f>+dataMercanciaGeneral[[#This Row],[Mercancía general embarcada en cabotaje]]+dataMercanciaGeneral[[#This Row],[Mercancía general embarcada en exterior]]</f>
        <v>264118</v>
      </c>
      <c r="L3438" s="3">
        <f>+dataMercanciaGeneral[[#This Row],[Mercancía general desembarcada en cabotaje]]+dataMercanciaGeneral[[#This Row],[Mercancía general desembarcada en exterior]]</f>
        <v>163049</v>
      </c>
      <c r="M3438" s="3">
        <f>+dataMercanciaGeneral[[#This Row],[TOTAL mercancía general embarcada en cabotaje y exterior]]+dataMercanciaGeneral[[#This Row],[TOTAL mercancía general desembarcada en cabotaje y exterior]]</f>
        <v>427167</v>
      </c>
    </row>
    <row r="3439" spans="1:13" hidden="1" x14ac:dyDescent="0.25">
      <c r="A3439" s="1">
        <v>2021</v>
      </c>
      <c r="B3439" s="1" t="s">
        <v>25</v>
      </c>
      <c r="C3439" s="1" t="s">
        <v>32</v>
      </c>
      <c r="D3439" s="1" t="s">
        <v>42</v>
      </c>
      <c r="E3439" s="2">
        <v>752247</v>
      </c>
      <c r="F3439" s="2">
        <v>229026</v>
      </c>
      <c r="G3439" s="3">
        <f>+dataMercanciaGeneral[[#This Row],[Mercancía general embarcada en cabotaje]]+dataMercanciaGeneral[[#This Row],[Mercancía general desembarcada en cabotaje]]</f>
        <v>981273</v>
      </c>
      <c r="H3439" s="2">
        <v>10400</v>
      </c>
      <c r="I3439" s="2">
        <v>8268</v>
      </c>
      <c r="J3439" s="3">
        <f>+dataMercanciaGeneral[[#This Row],[Mercancía general embarcada en exterior]]+dataMercanciaGeneral[[#This Row],[Mercancía general desembarcada en exterior]]</f>
        <v>18668</v>
      </c>
      <c r="K3439" s="3">
        <f>+dataMercanciaGeneral[[#This Row],[Mercancía general embarcada en cabotaje]]+dataMercanciaGeneral[[#This Row],[Mercancía general embarcada en exterior]]</f>
        <v>762647</v>
      </c>
      <c r="L3439" s="3">
        <f>+dataMercanciaGeneral[[#This Row],[Mercancía general desembarcada en cabotaje]]+dataMercanciaGeneral[[#This Row],[Mercancía general desembarcada en exterior]]</f>
        <v>237294</v>
      </c>
      <c r="M3439" s="3">
        <f>+dataMercanciaGeneral[[#This Row],[TOTAL mercancía general embarcada en cabotaje y exterior]]+dataMercanciaGeneral[[#This Row],[TOTAL mercancía general desembarcada en cabotaje y exterior]]</f>
        <v>999941</v>
      </c>
    </row>
    <row r="3440" spans="1:13" hidden="1" x14ac:dyDescent="0.25">
      <c r="A3440" s="1">
        <v>2021</v>
      </c>
      <c r="B3440" s="1" t="s">
        <v>26</v>
      </c>
      <c r="C3440" s="1" t="s">
        <v>32</v>
      </c>
      <c r="D3440" s="1" t="s">
        <v>42</v>
      </c>
      <c r="E3440" s="2">
        <v>37716</v>
      </c>
      <c r="F3440" s="2">
        <v>18987</v>
      </c>
      <c r="G3440" s="3">
        <f>+dataMercanciaGeneral[[#This Row],[Mercancía general embarcada en cabotaje]]+dataMercanciaGeneral[[#This Row],[Mercancía general desembarcada en cabotaje]]</f>
        <v>56703</v>
      </c>
      <c r="H3440" s="2">
        <v>195426</v>
      </c>
      <c r="I3440" s="2">
        <v>237631</v>
      </c>
      <c r="J3440" s="3">
        <f>+dataMercanciaGeneral[[#This Row],[Mercancía general embarcada en exterior]]+dataMercanciaGeneral[[#This Row],[Mercancía general desembarcada en exterior]]</f>
        <v>433057</v>
      </c>
      <c r="K3440" s="3">
        <f>+dataMercanciaGeneral[[#This Row],[Mercancía general embarcada en cabotaje]]+dataMercanciaGeneral[[#This Row],[Mercancía general embarcada en exterior]]</f>
        <v>233142</v>
      </c>
      <c r="L3440" s="3">
        <f>+dataMercanciaGeneral[[#This Row],[Mercancía general desembarcada en cabotaje]]+dataMercanciaGeneral[[#This Row],[Mercancía general desembarcada en exterior]]</f>
        <v>256618</v>
      </c>
      <c r="M3440" s="3">
        <f>+dataMercanciaGeneral[[#This Row],[TOTAL mercancía general embarcada en cabotaje y exterior]]+dataMercanciaGeneral[[#This Row],[TOTAL mercancía general desembarcada en cabotaje y exterior]]</f>
        <v>489760</v>
      </c>
    </row>
    <row r="3441" spans="1:13" hidden="1" x14ac:dyDescent="0.25">
      <c r="A3441" s="1">
        <v>2021</v>
      </c>
      <c r="B3441" s="1" t="s">
        <v>27</v>
      </c>
      <c r="C3441" s="1" t="s">
        <v>32</v>
      </c>
      <c r="D3441" s="1" t="s">
        <v>42</v>
      </c>
      <c r="E3441" s="2">
        <v>2023371</v>
      </c>
      <c r="F3441" s="2">
        <v>1333735</v>
      </c>
      <c r="G3441" s="3">
        <f>+dataMercanciaGeneral[[#This Row],[Mercancía general embarcada en cabotaje]]+dataMercanciaGeneral[[#This Row],[Mercancía general desembarcada en cabotaje]]</f>
        <v>3357106</v>
      </c>
      <c r="H3441" s="2">
        <v>34058523</v>
      </c>
      <c r="I3441" s="2">
        <v>26601602</v>
      </c>
      <c r="J3441" s="3">
        <f>+dataMercanciaGeneral[[#This Row],[Mercancía general embarcada en exterior]]+dataMercanciaGeneral[[#This Row],[Mercancía general desembarcada en exterior]]</f>
        <v>60660125</v>
      </c>
      <c r="K3441" s="3">
        <f>+dataMercanciaGeneral[[#This Row],[Mercancía general embarcada en cabotaje]]+dataMercanciaGeneral[[#This Row],[Mercancía general embarcada en exterior]]</f>
        <v>36081894</v>
      </c>
      <c r="L3441" s="3">
        <f>+dataMercanciaGeneral[[#This Row],[Mercancía general desembarcada en cabotaje]]+dataMercanciaGeneral[[#This Row],[Mercancía general desembarcada en exterior]]</f>
        <v>27935337</v>
      </c>
      <c r="M3441" s="3">
        <f>+dataMercanciaGeneral[[#This Row],[TOTAL mercancía general embarcada en cabotaje y exterior]]+dataMercanciaGeneral[[#This Row],[TOTAL mercancía general desembarcada en cabotaje y exterior]]</f>
        <v>64017231</v>
      </c>
    </row>
    <row r="3442" spans="1:13" hidden="1" x14ac:dyDescent="0.25">
      <c r="A3442" s="1">
        <v>2021</v>
      </c>
      <c r="B3442" s="1" t="s">
        <v>28</v>
      </c>
      <c r="C3442" s="1" t="s">
        <v>32</v>
      </c>
      <c r="D3442" s="1" t="s">
        <v>42</v>
      </c>
      <c r="E3442" s="2">
        <v>43206</v>
      </c>
      <c r="F3442" s="2">
        <v>21582</v>
      </c>
      <c r="G3442" s="3">
        <f>+dataMercanciaGeneral[[#This Row],[Mercancía general embarcada en cabotaje]]+dataMercanciaGeneral[[#This Row],[Mercancía general desembarcada en cabotaje]]</f>
        <v>64788</v>
      </c>
      <c r="H3442" s="2">
        <v>1441339</v>
      </c>
      <c r="I3442" s="2">
        <v>1480177</v>
      </c>
      <c r="J3442" s="3">
        <f>+dataMercanciaGeneral[[#This Row],[Mercancía general embarcada en exterior]]+dataMercanciaGeneral[[#This Row],[Mercancía general desembarcada en exterior]]</f>
        <v>2921516</v>
      </c>
      <c r="K3442" s="3">
        <f>+dataMercanciaGeneral[[#This Row],[Mercancía general embarcada en cabotaje]]+dataMercanciaGeneral[[#This Row],[Mercancía general embarcada en exterior]]</f>
        <v>1484545</v>
      </c>
      <c r="L3442" s="3">
        <f>+dataMercanciaGeneral[[#This Row],[Mercancía general desembarcada en cabotaje]]+dataMercanciaGeneral[[#This Row],[Mercancía general desembarcada en exterior]]</f>
        <v>1501759</v>
      </c>
      <c r="M3442" s="3">
        <f>+dataMercanciaGeneral[[#This Row],[TOTAL mercancía general embarcada en cabotaje y exterior]]+dataMercanciaGeneral[[#This Row],[TOTAL mercancía general desembarcada en cabotaje y exterior]]</f>
        <v>2986304</v>
      </c>
    </row>
    <row r="3443" spans="1:13" hidden="1" x14ac:dyDescent="0.25">
      <c r="A3443" s="1">
        <v>2021</v>
      </c>
      <c r="B3443" s="1" t="s">
        <v>29</v>
      </c>
      <c r="C3443" s="1" t="s">
        <v>32</v>
      </c>
      <c r="D3443" s="1" t="s">
        <v>42</v>
      </c>
      <c r="E3443" s="2">
        <v>212727</v>
      </c>
      <c r="F3443" s="2">
        <v>56223</v>
      </c>
      <c r="G3443" s="3">
        <f>+dataMercanciaGeneral[[#This Row],[Mercancía general embarcada en cabotaje]]+dataMercanciaGeneral[[#This Row],[Mercancía general desembarcada en cabotaje]]</f>
        <v>268950</v>
      </c>
      <c r="H3443" s="2">
        <v>11953</v>
      </c>
      <c r="I3443" s="2">
        <v>13177</v>
      </c>
      <c r="J3443" s="3">
        <f>+dataMercanciaGeneral[[#This Row],[Mercancía general embarcada en exterior]]+dataMercanciaGeneral[[#This Row],[Mercancía general desembarcada en exterior]]</f>
        <v>25130</v>
      </c>
      <c r="K3443" s="3">
        <f>+dataMercanciaGeneral[[#This Row],[Mercancía general embarcada en cabotaje]]+dataMercanciaGeneral[[#This Row],[Mercancía general embarcada en exterior]]</f>
        <v>224680</v>
      </c>
      <c r="L3443" s="3">
        <f>+dataMercanciaGeneral[[#This Row],[Mercancía general desembarcada en cabotaje]]+dataMercanciaGeneral[[#This Row],[Mercancía general desembarcada en exterior]]</f>
        <v>69400</v>
      </c>
      <c r="M3443" s="3">
        <f>+dataMercanciaGeneral[[#This Row],[TOTAL mercancía general embarcada en cabotaje y exterior]]+dataMercanciaGeneral[[#This Row],[TOTAL mercancía general desembarcada en cabotaje y exterior]]</f>
        <v>294080</v>
      </c>
    </row>
    <row r="3444" spans="1:13" hidden="1" x14ac:dyDescent="0.25">
      <c r="A3444" s="1">
        <v>2022</v>
      </c>
      <c r="B3444" s="1" t="s">
        <v>0</v>
      </c>
      <c r="C3444" s="1" t="s">
        <v>32</v>
      </c>
      <c r="D3444" s="1" t="s">
        <v>33</v>
      </c>
      <c r="E3444" s="2">
        <v>2</v>
      </c>
      <c r="F3444" s="2">
        <v>15</v>
      </c>
      <c r="G3444" s="3">
        <f>+dataMercanciaGeneral[[#This Row],[Mercancía general embarcada en cabotaje]]+dataMercanciaGeneral[[#This Row],[Mercancía general desembarcada en cabotaje]]</f>
        <v>17</v>
      </c>
      <c r="H3444" s="2">
        <v>404790</v>
      </c>
      <c r="I3444" s="2">
        <v>491813</v>
      </c>
      <c r="J3444" s="3">
        <f>+dataMercanciaGeneral[[#This Row],[Mercancía general embarcada en exterior]]+dataMercanciaGeneral[[#This Row],[Mercancía general desembarcada en exterior]]</f>
        <v>896603</v>
      </c>
      <c r="K3444" s="3">
        <f>+dataMercanciaGeneral[[#This Row],[Mercancía general embarcada en cabotaje]]+dataMercanciaGeneral[[#This Row],[Mercancía general embarcada en exterior]]</f>
        <v>404792</v>
      </c>
      <c r="L3444" s="3">
        <f>+dataMercanciaGeneral[[#This Row],[Mercancía general desembarcada en cabotaje]]+dataMercanciaGeneral[[#This Row],[Mercancía general desembarcada en exterior]]</f>
        <v>491828</v>
      </c>
      <c r="M3444" s="3">
        <f>+dataMercanciaGeneral[[#This Row],[TOTAL mercancía general embarcada en cabotaje y exterior]]+dataMercanciaGeneral[[#This Row],[TOTAL mercancía general desembarcada en cabotaje y exterior]]</f>
        <v>896620</v>
      </c>
    </row>
    <row r="3445" spans="1:13" hidden="1" x14ac:dyDescent="0.25">
      <c r="A3445" s="1">
        <v>2022</v>
      </c>
      <c r="B3445" s="1" t="s">
        <v>1</v>
      </c>
      <c r="C3445" s="1" t="s">
        <v>32</v>
      </c>
      <c r="D3445" s="1" t="s">
        <v>33</v>
      </c>
      <c r="E3445" s="2">
        <v>52</v>
      </c>
      <c r="F3445" s="2">
        <v>930</v>
      </c>
      <c r="G3445" s="3">
        <f>+dataMercanciaGeneral[[#This Row],[Mercancía general embarcada en cabotaje]]+dataMercanciaGeneral[[#This Row],[Mercancía general desembarcada en cabotaje]]</f>
        <v>982</v>
      </c>
      <c r="H3445" s="2">
        <v>68797</v>
      </c>
      <c r="I3445" s="2">
        <v>94143</v>
      </c>
      <c r="J3445" s="3">
        <f>+dataMercanciaGeneral[[#This Row],[Mercancía general embarcada en exterior]]+dataMercanciaGeneral[[#This Row],[Mercancía general desembarcada en exterior]]</f>
        <v>162940</v>
      </c>
      <c r="K3445" s="3">
        <f>+dataMercanciaGeneral[[#This Row],[Mercancía general embarcada en cabotaje]]+dataMercanciaGeneral[[#This Row],[Mercancía general embarcada en exterior]]</f>
        <v>68849</v>
      </c>
      <c r="L3445" s="3">
        <f>+dataMercanciaGeneral[[#This Row],[Mercancía general desembarcada en cabotaje]]+dataMercanciaGeneral[[#This Row],[Mercancía general desembarcada en exterior]]</f>
        <v>95073</v>
      </c>
      <c r="M3445" s="3">
        <f>+dataMercanciaGeneral[[#This Row],[TOTAL mercancía general embarcada en cabotaje y exterior]]+dataMercanciaGeneral[[#This Row],[TOTAL mercancía general desembarcada en cabotaje y exterior]]</f>
        <v>163922</v>
      </c>
    </row>
    <row r="3446" spans="1:13" hidden="1" x14ac:dyDescent="0.25">
      <c r="A3446" s="1">
        <v>2022</v>
      </c>
      <c r="B3446" s="1" t="s">
        <v>2</v>
      </c>
      <c r="C3446" s="1" t="s">
        <v>32</v>
      </c>
      <c r="D3446" s="1" t="s">
        <v>33</v>
      </c>
      <c r="E3446" s="2">
        <v>49442</v>
      </c>
      <c r="F3446" s="2">
        <v>22518</v>
      </c>
      <c r="G3446" s="3">
        <f>+dataMercanciaGeneral[[#This Row],[Mercancía general embarcada en cabotaje]]+dataMercanciaGeneral[[#This Row],[Mercancía general desembarcada en cabotaje]]</f>
        <v>71960</v>
      </c>
      <c r="H3446" s="2">
        <v>472755</v>
      </c>
      <c r="I3446" s="2">
        <v>565026</v>
      </c>
      <c r="J3446" s="3">
        <f>+dataMercanciaGeneral[[#This Row],[Mercancía general embarcada en exterior]]+dataMercanciaGeneral[[#This Row],[Mercancía general desembarcada en exterior]]</f>
        <v>1037781</v>
      </c>
      <c r="K3446" s="3">
        <f>+dataMercanciaGeneral[[#This Row],[Mercancía general embarcada en cabotaje]]+dataMercanciaGeneral[[#This Row],[Mercancía general embarcada en exterior]]</f>
        <v>522197</v>
      </c>
      <c r="L3446" s="3">
        <f>+dataMercanciaGeneral[[#This Row],[Mercancía general desembarcada en cabotaje]]+dataMercanciaGeneral[[#This Row],[Mercancía general desembarcada en exterior]]</f>
        <v>587544</v>
      </c>
      <c r="M3446" s="3">
        <f>+dataMercanciaGeneral[[#This Row],[TOTAL mercancía general embarcada en cabotaje y exterior]]+dataMercanciaGeneral[[#This Row],[TOTAL mercancía general desembarcada en cabotaje y exterior]]</f>
        <v>1109741</v>
      </c>
    </row>
    <row r="3447" spans="1:13" hidden="1" x14ac:dyDescent="0.25">
      <c r="A3447" s="1">
        <v>2022</v>
      </c>
      <c r="B3447" s="1" t="s">
        <v>3</v>
      </c>
      <c r="C3447" s="1" t="s">
        <v>32</v>
      </c>
      <c r="D3447" s="1" t="s">
        <v>33</v>
      </c>
      <c r="E3447" s="2">
        <v>98825</v>
      </c>
      <c r="F3447" s="2">
        <v>4245</v>
      </c>
      <c r="G3447" s="3">
        <f>+dataMercanciaGeneral[[#This Row],[Mercancía general embarcada en cabotaje]]+dataMercanciaGeneral[[#This Row],[Mercancía general desembarcada en cabotaje]]</f>
        <v>103070</v>
      </c>
      <c r="H3447" s="2">
        <v>735788</v>
      </c>
      <c r="I3447" s="2">
        <v>158087</v>
      </c>
      <c r="J3447" s="3">
        <f>+dataMercanciaGeneral[[#This Row],[Mercancía general embarcada en exterior]]+dataMercanciaGeneral[[#This Row],[Mercancía general desembarcada en exterior]]</f>
        <v>893875</v>
      </c>
      <c r="K3447" s="3">
        <f>+dataMercanciaGeneral[[#This Row],[Mercancía general embarcada en cabotaje]]+dataMercanciaGeneral[[#This Row],[Mercancía general embarcada en exterior]]</f>
        <v>834613</v>
      </c>
      <c r="L3447" s="3">
        <f>+dataMercanciaGeneral[[#This Row],[Mercancía general desembarcada en cabotaje]]+dataMercanciaGeneral[[#This Row],[Mercancía general desembarcada en exterior]]</f>
        <v>162332</v>
      </c>
      <c r="M3447" s="3">
        <f>+dataMercanciaGeneral[[#This Row],[TOTAL mercancía general embarcada en cabotaje y exterior]]+dataMercanciaGeneral[[#This Row],[TOTAL mercancía general desembarcada en cabotaje y exterior]]</f>
        <v>996945</v>
      </c>
    </row>
    <row r="3448" spans="1:13" hidden="1" x14ac:dyDescent="0.25">
      <c r="A3448" s="1">
        <v>2022</v>
      </c>
      <c r="B3448" s="1" t="s">
        <v>4</v>
      </c>
      <c r="C3448" s="1" t="s">
        <v>32</v>
      </c>
      <c r="D3448" s="1" t="s">
        <v>33</v>
      </c>
      <c r="E3448" s="2">
        <v>343856</v>
      </c>
      <c r="F3448" s="2">
        <v>171471</v>
      </c>
      <c r="G3448" s="3">
        <f>+dataMercanciaGeneral[[#This Row],[Mercancía general embarcada en cabotaje]]+dataMercanciaGeneral[[#This Row],[Mercancía general desembarcada en cabotaje]]</f>
        <v>515327</v>
      </c>
      <c r="H3448" s="2">
        <v>8170131</v>
      </c>
      <c r="I3448" s="2">
        <v>5936759</v>
      </c>
      <c r="J3448" s="3">
        <f>+dataMercanciaGeneral[[#This Row],[Mercancía general embarcada en exterior]]+dataMercanciaGeneral[[#This Row],[Mercancía general desembarcada en exterior]]</f>
        <v>14106890</v>
      </c>
      <c r="K3448" s="3">
        <f>+dataMercanciaGeneral[[#This Row],[Mercancía general embarcada en cabotaje]]+dataMercanciaGeneral[[#This Row],[Mercancía general embarcada en exterior]]</f>
        <v>8513987</v>
      </c>
      <c r="L3448" s="3">
        <f>+dataMercanciaGeneral[[#This Row],[Mercancía general desembarcada en cabotaje]]+dataMercanciaGeneral[[#This Row],[Mercancía general desembarcada en exterior]]</f>
        <v>6108230</v>
      </c>
      <c r="M3448" s="3">
        <f>+dataMercanciaGeneral[[#This Row],[TOTAL mercancía general embarcada en cabotaje y exterior]]+dataMercanciaGeneral[[#This Row],[TOTAL mercancía general desembarcada en cabotaje y exterior]]</f>
        <v>14622217</v>
      </c>
    </row>
    <row r="3449" spans="1:13" hidden="1" x14ac:dyDescent="0.25">
      <c r="A3449" s="1">
        <v>2022</v>
      </c>
      <c r="B3449" s="1" t="s">
        <v>5</v>
      </c>
      <c r="C3449" s="1" t="s">
        <v>32</v>
      </c>
      <c r="D3449" s="1" t="s">
        <v>33</v>
      </c>
      <c r="E3449" s="2">
        <v>270028</v>
      </c>
      <c r="F3449" s="2">
        <v>295513</v>
      </c>
      <c r="G3449" s="3">
        <f>+dataMercanciaGeneral[[#This Row],[Mercancía general embarcada en cabotaje]]+dataMercanciaGeneral[[#This Row],[Mercancía general desembarcada en cabotaje]]</f>
        <v>565541</v>
      </c>
      <c r="H3449" s="2">
        <v>20573</v>
      </c>
      <c r="I3449" s="2">
        <v>23886</v>
      </c>
      <c r="J3449" s="3">
        <f>+dataMercanciaGeneral[[#This Row],[Mercancía general embarcada en exterior]]+dataMercanciaGeneral[[#This Row],[Mercancía general desembarcada en exterior]]</f>
        <v>44459</v>
      </c>
      <c r="K3449" s="3">
        <f>+dataMercanciaGeneral[[#This Row],[Mercancía general embarcada en cabotaje]]+dataMercanciaGeneral[[#This Row],[Mercancía general embarcada en exterior]]</f>
        <v>290601</v>
      </c>
      <c r="L3449" s="3">
        <f>+dataMercanciaGeneral[[#This Row],[Mercancía general desembarcada en cabotaje]]+dataMercanciaGeneral[[#This Row],[Mercancía general desembarcada en exterior]]</f>
        <v>319399</v>
      </c>
      <c r="M3449" s="3">
        <f>+dataMercanciaGeneral[[#This Row],[TOTAL mercancía general embarcada en cabotaje y exterior]]+dataMercanciaGeneral[[#This Row],[TOTAL mercancía general desembarcada en cabotaje y exterior]]</f>
        <v>610000</v>
      </c>
    </row>
    <row r="3450" spans="1:13" hidden="1" x14ac:dyDescent="0.25">
      <c r="A3450" s="1">
        <v>2022</v>
      </c>
      <c r="B3450" s="1" t="s">
        <v>10</v>
      </c>
      <c r="C3450" s="1" t="s">
        <v>32</v>
      </c>
      <c r="D3450" s="1" t="s">
        <v>33</v>
      </c>
      <c r="E3450" s="2">
        <v>4385125</v>
      </c>
      <c r="F3450" s="2">
        <v>8704071</v>
      </c>
      <c r="G3450" s="3">
        <f>+dataMercanciaGeneral[[#This Row],[Mercancía general embarcada en cabotaje]]+dataMercanciaGeneral[[#This Row],[Mercancía general desembarcada en cabotaje]]</f>
        <v>13089196</v>
      </c>
      <c r="H3450" s="2">
        <v>28901</v>
      </c>
      <c r="I3450" s="2">
        <v>18866</v>
      </c>
      <c r="J3450" s="3">
        <f>+dataMercanciaGeneral[[#This Row],[Mercancía general embarcada en exterior]]+dataMercanciaGeneral[[#This Row],[Mercancía general desembarcada en exterior]]</f>
        <v>47767</v>
      </c>
      <c r="K3450" s="3">
        <f>+dataMercanciaGeneral[[#This Row],[Mercancía general embarcada en cabotaje]]+dataMercanciaGeneral[[#This Row],[Mercancía general embarcada en exterior]]</f>
        <v>4414026</v>
      </c>
      <c r="L3450" s="3">
        <f>+dataMercanciaGeneral[[#This Row],[Mercancía general desembarcada en cabotaje]]+dataMercanciaGeneral[[#This Row],[Mercancía general desembarcada en exterior]]</f>
        <v>8722937</v>
      </c>
      <c r="M3450" s="3">
        <f>+dataMercanciaGeneral[[#This Row],[TOTAL mercancía general embarcada en cabotaje y exterior]]+dataMercanciaGeneral[[#This Row],[TOTAL mercancía general desembarcada en cabotaje y exterior]]</f>
        <v>13136963</v>
      </c>
    </row>
    <row r="3451" spans="1:13" hidden="1" x14ac:dyDescent="0.25">
      <c r="A3451" s="1">
        <v>2022</v>
      </c>
      <c r="B3451" s="1" t="s">
        <v>11</v>
      </c>
      <c r="C3451" s="1" t="s">
        <v>32</v>
      </c>
      <c r="D3451" s="1" t="s">
        <v>33</v>
      </c>
      <c r="E3451" s="2">
        <v>3612732</v>
      </c>
      <c r="F3451" s="2">
        <v>1886575</v>
      </c>
      <c r="G3451" s="3">
        <f>+dataMercanciaGeneral[[#This Row],[Mercancía general embarcada en cabotaje]]+dataMercanciaGeneral[[#This Row],[Mercancía general desembarcada en cabotaje]]</f>
        <v>5499307</v>
      </c>
      <c r="H3451" s="2">
        <v>2870444</v>
      </c>
      <c r="I3451" s="2">
        <v>3045116</v>
      </c>
      <c r="J3451" s="3">
        <f>+dataMercanciaGeneral[[#This Row],[Mercancía general embarcada en exterior]]+dataMercanciaGeneral[[#This Row],[Mercancía general desembarcada en exterior]]</f>
        <v>5915560</v>
      </c>
      <c r="K3451" s="3">
        <f>+dataMercanciaGeneral[[#This Row],[Mercancía general embarcada en cabotaje]]+dataMercanciaGeneral[[#This Row],[Mercancía general embarcada en exterior]]</f>
        <v>6483176</v>
      </c>
      <c r="L3451" s="3">
        <f>+dataMercanciaGeneral[[#This Row],[Mercancía general desembarcada en cabotaje]]+dataMercanciaGeneral[[#This Row],[Mercancía general desembarcada en exterior]]</f>
        <v>4931691</v>
      </c>
      <c r="M3451" s="3">
        <f>+dataMercanciaGeneral[[#This Row],[TOTAL mercancía general embarcada en cabotaje y exterior]]+dataMercanciaGeneral[[#This Row],[TOTAL mercancía general desembarcada en cabotaje y exterior]]</f>
        <v>11414867</v>
      </c>
    </row>
    <row r="3452" spans="1:13" hidden="1" x14ac:dyDescent="0.25">
      <c r="A3452" s="1">
        <v>2022</v>
      </c>
      <c r="B3452" s="1" t="s">
        <v>12</v>
      </c>
      <c r="C3452" s="1" t="s">
        <v>32</v>
      </c>
      <c r="D3452" s="1" t="s">
        <v>33</v>
      </c>
      <c r="E3452" s="2">
        <v>6850</v>
      </c>
      <c r="F3452" s="2">
        <v>6184</v>
      </c>
      <c r="G3452" s="3">
        <f>+dataMercanciaGeneral[[#This Row],[Mercancía general embarcada en cabotaje]]+dataMercanciaGeneral[[#This Row],[Mercancía general desembarcada en cabotaje]]</f>
        <v>13034</v>
      </c>
      <c r="H3452" s="2">
        <v>1152944</v>
      </c>
      <c r="I3452" s="2">
        <v>1995558</v>
      </c>
      <c r="J3452" s="3">
        <f>+dataMercanciaGeneral[[#This Row],[Mercancía general embarcada en exterior]]+dataMercanciaGeneral[[#This Row],[Mercancía general desembarcada en exterior]]</f>
        <v>3148502</v>
      </c>
      <c r="K3452" s="3">
        <f>+dataMercanciaGeneral[[#This Row],[Mercancía general embarcada en cabotaje]]+dataMercanciaGeneral[[#This Row],[Mercancía general embarcada en exterior]]</f>
        <v>1159794</v>
      </c>
      <c r="L3452" s="3">
        <f>+dataMercanciaGeneral[[#This Row],[Mercancía general desembarcada en cabotaje]]+dataMercanciaGeneral[[#This Row],[Mercancía general desembarcada en exterior]]</f>
        <v>2001742</v>
      </c>
      <c r="M3452" s="3">
        <f>+dataMercanciaGeneral[[#This Row],[TOTAL mercancía general embarcada en cabotaje y exterior]]+dataMercanciaGeneral[[#This Row],[TOTAL mercancía general desembarcada en cabotaje y exterior]]</f>
        <v>3161536</v>
      </c>
    </row>
    <row r="3453" spans="1:13" hidden="1" x14ac:dyDescent="0.25">
      <c r="A3453" s="1">
        <v>2022</v>
      </c>
      <c r="B3453" s="1" t="s">
        <v>13</v>
      </c>
      <c r="C3453" s="1" t="s">
        <v>32</v>
      </c>
      <c r="D3453" s="1" t="s">
        <v>33</v>
      </c>
      <c r="E3453" s="2">
        <v>93</v>
      </c>
      <c r="F3453" s="2">
        <v>4591</v>
      </c>
      <c r="G3453" s="3">
        <f>+dataMercanciaGeneral[[#This Row],[Mercancía general embarcada en cabotaje]]+dataMercanciaGeneral[[#This Row],[Mercancía general desembarcada en cabotaje]]</f>
        <v>4684</v>
      </c>
      <c r="H3453" s="2">
        <v>144619</v>
      </c>
      <c r="I3453" s="2">
        <v>225862</v>
      </c>
      <c r="J3453" s="3">
        <f>+dataMercanciaGeneral[[#This Row],[Mercancía general embarcada en exterior]]+dataMercanciaGeneral[[#This Row],[Mercancía general desembarcada en exterior]]</f>
        <v>370481</v>
      </c>
      <c r="K3453" s="3">
        <f>+dataMercanciaGeneral[[#This Row],[Mercancía general embarcada en cabotaje]]+dataMercanciaGeneral[[#This Row],[Mercancía general embarcada en exterior]]</f>
        <v>144712</v>
      </c>
      <c r="L3453" s="3">
        <f>+dataMercanciaGeneral[[#This Row],[Mercancía general desembarcada en cabotaje]]+dataMercanciaGeneral[[#This Row],[Mercancía general desembarcada en exterior]]</f>
        <v>230453</v>
      </c>
      <c r="M3453" s="3">
        <f>+dataMercanciaGeneral[[#This Row],[TOTAL mercancía general embarcada en cabotaje y exterior]]+dataMercanciaGeneral[[#This Row],[TOTAL mercancía general desembarcada en cabotaje y exterior]]</f>
        <v>375165</v>
      </c>
    </row>
    <row r="3454" spans="1:13" hidden="1" x14ac:dyDescent="0.25">
      <c r="A3454" s="1">
        <v>2022</v>
      </c>
      <c r="B3454" s="1" t="s">
        <v>14</v>
      </c>
      <c r="C3454" s="1" t="s">
        <v>32</v>
      </c>
      <c r="D3454" s="1" t="s">
        <v>33</v>
      </c>
      <c r="E3454" s="2">
        <v>600.16400000000021</v>
      </c>
      <c r="F3454" s="2">
        <v>455.7689999999975</v>
      </c>
      <c r="G3454" s="3">
        <f>+dataMercanciaGeneral[[#This Row],[Mercancía general embarcada en cabotaje]]+dataMercanciaGeneral[[#This Row],[Mercancía general desembarcada en cabotaje]]</f>
        <v>1055.9329999999977</v>
      </c>
      <c r="H3454" s="2">
        <v>72823.799999999814</v>
      </c>
      <c r="I3454" s="2">
        <v>40911.163999999873</v>
      </c>
      <c r="J3454" s="3">
        <f>+dataMercanciaGeneral[[#This Row],[Mercancía general embarcada en exterior]]+dataMercanciaGeneral[[#This Row],[Mercancía general desembarcada en exterior]]</f>
        <v>113734.96399999969</v>
      </c>
      <c r="K3454" s="3">
        <f>+dataMercanciaGeneral[[#This Row],[Mercancía general embarcada en cabotaje]]+dataMercanciaGeneral[[#This Row],[Mercancía general embarcada en exterior]]</f>
        <v>73423.963999999818</v>
      </c>
      <c r="L3454" s="3">
        <f>+dataMercanciaGeneral[[#This Row],[Mercancía general desembarcada en cabotaje]]+dataMercanciaGeneral[[#This Row],[Mercancía general desembarcada en exterior]]</f>
        <v>41366.932999999874</v>
      </c>
      <c r="M3454" s="3">
        <f>+dataMercanciaGeneral[[#This Row],[TOTAL mercancía general embarcada en cabotaje y exterior]]+dataMercanciaGeneral[[#This Row],[TOTAL mercancía general desembarcada en cabotaje y exterior]]</f>
        <v>114790.89699999969</v>
      </c>
    </row>
    <row r="3455" spans="1:13" hidden="1" x14ac:dyDescent="0.25">
      <c r="A3455" s="1">
        <v>2022</v>
      </c>
      <c r="B3455" s="1" t="s">
        <v>15</v>
      </c>
      <c r="C3455" s="1" t="s">
        <v>32</v>
      </c>
      <c r="D3455" s="1" t="s">
        <v>33</v>
      </c>
      <c r="E3455" s="2">
        <v>178987</v>
      </c>
      <c r="F3455" s="2">
        <v>320468</v>
      </c>
      <c r="G3455" s="3">
        <f>+dataMercanciaGeneral[[#This Row],[Mercancía general embarcada en cabotaje]]+dataMercanciaGeneral[[#This Row],[Mercancía general desembarcada en cabotaje]]</f>
        <v>499455</v>
      </c>
      <c r="H3455" s="2">
        <v>0</v>
      </c>
      <c r="I3455" s="2">
        <v>2210</v>
      </c>
      <c r="J3455" s="3">
        <f>+dataMercanciaGeneral[[#This Row],[Mercancía general embarcada en exterior]]+dataMercanciaGeneral[[#This Row],[Mercancía general desembarcada en exterior]]</f>
        <v>2210</v>
      </c>
      <c r="K3455" s="3">
        <f>+dataMercanciaGeneral[[#This Row],[Mercancía general embarcada en cabotaje]]+dataMercanciaGeneral[[#This Row],[Mercancía general embarcada en exterior]]</f>
        <v>178987</v>
      </c>
      <c r="L3455" s="3">
        <f>+dataMercanciaGeneral[[#This Row],[Mercancía general desembarcada en cabotaje]]+dataMercanciaGeneral[[#This Row],[Mercancía general desembarcada en exterior]]</f>
        <v>322678</v>
      </c>
      <c r="M3455" s="3">
        <f>+dataMercanciaGeneral[[#This Row],[TOTAL mercancía general embarcada en cabotaje y exterior]]+dataMercanciaGeneral[[#This Row],[TOTAL mercancía general desembarcada en cabotaje y exterior]]</f>
        <v>501665</v>
      </c>
    </row>
    <row r="3456" spans="1:13" hidden="1" x14ac:dyDescent="0.25">
      <c r="A3456" s="1">
        <v>2022</v>
      </c>
      <c r="B3456" s="1" t="s">
        <v>16</v>
      </c>
      <c r="C3456" s="1" t="s">
        <v>32</v>
      </c>
      <c r="D3456" s="1" t="s">
        <v>33</v>
      </c>
      <c r="E3456" s="2">
        <v>16209</v>
      </c>
      <c r="F3456" s="2">
        <v>0</v>
      </c>
      <c r="G3456" s="3">
        <f>+dataMercanciaGeneral[[#This Row],[Mercancía general embarcada en cabotaje]]+dataMercanciaGeneral[[#This Row],[Mercancía general desembarcada en cabotaje]]</f>
        <v>16209</v>
      </c>
      <c r="H3456" s="2">
        <v>475035</v>
      </c>
      <c r="I3456" s="2">
        <v>75020</v>
      </c>
      <c r="J3456" s="3">
        <f>+dataMercanciaGeneral[[#This Row],[Mercancía general embarcada en exterior]]+dataMercanciaGeneral[[#This Row],[Mercancía general desembarcada en exterior]]</f>
        <v>550055</v>
      </c>
      <c r="K3456" s="3">
        <f>+dataMercanciaGeneral[[#This Row],[Mercancía general embarcada en cabotaje]]+dataMercanciaGeneral[[#This Row],[Mercancía general embarcada en exterior]]</f>
        <v>491244</v>
      </c>
      <c r="L3456" s="3">
        <f>+dataMercanciaGeneral[[#This Row],[Mercancía general desembarcada en cabotaje]]+dataMercanciaGeneral[[#This Row],[Mercancía general desembarcada en exterior]]</f>
        <v>75020</v>
      </c>
      <c r="M3456" s="3">
        <f>+dataMercanciaGeneral[[#This Row],[TOTAL mercancía general embarcada en cabotaje y exterior]]+dataMercanciaGeneral[[#This Row],[TOTAL mercancía general desembarcada en cabotaje y exterior]]</f>
        <v>566264</v>
      </c>
    </row>
    <row r="3457" spans="1:13" hidden="1" x14ac:dyDescent="0.25">
      <c r="A3457" s="1">
        <v>2022</v>
      </c>
      <c r="B3457" s="1" t="s">
        <v>17</v>
      </c>
      <c r="C3457" s="1" t="s">
        <v>32</v>
      </c>
      <c r="D3457" s="1" t="s">
        <v>33</v>
      </c>
      <c r="E3457" s="2">
        <v>19548</v>
      </c>
      <c r="F3457" s="2">
        <v>1447</v>
      </c>
      <c r="G3457" s="3">
        <f>+dataMercanciaGeneral[[#This Row],[Mercancía general embarcada en cabotaje]]+dataMercanciaGeneral[[#This Row],[Mercancía general desembarcada en cabotaje]]</f>
        <v>20995</v>
      </c>
      <c r="H3457" s="2">
        <v>385211</v>
      </c>
      <c r="I3457" s="2">
        <v>246626</v>
      </c>
      <c r="J3457" s="3">
        <f>+dataMercanciaGeneral[[#This Row],[Mercancía general embarcada en exterior]]+dataMercanciaGeneral[[#This Row],[Mercancía general desembarcada en exterior]]</f>
        <v>631837</v>
      </c>
      <c r="K3457" s="3">
        <f>+dataMercanciaGeneral[[#This Row],[Mercancía general embarcada en cabotaje]]+dataMercanciaGeneral[[#This Row],[Mercancía general embarcada en exterior]]</f>
        <v>404759</v>
      </c>
      <c r="L3457" s="3">
        <f>+dataMercanciaGeneral[[#This Row],[Mercancía general desembarcada en cabotaje]]+dataMercanciaGeneral[[#This Row],[Mercancía general desembarcada en exterior]]</f>
        <v>248073</v>
      </c>
      <c r="M3457" s="3">
        <f>+dataMercanciaGeneral[[#This Row],[TOTAL mercancía general embarcada en cabotaje y exterior]]+dataMercanciaGeneral[[#This Row],[TOTAL mercancía general desembarcada en cabotaje y exterior]]</f>
        <v>652832</v>
      </c>
    </row>
    <row r="3458" spans="1:13" hidden="1" x14ac:dyDescent="0.25">
      <c r="A3458" s="1">
        <v>2022</v>
      </c>
      <c r="B3458" s="1" t="s">
        <v>18</v>
      </c>
      <c r="C3458" s="1" t="s">
        <v>32</v>
      </c>
      <c r="D3458" s="1" t="s">
        <v>33</v>
      </c>
      <c r="E3458" s="2">
        <v>327569</v>
      </c>
      <c r="F3458" s="2">
        <v>199546</v>
      </c>
      <c r="G3458" s="3">
        <f>+dataMercanciaGeneral[[#This Row],[Mercancía general embarcada en cabotaje]]+dataMercanciaGeneral[[#This Row],[Mercancía general desembarcada en cabotaje]]</f>
        <v>527115</v>
      </c>
      <c r="H3458" s="2">
        <v>96675</v>
      </c>
      <c r="I3458" s="2">
        <v>92240</v>
      </c>
      <c r="J3458" s="3">
        <f>+dataMercanciaGeneral[[#This Row],[Mercancía general embarcada en exterior]]+dataMercanciaGeneral[[#This Row],[Mercancía general desembarcada en exterior]]</f>
        <v>188915</v>
      </c>
      <c r="K3458" s="3">
        <f>+dataMercanciaGeneral[[#This Row],[Mercancía general embarcada en cabotaje]]+dataMercanciaGeneral[[#This Row],[Mercancía general embarcada en exterior]]</f>
        <v>424244</v>
      </c>
      <c r="L3458" s="3">
        <f>+dataMercanciaGeneral[[#This Row],[Mercancía general desembarcada en cabotaje]]+dataMercanciaGeneral[[#This Row],[Mercancía general desembarcada en exterior]]</f>
        <v>291786</v>
      </c>
      <c r="M3458" s="3">
        <f>+dataMercanciaGeneral[[#This Row],[TOTAL mercancía general embarcada en cabotaje y exterior]]+dataMercanciaGeneral[[#This Row],[TOTAL mercancía general desembarcada en cabotaje y exterior]]</f>
        <v>716030</v>
      </c>
    </row>
    <row r="3459" spans="1:13" hidden="1" x14ac:dyDescent="0.25">
      <c r="A3459" s="1">
        <v>2022</v>
      </c>
      <c r="B3459" s="1" t="s">
        <v>19</v>
      </c>
      <c r="C3459" s="1" t="s">
        <v>32</v>
      </c>
      <c r="D3459" s="1" t="s">
        <v>33</v>
      </c>
      <c r="E3459" s="2">
        <v>2176095</v>
      </c>
      <c r="F3459" s="2">
        <v>2212498</v>
      </c>
      <c r="G3459" s="3">
        <f>+dataMercanciaGeneral[[#This Row],[Mercancía general embarcada en cabotaje]]+dataMercanciaGeneral[[#This Row],[Mercancía general desembarcada en cabotaje]]</f>
        <v>4388593</v>
      </c>
      <c r="H3459" s="2">
        <v>302843</v>
      </c>
      <c r="I3459" s="2">
        <v>83492</v>
      </c>
      <c r="J3459" s="3">
        <f>+dataMercanciaGeneral[[#This Row],[Mercancía general embarcada en exterior]]+dataMercanciaGeneral[[#This Row],[Mercancía general desembarcada en exterior]]</f>
        <v>386335</v>
      </c>
      <c r="K3459" s="3">
        <f>+dataMercanciaGeneral[[#This Row],[Mercancía general embarcada en cabotaje]]+dataMercanciaGeneral[[#This Row],[Mercancía general embarcada en exterior]]</f>
        <v>2478938</v>
      </c>
      <c r="L3459" s="3">
        <f>+dataMercanciaGeneral[[#This Row],[Mercancía general desembarcada en cabotaje]]+dataMercanciaGeneral[[#This Row],[Mercancía general desembarcada en exterior]]</f>
        <v>2295990</v>
      </c>
      <c r="M3459" s="3">
        <f>+dataMercanciaGeneral[[#This Row],[TOTAL mercancía general embarcada en cabotaje y exterior]]+dataMercanciaGeneral[[#This Row],[TOTAL mercancía general desembarcada en cabotaje y exterior]]</f>
        <v>4774928</v>
      </c>
    </row>
    <row r="3460" spans="1:13" hidden="1" x14ac:dyDescent="0.25">
      <c r="A3460" s="1">
        <v>2022</v>
      </c>
      <c r="B3460" s="1" t="s">
        <v>20</v>
      </c>
      <c r="C3460" s="1" t="s">
        <v>32</v>
      </c>
      <c r="D3460" s="1" t="s">
        <v>33</v>
      </c>
      <c r="E3460" s="2">
        <v>251028</v>
      </c>
      <c r="F3460" s="2">
        <v>119862</v>
      </c>
      <c r="G3460" s="3">
        <f>+dataMercanciaGeneral[[#This Row],[Mercancía general embarcada en cabotaje]]+dataMercanciaGeneral[[#This Row],[Mercancía general desembarcada en cabotaje]]</f>
        <v>370890</v>
      </c>
      <c r="H3460" s="2">
        <v>21627</v>
      </c>
      <c r="I3460" s="2">
        <v>63591</v>
      </c>
      <c r="J3460" s="3">
        <f>+dataMercanciaGeneral[[#This Row],[Mercancía general embarcada en exterior]]+dataMercanciaGeneral[[#This Row],[Mercancía general desembarcada en exterior]]</f>
        <v>85218</v>
      </c>
      <c r="K3460" s="3">
        <f>+dataMercanciaGeneral[[#This Row],[Mercancía general embarcada en cabotaje]]+dataMercanciaGeneral[[#This Row],[Mercancía general embarcada en exterior]]</f>
        <v>272655</v>
      </c>
      <c r="L3460" s="3">
        <f>+dataMercanciaGeneral[[#This Row],[Mercancía general desembarcada en cabotaje]]+dataMercanciaGeneral[[#This Row],[Mercancía general desembarcada en exterior]]</f>
        <v>183453</v>
      </c>
      <c r="M3460" s="3">
        <f>+dataMercanciaGeneral[[#This Row],[TOTAL mercancía general embarcada en cabotaje y exterior]]+dataMercanciaGeneral[[#This Row],[TOTAL mercancía general desembarcada en cabotaje y exterior]]</f>
        <v>456108</v>
      </c>
    </row>
    <row r="3461" spans="1:13" hidden="1" x14ac:dyDescent="0.25">
      <c r="A3461" s="1">
        <v>2022</v>
      </c>
      <c r="B3461" s="1" t="s">
        <v>21</v>
      </c>
      <c r="C3461" s="1" t="s">
        <v>32</v>
      </c>
      <c r="D3461" s="1" t="s">
        <v>33</v>
      </c>
      <c r="E3461" s="2">
        <v>13853</v>
      </c>
      <c r="F3461" s="2">
        <v>7523</v>
      </c>
      <c r="G3461" s="3">
        <f>+dataMercanciaGeneral[[#This Row],[Mercancía general embarcada en cabotaje]]+dataMercanciaGeneral[[#This Row],[Mercancía general desembarcada en cabotaje]]</f>
        <v>21376</v>
      </c>
      <c r="H3461" s="2">
        <v>271299</v>
      </c>
      <c r="I3461" s="2">
        <v>202442</v>
      </c>
      <c r="J3461" s="3">
        <f>+dataMercanciaGeneral[[#This Row],[Mercancía general embarcada en exterior]]+dataMercanciaGeneral[[#This Row],[Mercancía general desembarcada en exterior]]</f>
        <v>473741</v>
      </c>
      <c r="K3461" s="3">
        <f>+dataMercanciaGeneral[[#This Row],[Mercancía general embarcada en cabotaje]]+dataMercanciaGeneral[[#This Row],[Mercancía general embarcada en exterior]]</f>
        <v>285152</v>
      </c>
      <c r="L3461" s="3">
        <f>+dataMercanciaGeneral[[#This Row],[Mercancía general desembarcada en cabotaje]]+dataMercanciaGeneral[[#This Row],[Mercancía general desembarcada en exterior]]</f>
        <v>209965</v>
      </c>
      <c r="M3461" s="3">
        <f>+dataMercanciaGeneral[[#This Row],[TOTAL mercancía general embarcada en cabotaje y exterior]]+dataMercanciaGeneral[[#This Row],[TOTAL mercancía general desembarcada en cabotaje y exterior]]</f>
        <v>495117</v>
      </c>
    </row>
    <row r="3462" spans="1:13" x14ac:dyDescent="0.25">
      <c r="A3462" s="1">
        <v>2022</v>
      </c>
      <c r="B3462" s="1" t="s">
        <v>22</v>
      </c>
      <c r="C3462" s="1" t="s">
        <v>32</v>
      </c>
      <c r="D3462" s="1" t="s">
        <v>33</v>
      </c>
      <c r="E3462" s="2">
        <v>137934</v>
      </c>
      <c r="F3462" s="2">
        <v>300040</v>
      </c>
      <c r="G3462" s="3">
        <f>+dataMercanciaGeneral[[#This Row],[Mercancía general embarcada en cabotaje]]+dataMercanciaGeneral[[#This Row],[Mercancía general desembarcada en cabotaje]]</f>
        <v>437974</v>
      </c>
      <c r="H3462" s="2">
        <v>309</v>
      </c>
      <c r="I3462" s="2">
        <v>1319</v>
      </c>
      <c r="J3462" s="3">
        <f>+dataMercanciaGeneral[[#This Row],[Mercancía general embarcada en exterior]]+dataMercanciaGeneral[[#This Row],[Mercancía general desembarcada en exterior]]</f>
        <v>1628</v>
      </c>
      <c r="K3462" s="3">
        <f>+dataMercanciaGeneral[[#This Row],[Mercancía general embarcada en cabotaje]]+dataMercanciaGeneral[[#This Row],[Mercancía general embarcada en exterior]]</f>
        <v>138243</v>
      </c>
      <c r="L3462" s="3">
        <f>+dataMercanciaGeneral[[#This Row],[Mercancía general desembarcada en cabotaje]]+dataMercanciaGeneral[[#This Row],[Mercancía general desembarcada en exterior]]</f>
        <v>301359</v>
      </c>
      <c r="M3462" s="3">
        <f>+dataMercanciaGeneral[[#This Row],[TOTAL mercancía general embarcada en cabotaje y exterior]]+dataMercanciaGeneral[[#This Row],[TOTAL mercancía general desembarcada en cabotaje y exterior]]</f>
        <v>439602</v>
      </c>
    </row>
    <row r="3463" spans="1:13" hidden="1" x14ac:dyDescent="0.25">
      <c r="A3463" s="1">
        <v>2022</v>
      </c>
      <c r="B3463" s="1" t="s">
        <v>6</v>
      </c>
      <c r="C3463" s="1" t="s">
        <v>32</v>
      </c>
      <c r="D3463" s="1" t="s">
        <v>33</v>
      </c>
      <c r="E3463" s="2">
        <v>22315</v>
      </c>
      <c r="F3463" s="2">
        <v>5945</v>
      </c>
      <c r="G3463" s="3">
        <f>+dataMercanciaGeneral[[#This Row],[Mercancía general embarcada en cabotaje]]+dataMercanciaGeneral[[#This Row],[Mercancía general desembarcada en cabotaje]]</f>
        <v>28260</v>
      </c>
      <c r="H3463" s="2">
        <v>46683</v>
      </c>
      <c r="I3463" s="2">
        <v>70235</v>
      </c>
      <c r="J3463" s="3">
        <f>+dataMercanciaGeneral[[#This Row],[Mercancía general embarcada en exterior]]+dataMercanciaGeneral[[#This Row],[Mercancía general desembarcada en exterior]]</f>
        <v>116918</v>
      </c>
      <c r="K3463" s="3">
        <f>+dataMercanciaGeneral[[#This Row],[Mercancía general embarcada en cabotaje]]+dataMercanciaGeneral[[#This Row],[Mercancía general embarcada en exterior]]</f>
        <v>68998</v>
      </c>
      <c r="L3463" s="3">
        <f>+dataMercanciaGeneral[[#This Row],[Mercancía general desembarcada en cabotaje]]+dataMercanciaGeneral[[#This Row],[Mercancía general desembarcada en exterior]]</f>
        <v>76180</v>
      </c>
      <c r="M3463" s="3">
        <f>+dataMercanciaGeneral[[#This Row],[TOTAL mercancía general embarcada en cabotaje y exterior]]+dataMercanciaGeneral[[#This Row],[TOTAL mercancía general desembarcada en cabotaje y exterior]]</f>
        <v>145178</v>
      </c>
    </row>
    <row r="3464" spans="1:13" hidden="1" x14ac:dyDescent="0.25">
      <c r="A3464" s="1">
        <v>2022</v>
      </c>
      <c r="B3464" s="1" t="s">
        <v>23</v>
      </c>
      <c r="C3464" s="1" t="s">
        <v>32</v>
      </c>
      <c r="D3464" s="1" t="s">
        <v>33</v>
      </c>
      <c r="E3464" s="2">
        <v>306</v>
      </c>
      <c r="F3464" s="2">
        <v>113980</v>
      </c>
      <c r="G3464" s="3">
        <f>+dataMercanciaGeneral[[#This Row],[Mercancía general embarcada en cabotaje]]+dataMercanciaGeneral[[#This Row],[Mercancía general desembarcada en cabotaje]]</f>
        <v>114286</v>
      </c>
      <c r="H3464" s="2">
        <v>1038416</v>
      </c>
      <c r="I3464" s="2">
        <v>1210805</v>
      </c>
      <c r="J3464" s="3">
        <f>+dataMercanciaGeneral[[#This Row],[Mercancía general embarcada en exterior]]+dataMercanciaGeneral[[#This Row],[Mercancía general desembarcada en exterior]]</f>
        <v>2249221</v>
      </c>
      <c r="K3464" s="3">
        <f>+dataMercanciaGeneral[[#This Row],[Mercancía general embarcada en cabotaje]]+dataMercanciaGeneral[[#This Row],[Mercancía general embarcada en exterior]]</f>
        <v>1038722</v>
      </c>
      <c r="L3464" s="3">
        <f>+dataMercanciaGeneral[[#This Row],[Mercancía general desembarcada en cabotaje]]+dataMercanciaGeneral[[#This Row],[Mercancía general desembarcada en exterior]]</f>
        <v>1324785</v>
      </c>
      <c r="M3464" s="3">
        <f>+dataMercanciaGeneral[[#This Row],[TOTAL mercancía general embarcada en cabotaje y exterior]]+dataMercanciaGeneral[[#This Row],[TOTAL mercancía general desembarcada en cabotaje y exterior]]</f>
        <v>2363507</v>
      </c>
    </row>
    <row r="3465" spans="1:13" hidden="1" x14ac:dyDescent="0.25">
      <c r="A3465" s="1">
        <v>2022</v>
      </c>
      <c r="B3465" s="1" t="s">
        <v>7</v>
      </c>
      <c r="C3465" s="1" t="s">
        <v>32</v>
      </c>
      <c r="D3465" s="1" t="s">
        <v>33</v>
      </c>
      <c r="E3465" s="2">
        <v>1815535</v>
      </c>
      <c r="F3465" s="2">
        <v>1927674</v>
      </c>
      <c r="G3465" s="3">
        <f>+dataMercanciaGeneral[[#This Row],[Mercancía general embarcada en cabotaje]]+dataMercanciaGeneral[[#This Row],[Mercancía general desembarcada en cabotaje]]</f>
        <v>3743209</v>
      </c>
      <c r="H3465" s="2">
        <v>37540</v>
      </c>
      <c r="I3465" s="2">
        <v>32557</v>
      </c>
      <c r="J3465" s="3">
        <f>+dataMercanciaGeneral[[#This Row],[Mercancía general embarcada en exterior]]+dataMercanciaGeneral[[#This Row],[Mercancía general desembarcada en exterior]]</f>
        <v>70097</v>
      </c>
      <c r="K3465" s="3">
        <f>+dataMercanciaGeneral[[#This Row],[Mercancía general embarcada en cabotaje]]+dataMercanciaGeneral[[#This Row],[Mercancía general embarcada en exterior]]</f>
        <v>1853075</v>
      </c>
      <c r="L3465" s="3">
        <f>+dataMercanciaGeneral[[#This Row],[Mercancía general desembarcada en cabotaje]]+dataMercanciaGeneral[[#This Row],[Mercancía general desembarcada en exterior]]</f>
        <v>1960231</v>
      </c>
      <c r="M3465" s="3">
        <f>+dataMercanciaGeneral[[#This Row],[TOTAL mercancía general embarcada en cabotaje y exterior]]+dataMercanciaGeneral[[#This Row],[TOTAL mercancía general desembarcada en cabotaje y exterior]]</f>
        <v>3813306</v>
      </c>
    </row>
    <row r="3466" spans="1:13" hidden="1" x14ac:dyDescent="0.25">
      <c r="A3466" s="1">
        <v>2022</v>
      </c>
      <c r="B3466" s="1" t="s">
        <v>24</v>
      </c>
      <c r="C3466" s="1" t="s">
        <v>32</v>
      </c>
      <c r="D3466" s="1" t="s">
        <v>33</v>
      </c>
      <c r="E3466" s="2">
        <v>645</v>
      </c>
      <c r="F3466" s="2">
        <v>858</v>
      </c>
      <c r="G3466" s="3">
        <f>+dataMercanciaGeneral[[#This Row],[Mercancía general embarcada en cabotaje]]+dataMercanciaGeneral[[#This Row],[Mercancía general desembarcada en cabotaje]]</f>
        <v>1503</v>
      </c>
      <c r="H3466" s="2">
        <v>1447702</v>
      </c>
      <c r="I3466" s="2">
        <v>960391</v>
      </c>
      <c r="J3466" s="3">
        <f>+dataMercanciaGeneral[[#This Row],[Mercancía general embarcada en exterior]]+dataMercanciaGeneral[[#This Row],[Mercancía general desembarcada en exterior]]</f>
        <v>2408093</v>
      </c>
      <c r="K3466" s="3">
        <f>+dataMercanciaGeneral[[#This Row],[Mercancía general embarcada en cabotaje]]+dataMercanciaGeneral[[#This Row],[Mercancía general embarcada en exterior]]</f>
        <v>1448347</v>
      </c>
      <c r="L3466" s="3">
        <f>+dataMercanciaGeneral[[#This Row],[Mercancía general desembarcada en cabotaje]]+dataMercanciaGeneral[[#This Row],[Mercancía general desembarcada en exterior]]</f>
        <v>961249</v>
      </c>
      <c r="M3466" s="3">
        <f>+dataMercanciaGeneral[[#This Row],[TOTAL mercancía general embarcada en cabotaje y exterior]]+dataMercanciaGeneral[[#This Row],[TOTAL mercancía general desembarcada en cabotaje y exterior]]</f>
        <v>2409596</v>
      </c>
    </row>
    <row r="3467" spans="1:13" hidden="1" x14ac:dyDescent="0.25">
      <c r="A3467" s="1">
        <v>2022</v>
      </c>
      <c r="B3467" s="1" t="s">
        <v>25</v>
      </c>
      <c r="C3467" s="1" t="s">
        <v>32</v>
      </c>
      <c r="D3467" s="1" t="s">
        <v>33</v>
      </c>
      <c r="E3467" s="2">
        <v>139555</v>
      </c>
      <c r="F3467" s="2">
        <v>90976</v>
      </c>
      <c r="G3467" s="3">
        <f>+dataMercanciaGeneral[[#This Row],[Mercancía general embarcada en cabotaje]]+dataMercanciaGeneral[[#This Row],[Mercancía general desembarcada en cabotaje]]</f>
        <v>230531</v>
      </c>
      <c r="H3467" s="2">
        <v>198574</v>
      </c>
      <c r="I3467" s="2">
        <v>138538</v>
      </c>
      <c r="J3467" s="3">
        <f>+dataMercanciaGeneral[[#This Row],[Mercancía general embarcada en exterior]]+dataMercanciaGeneral[[#This Row],[Mercancía general desembarcada en exterior]]</f>
        <v>337112</v>
      </c>
      <c r="K3467" s="3">
        <f>+dataMercanciaGeneral[[#This Row],[Mercancía general embarcada en cabotaje]]+dataMercanciaGeneral[[#This Row],[Mercancía general embarcada en exterior]]</f>
        <v>338129</v>
      </c>
      <c r="L3467" s="3">
        <f>+dataMercanciaGeneral[[#This Row],[Mercancía general desembarcada en cabotaje]]+dataMercanciaGeneral[[#This Row],[Mercancía general desembarcada en exterior]]</f>
        <v>229514</v>
      </c>
      <c r="M3467" s="3">
        <f>+dataMercanciaGeneral[[#This Row],[TOTAL mercancía general embarcada en cabotaje y exterior]]+dataMercanciaGeneral[[#This Row],[TOTAL mercancía general desembarcada en cabotaje y exterior]]</f>
        <v>567643</v>
      </c>
    </row>
    <row r="3468" spans="1:13" hidden="1" x14ac:dyDescent="0.25">
      <c r="A3468" s="1">
        <v>2022</v>
      </c>
      <c r="B3468" s="1" t="s">
        <v>26</v>
      </c>
      <c r="C3468" s="1" t="s">
        <v>32</v>
      </c>
      <c r="D3468" s="1" t="s">
        <v>33</v>
      </c>
      <c r="E3468" s="2">
        <v>5491</v>
      </c>
      <c r="F3468" s="2">
        <v>16823</v>
      </c>
      <c r="G3468" s="3">
        <f>+dataMercanciaGeneral[[#This Row],[Mercancía general embarcada en cabotaje]]+dataMercanciaGeneral[[#This Row],[Mercancía general desembarcada en cabotaje]]</f>
        <v>22314</v>
      </c>
      <c r="H3468" s="2">
        <v>554547</v>
      </c>
      <c r="I3468" s="2">
        <v>1042482</v>
      </c>
      <c r="J3468" s="3">
        <f>+dataMercanciaGeneral[[#This Row],[Mercancía general embarcada en exterior]]+dataMercanciaGeneral[[#This Row],[Mercancía general desembarcada en exterior]]</f>
        <v>1597029</v>
      </c>
      <c r="K3468" s="3">
        <f>+dataMercanciaGeneral[[#This Row],[Mercancía general embarcada en cabotaje]]+dataMercanciaGeneral[[#This Row],[Mercancía general embarcada en exterior]]</f>
        <v>560038</v>
      </c>
      <c r="L3468" s="3">
        <f>+dataMercanciaGeneral[[#This Row],[Mercancía general desembarcada en cabotaje]]+dataMercanciaGeneral[[#This Row],[Mercancía general desembarcada en exterior]]</f>
        <v>1059305</v>
      </c>
      <c r="M3468" s="3">
        <f>+dataMercanciaGeneral[[#This Row],[TOTAL mercancía general embarcada en cabotaje y exterior]]+dataMercanciaGeneral[[#This Row],[TOTAL mercancía general desembarcada en cabotaje y exterior]]</f>
        <v>1619343</v>
      </c>
    </row>
    <row r="3469" spans="1:13" hidden="1" x14ac:dyDescent="0.25">
      <c r="A3469" s="1">
        <v>2022</v>
      </c>
      <c r="B3469" s="1" t="s">
        <v>27</v>
      </c>
      <c r="C3469" s="1" t="s">
        <v>32</v>
      </c>
      <c r="D3469" s="1" t="s">
        <v>33</v>
      </c>
      <c r="E3469" s="2">
        <v>4574067</v>
      </c>
      <c r="F3469" s="2">
        <v>2217778</v>
      </c>
      <c r="G3469" s="3">
        <f>+dataMercanciaGeneral[[#This Row],[Mercancía general embarcada en cabotaje]]+dataMercanciaGeneral[[#This Row],[Mercancía general desembarcada en cabotaje]]</f>
        <v>6791845</v>
      </c>
      <c r="H3469" s="2">
        <v>3535545</v>
      </c>
      <c r="I3469" s="2">
        <v>4435620</v>
      </c>
      <c r="J3469" s="3">
        <f>+dataMercanciaGeneral[[#This Row],[Mercancía general embarcada en exterior]]+dataMercanciaGeneral[[#This Row],[Mercancía general desembarcada en exterior]]</f>
        <v>7971165</v>
      </c>
      <c r="K3469" s="3">
        <f>+dataMercanciaGeneral[[#This Row],[Mercancía general embarcada en cabotaje]]+dataMercanciaGeneral[[#This Row],[Mercancía general embarcada en exterior]]</f>
        <v>8109612</v>
      </c>
      <c r="L3469" s="3">
        <f>+dataMercanciaGeneral[[#This Row],[Mercancía general desembarcada en cabotaje]]+dataMercanciaGeneral[[#This Row],[Mercancía general desembarcada en exterior]]</f>
        <v>6653398</v>
      </c>
      <c r="M3469" s="3">
        <f>+dataMercanciaGeneral[[#This Row],[TOTAL mercancía general embarcada en cabotaje y exterior]]+dataMercanciaGeneral[[#This Row],[TOTAL mercancía general desembarcada en cabotaje y exterior]]</f>
        <v>14763010</v>
      </c>
    </row>
    <row r="3470" spans="1:13" hidden="1" x14ac:dyDescent="0.25">
      <c r="A3470" s="1">
        <v>2022</v>
      </c>
      <c r="B3470" s="1" t="s">
        <v>28</v>
      </c>
      <c r="C3470" s="1" t="s">
        <v>32</v>
      </c>
      <c r="D3470" s="1" t="s">
        <v>33</v>
      </c>
      <c r="E3470" s="2">
        <v>40371</v>
      </c>
      <c r="F3470" s="2">
        <v>19418</v>
      </c>
      <c r="G3470" s="3">
        <f>+dataMercanciaGeneral[[#This Row],[Mercancía general embarcada en cabotaje]]+dataMercanciaGeneral[[#This Row],[Mercancía general desembarcada en cabotaje]]</f>
        <v>59789</v>
      </c>
      <c r="H3470" s="2">
        <v>853320</v>
      </c>
      <c r="I3470" s="2">
        <v>640273</v>
      </c>
      <c r="J3470" s="3">
        <f>+dataMercanciaGeneral[[#This Row],[Mercancía general embarcada en exterior]]+dataMercanciaGeneral[[#This Row],[Mercancía general desembarcada en exterior]]</f>
        <v>1493593</v>
      </c>
      <c r="K3470" s="3">
        <f>+dataMercanciaGeneral[[#This Row],[Mercancía general embarcada en cabotaje]]+dataMercanciaGeneral[[#This Row],[Mercancía general embarcada en exterior]]</f>
        <v>893691</v>
      </c>
      <c r="L3470" s="3">
        <f>+dataMercanciaGeneral[[#This Row],[Mercancía general desembarcada en cabotaje]]+dataMercanciaGeneral[[#This Row],[Mercancía general desembarcada en exterior]]</f>
        <v>659691</v>
      </c>
      <c r="M3470" s="3">
        <f>+dataMercanciaGeneral[[#This Row],[TOTAL mercancía general embarcada en cabotaje y exterior]]+dataMercanciaGeneral[[#This Row],[TOTAL mercancía general desembarcada en cabotaje y exterior]]</f>
        <v>1553382</v>
      </c>
    </row>
    <row r="3471" spans="1:13" hidden="1" x14ac:dyDescent="0.25">
      <c r="A3471" s="1">
        <v>2022</v>
      </c>
      <c r="B3471" s="1" t="s">
        <v>29</v>
      </c>
      <c r="C3471" s="1" t="s">
        <v>32</v>
      </c>
      <c r="D3471" s="1" t="s">
        <v>33</v>
      </c>
      <c r="E3471" s="2">
        <v>7408</v>
      </c>
      <c r="F3471" s="2">
        <v>364</v>
      </c>
      <c r="G3471" s="3">
        <f>+dataMercanciaGeneral[[#This Row],[Mercancía general embarcada en cabotaje]]+dataMercanciaGeneral[[#This Row],[Mercancía general desembarcada en cabotaje]]</f>
        <v>7772</v>
      </c>
      <c r="H3471" s="2">
        <v>221423</v>
      </c>
      <c r="I3471" s="2">
        <v>273338</v>
      </c>
      <c r="J3471" s="3">
        <f>+dataMercanciaGeneral[[#This Row],[Mercancía general embarcada en exterior]]+dataMercanciaGeneral[[#This Row],[Mercancía general desembarcada en exterior]]</f>
        <v>494761</v>
      </c>
      <c r="K3471" s="3">
        <f>+dataMercanciaGeneral[[#This Row],[Mercancía general embarcada en cabotaje]]+dataMercanciaGeneral[[#This Row],[Mercancía general embarcada en exterior]]</f>
        <v>228831</v>
      </c>
      <c r="L3471" s="3">
        <f>+dataMercanciaGeneral[[#This Row],[Mercancía general desembarcada en cabotaje]]+dataMercanciaGeneral[[#This Row],[Mercancía general desembarcada en exterior]]</f>
        <v>273702</v>
      </c>
      <c r="M3471" s="3">
        <f>+dataMercanciaGeneral[[#This Row],[TOTAL mercancía general embarcada en cabotaje y exterior]]+dataMercanciaGeneral[[#This Row],[TOTAL mercancía general desembarcada en cabotaje y exterior]]</f>
        <v>502533</v>
      </c>
    </row>
    <row r="3472" spans="1:13" hidden="1" x14ac:dyDescent="0.25">
      <c r="A3472" s="1">
        <v>2022</v>
      </c>
      <c r="B3472" s="1" t="s">
        <v>0</v>
      </c>
      <c r="C3472" s="1" t="s">
        <v>32</v>
      </c>
      <c r="D3472" s="1" t="s">
        <v>42</v>
      </c>
      <c r="E3472" s="2">
        <v>0</v>
      </c>
      <c r="F3472" s="2">
        <v>0</v>
      </c>
      <c r="G3472" s="3">
        <f>+dataMercanciaGeneral[[#This Row],[Mercancía general embarcada en cabotaje]]+dataMercanciaGeneral[[#This Row],[Mercancía general desembarcada en cabotaje]]</f>
        <v>0</v>
      </c>
      <c r="H3472" s="2">
        <v>0</v>
      </c>
      <c r="I3472" s="2">
        <v>112</v>
      </c>
      <c r="J3472" s="3">
        <f>+dataMercanciaGeneral[[#This Row],[Mercancía general embarcada en exterior]]+dataMercanciaGeneral[[#This Row],[Mercancía general desembarcada en exterior]]</f>
        <v>112</v>
      </c>
      <c r="K3472" s="3">
        <f>+dataMercanciaGeneral[[#This Row],[Mercancía general embarcada en cabotaje]]+dataMercanciaGeneral[[#This Row],[Mercancía general embarcada en exterior]]</f>
        <v>0</v>
      </c>
      <c r="L3472" s="3">
        <f>+dataMercanciaGeneral[[#This Row],[Mercancía general desembarcada en cabotaje]]+dataMercanciaGeneral[[#This Row],[Mercancía general desembarcada en exterior]]</f>
        <v>112</v>
      </c>
      <c r="M3472" s="3">
        <f>+dataMercanciaGeneral[[#This Row],[TOTAL mercancía general embarcada en cabotaje y exterior]]+dataMercanciaGeneral[[#This Row],[TOTAL mercancía general desembarcada en cabotaje y exterior]]</f>
        <v>112</v>
      </c>
    </row>
    <row r="3473" spans="1:13" hidden="1" x14ac:dyDescent="0.25">
      <c r="A3473" s="1">
        <v>2022</v>
      </c>
      <c r="B3473" s="1" t="s">
        <v>1</v>
      </c>
      <c r="C3473" s="1" t="s">
        <v>32</v>
      </c>
      <c r="D3473" s="1" t="s">
        <v>42</v>
      </c>
      <c r="E3473" s="2">
        <v>880740</v>
      </c>
      <c r="F3473" s="2">
        <v>264949</v>
      </c>
      <c r="G3473" s="3">
        <f>+dataMercanciaGeneral[[#This Row],[Mercancía general embarcada en cabotaje]]+dataMercanciaGeneral[[#This Row],[Mercancía general desembarcada en cabotaje]]</f>
        <v>1145689</v>
      </c>
      <c r="H3473" s="2">
        <v>69501</v>
      </c>
      <c r="I3473" s="2">
        <v>145263</v>
      </c>
      <c r="J3473" s="3">
        <f>+dataMercanciaGeneral[[#This Row],[Mercancía general embarcada en exterior]]+dataMercanciaGeneral[[#This Row],[Mercancía general desembarcada en exterior]]</f>
        <v>214764</v>
      </c>
      <c r="K3473" s="3">
        <f>+dataMercanciaGeneral[[#This Row],[Mercancía general embarcada en cabotaje]]+dataMercanciaGeneral[[#This Row],[Mercancía general embarcada en exterior]]</f>
        <v>950241</v>
      </c>
      <c r="L3473" s="3">
        <f>+dataMercanciaGeneral[[#This Row],[Mercancía general desembarcada en cabotaje]]+dataMercanciaGeneral[[#This Row],[Mercancía general desembarcada en exterior]]</f>
        <v>410212</v>
      </c>
      <c r="M3473" s="3">
        <f>+dataMercanciaGeneral[[#This Row],[TOTAL mercancía general embarcada en cabotaje y exterior]]+dataMercanciaGeneral[[#This Row],[TOTAL mercancía general desembarcada en cabotaje y exterior]]</f>
        <v>1360453</v>
      </c>
    </row>
    <row r="3474" spans="1:13" hidden="1" x14ac:dyDescent="0.25">
      <c r="A3474" s="1">
        <v>2022</v>
      </c>
      <c r="B3474" s="1" t="s">
        <v>2</v>
      </c>
      <c r="C3474" s="1" t="s">
        <v>32</v>
      </c>
      <c r="D3474" s="1" t="s">
        <v>42</v>
      </c>
      <c r="E3474" s="2">
        <v>6175</v>
      </c>
      <c r="F3474" s="2">
        <v>2912</v>
      </c>
      <c r="G3474" s="3">
        <f>+dataMercanciaGeneral[[#This Row],[Mercancía general embarcada en cabotaje]]+dataMercanciaGeneral[[#This Row],[Mercancía general desembarcada en cabotaje]]</f>
        <v>9087</v>
      </c>
      <c r="H3474" s="2">
        <v>146468</v>
      </c>
      <c r="I3474" s="2">
        <v>217778</v>
      </c>
      <c r="J3474" s="3">
        <f>+dataMercanciaGeneral[[#This Row],[Mercancía general embarcada en exterior]]+dataMercanciaGeneral[[#This Row],[Mercancía general desembarcada en exterior]]</f>
        <v>364246</v>
      </c>
      <c r="K3474" s="3">
        <f>+dataMercanciaGeneral[[#This Row],[Mercancía general embarcada en cabotaje]]+dataMercanciaGeneral[[#This Row],[Mercancía general embarcada en exterior]]</f>
        <v>152643</v>
      </c>
      <c r="L3474" s="3">
        <f>+dataMercanciaGeneral[[#This Row],[Mercancía general desembarcada en cabotaje]]+dataMercanciaGeneral[[#This Row],[Mercancía general desembarcada en exterior]]</f>
        <v>220690</v>
      </c>
      <c r="M3474" s="3">
        <f>+dataMercanciaGeneral[[#This Row],[TOTAL mercancía general embarcada en cabotaje y exterior]]+dataMercanciaGeneral[[#This Row],[TOTAL mercancía general desembarcada en cabotaje y exterior]]</f>
        <v>373333</v>
      </c>
    </row>
    <row r="3475" spans="1:13" hidden="1" x14ac:dyDescent="0.25">
      <c r="A3475" s="1">
        <v>2022</v>
      </c>
      <c r="B3475" s="1" t="s">
        <v>3</v>
      </c>
      <c r="C3475" s="1" t="s">
        <v>32</v>
      </c>
      <c r="D3475" s="1" t="s">
        <v>42</v>
      </c>
      <c r="E3475" s="2">
        <v>0</v>
      </c>
      <c r="F3475" s="2">
        <v>0</v>
      </c>
      <c r="G3475" s="3">
        <f>+dataMercanciaGeneral[[#This Row],[Mercancía general embarcada en cabotaje]]+dataMercanciaGeneral[[#This Row],[Mercancía general desembarcada en cabotaje]]</f>
        <v>0</v>
      </c>
      <c r="H3475" s="2">
        <v>0</v>
      </c>
      <c r="I3475" s="2">
        <v>0</v>
      </c>
      <c r="J3475" s="3">
        <f>+dataMercanciaGeneral[[#This Row],[Mercancía general embarcada en exterior]]+dataMercanciaGeneral[[#This Row],[Mercancía general desembarcada en exterior]]</f>
        <v>0</v>
      </c>
      <c r="K3475" s="3">
        <f>+dataMercanciaGeneral[[#This Row],[Mercancía general embarcada en cabotaje]]+dataMercanciaGeneral[[#This Row],[Mercancía general embarcada en exterior]]</f>
        <v>0</v>
      </c>
      <c r="L3475" s="3">
        <f>+dataMercanciaGeneral[[#This Row],[Mercancía general desembarcada en cabotaje]]+dataMercanciaGeneral[[#This Row],[Mercancía general desembarcada en exterior]]</f>
        <v>0</v>
      </c>
      <c r="M3475" s="3">
        <f>+dataMercanciaGeneral[[#This Row],[TOTAL mercancía general embarcada en cabotaje y exterior]]+dataMercanciaGeneral[[#This Row],[TOTAL mercancía general desembarcada en cabotaje y exterior]]</f>
        <v>0</v>
      </c>
    </row>
    <row r="3476" spans="1:13" hidden="1" x14ac:dyDescent="0.25">
      <c r="A3476" s="1">
        <v>2022</v>
      </c>
      <c r="B3476" s="1" t="s">
        <v>4</v>
      </c>
      <c r="C3476" s="1" t="s">
        <v>32</v>
      </c>
      <c r="D3476" s="1" t="s">
        <v>42</v>
      </c>
      <c r="E3476" s="2">
        <v>1751086</v>
      </c>
      <c r="F3476" s="2">
        <v>1935919</v>
      </c>
      <c r="G3476" s="3">
        <f>+dataMercanciaGeneral[[#This Row],[Mercancía general embarcada en cabotaje]]+dataMercanciaGeneral[[#This Row],[Mercancía general desembarcada en cabotaje]]</f>
        <v>3687005</v>
      </c>
      <c r="H3476" s="2">
        <v>26785266</v>
      </c>
      <c r="I3476" s="2">
        <v>25953516</v>
      </c>
      <c r="J3476" s="3">
        <f>+dataMercanciaGeneral[[#This Row],[Mercancía general embarcada en exterior]]+dataMercanciaGeneral[[#This Row],[Mercancía general desembarcada en exterior]]</f>
        <v>52738782</v>
      </c>
      <c r="K3476" s="3">
        <f>+dataMercanciaGeneral[[#This Row],[Mercancía general embarcada en cabotaje]]+dataMercanciaGeneral[[#This Row],[Mercancía general embarcada en exterior]]</f>
        <v>28536352</v>
      </c>
      <c r="L3476" s="3">
        <f>+dataMercanciaGeneral[[#This Row],[Mercancía general desembarcada en cabotaje]]+dataMercanciaGeneral[[#This Row],[Mercancía general desembarcada en exterior]]</f>
        <v>27889435</v>
      </c>
      <c r="M3476" s="3">
        <f>+dataMercanciaGeneral[[#This Row],[TOTAL mercancía general embarcada en cabotaje y exterior]]+dataMercanciaGeneral[[#This Row],[TOTAL mercancía general desembarcada en cabotaje y exterior]]</f>
        <v>56425787</v>
      </c>
    </row>
    <row r="3477" spans="1:13" hidden="1" x14ac:dyDescent="0.25">
      <c r="A3477" s="1">
        <v>2022</v>
      </c>
      <c r="B3477" s="1" t="s">
        <v>5</v>
      </c>
      <c r="C3477" s="1" t="s">
        <v>32</v>
      </c>
      <c r="D3477" s="1" t="s">
        <v>42</v>
      </c>
      <c r="E3477" s="2">
        <v>850215</v>
      </c>
      <c r="F3477" s="2">
        <v>428869</v>
      </c>
      <c r="G3477" s="3">
        <f>+dataMercanciaGeneral[[#This Row],[Mercancía general embarcada en cabotaje]]+dataMercanciaGeneral[[#This Row],[Mercancía general desembarcada en cabotaje]]</f>
        <v>1279084</v>
      </c>
      <c r="H3477" s="2">
        <v>223259</v>
      </c>
      <c r="I3477" s="2">
        <v>93748</v>
      </c>
      <c r="J3477" s="3">
        <f>+dataMercanciaGeneral[[#This Row],[Mercancía general embarcada en exterior]]+dataMercanciaGeneral[[#This Row],[Mercancía general desembarcada en exterior]]</f>
        <v>317007</v>
      </c>
      <c r="K3477" s="3">
        <f>+dataMercanciaGeneral[[#This Row],[Mercancía general embarcada en cabotaje]]+dataMercanciaGeneral[[#This Row],[Mercancía general embarcada en exterior]]</f>
        <v>1073474</v>
      </c>
      <c r="L3477" s="3">
        <f>+dataMercanciaGeneral[[#This Row],[Mercancía general desembarcada en cabotaje]]+dataMercanciaGeneral[[#This Row],[Mercancía general desembarcada en exterior]]</f>
        <v>522617</v>
      </c>
      <c r="M3477" s="3">
        <f>+dataMercanciaGeneral[[#This Row],[TOTAL mercancía general embarcada en cabotaje y exterior]]+dataMercanciaGeneral[[#This Row],[TOTAL mercancía general desembarcada en cabotaje y exterior]]</f>
        <v>1596091</v>
      </c>
    </row>
    <row r="3478" spans="1:13" hidden="1" x14ac:dyDescent="0.25">
      <c r="A3478" s="1">
        <v>2022</v>
      </c>
      <c r="B3478" s="1" t="s">
        <v>10</v>
      </c>
      <c r="C3478" s="1" t="s">
        <v>32</v>
      </c>
      <c r="D3478" s="1" t="s">
        <v>42</v>
      </c>
      <c r="E3478" s="2">
        <v>120276</v>
      </c>
      <c r="F3478" s="2">
        <v>241833</v>
      </c>
      <c r="G3478" s="3">
        <f>+dataMercanciaGeneral[[#This Row],[Mercancía general embarcada en cabotaje]]+dataMercanciaGeneral[[#This Row],[Mercancía general desembarcada en cabotaje]]</f>
        <v>362109</v>
      </c>
      <c r="H3478" s="2">
        <v>45</v>
      </c>
      <c r="I3478" s="2">
        <v>228</v>
      </c>
      <c r="J3478" s="3">
        <f>+dataMercanciaGeneral[[#This Row],[Mercancía general embarcada en exterior]]+dataMercanciaGeneral[[#This Row],[Mercancía general desembarcada en exterior]]</f>
        <v>273</v>
      </c>
      <c r="K3478" s="3">
        <f>+dataMercanciaGeneral[[#This Row],[Mercancía general embarcada en cabotaje]]+dataMercanciaGeneral[[#This Row],[Mercancía general embarcada en exterior]]</f>
        <v>120321</v>
      </c>
      <c r="L3478" s="3">
        <f>+dataMercanciaGeneral[[#This Row],[Mercancía general desembarcada en cabotaje]]+dataMercanciaGeneral[[#This Row],[Mercancía general desembarcada en exterior]]</f>
        <v>242061</v>
      </c>
      <c r="M3478" s="3">
        <f>+dataMercanciaGeneral[[#This Row],[TOTAL mercancía general embarcada en cabotaje y exterior]]+dataMercanciaGeneral[[#This Row],[TOTAL mercancía general desembarcada en cabotaje y exterior]]</f>
        <v>362382</v>
      </c>
    </row>
    <row r="3479" spans="1:13" hidden="1" x14ac:dyDescent="0.25">
      <c r="A3479" s="1">
        <v>2022</v>
      </c>
      <c r="B3479" s="1" t="s">
        <v>11</v>
      </c>
      <c r="C3479" s="1" t="s">
        <v>32</v>
      </c>
      <c r="D3479" s="1" t="s">
        <v>42</v>
      </c>
      <c r="E3479" s="2">
        <v>1279316</v>
      </c>
      <c r="F3479" s="2">
        <v>597367</v>
      </c>
      <c r="G3479" s="3">
        <f>+dataMercanciaGeneral[[#This Row],[Mercancía general embarcada en cabotaje]]+dataMercanciaGeneral[[#This Row],[Mercancía general desembarcada en cabotaje]]</f>
        <v>1876683</v>
      </c>
      <c r="H3479" s="2">
        <v>19193107</v>
      </c>
      <c r="I3479" s="2">
        <v>16540392</v>
      </c>
      <c r="J3479" s="3">
        <f>+dataMercanciaGeneral[[#This Row],[Mercancía general embarcada en exterior]]+dataMercanciaGeneral[[#This Row],[Mercancía general desembarcada en exterior]]</f>
        <v>35733499</v>
      </c>
      <c r="K3479" s="3">
        <f>+dataMercanciaGeneral[[#This Row],[Mercancía general embarcada en cabotaje]]+dataMercanciaGeneral[[#This Row],[Mercancía general embarcada en exterior]]</f>
        <v>20472423</v>
      </c>
      <c r="L3479" s="3">
        <f>+dataMercanciaGeneral[[#This Row],[Mercancía general desembarcada en cabotaje]]+dataMercanciaGeneral[[#This Row],[Mercancía general desembarcada en exterior]]</f>
        <v>17137759</v>
      </c>
      <c r="M3479" s="3">
        <f>+dataMercanciaGeneral[[#This Row],[TOTAL mercancía general embarcada en cabotaje y exterior]]+dataMercanciaGeneral[[#This Row],[TOTAL mercancía general desembarcada en cabotaje y exterior]]</f>
        <v>37610182</v>
      </c>
    </row>
    <row r="3480" spans="1:13" hidden="1" x14ac:dyDescent="0.25">
      <c r="A3480" s="1">
        <v>2022</v>
      </c>
      <c r="B3480" s="1" t="s">
        <v>12</v>
      </c>
      <c r="C3480" s="1" t="s">
        <v>32</v>
      </c>
      <c r="D3480" s="1" t="s">
        <v>42</v>
      </c>
      <c r="E3480" s="2">
        <v>169240</v>
      </c>
      <c r="F3480" s="2">
        <v>76430</v>
      </c>
      <c r="G3480" s="3">
        <f>+dataMercanciaGeneral[[#This Row],[Mercancía general embarcada en cabotaje]]+dataMercanciaGeneral[[#This Row],[Mercancía general desembarcada en cabotaje]]</f>
        <v>245670</v>
      </c>
      <c r="H3480" s="2">
        <v>3113702</v>
      </c>
      <c r="I3480" s="2">
        <v>2039932</v>
      </c>
      <c r="J3480" s="3">
        <f>+dataMercanciaGeneral[[#This Row],[Mercancía general embarcada en exterior]]+dataMercanciaGeneral[[#This Row],[Mercancía general desembarcada en exterior]]</f>
        <v>5153634</v>
      </c>
      <c r="K3480" s="3">
        <f>+dataMercanciaGeneral[[#This Row],[Mercancía general embarcada en cabotaje]]+dataMercanciaGeneral[[#This Row],[Mercancía general embarcada en exterior]]</f>
        <v>3282942</v>
      </c>
      <c r="L3480" s="3">
        <f>+dataMercanciaGeneral[[#This Row],[Mercancía general desembarcada en cabotaje]]+dataMercanciaGeneral[[#This Row],[Mercancía general desembarcada en exterior]]</f>
        <v>2116362</v>
      </c>
      <c r="M3480" s="3">
        <f>+dataMercanciaGeneral[[#This Row],[TOTAL mercancía general embarcada en cabotaje y exterior]]+dataMercanciaGeneral[[#This Row],[TOTAL mercancía general desembarcada en cabotaje y exterior]]</f>
        <v>5399304</v>
      </c>
    </row>
    <row r="3481" spans="1:13" hidden="1" x14ac:dyDescent="0.25">
      <c r="A3481" s="1">
        <v>2022</v>
      </c>
      <c r="B3481" s="1" t="s">
        <v>13</v>
      </c>
      <c r="C3481" s="1" t="s">
        <v>32</v>
      </c>
      <c r="D3481" s="1" t="s">
        <v>42</v>
      </c>
      <c r="E3481" s="2">
        <v>68983</v>
      </c>
      <c r="F3481" s="2">
        <v>6537</v>
      </c>
      <c r="G3481" s="3">
        <f>+dataMercanciaGeneral[[#This Row],[Mercancía general embarcada en cabotaje]]+dataMercanciaGeneral[[#This Row],[Mercancía general desembarcada en cabotaje]]</f>
        <v>75520</v>
      </c>
      <c r="H3481" s="2">
        <v>242294</v>
      </c>
      <c r="I3481" s="2">
        <v>310650</v>
      </c>
      <c r="J3481" s="3">
        <f>+dataMercanciaGeneral[[#This Row],[Mercancía general embarcada en exterior]]+dataMercanciaGeneral[[#This Row],[Mercancía general desembarcada en exterior]]</f>
        <v>552944</v>
      </c>
      <c r="K3481" s="3">
        <f>+dataMercanciaGeneral[[#This Row],[Mercancía general embarcada en cabotaje]]+dataMercanciaGeneral[[#This Row],[Mercancía general embarcada en exterior]]</f>
        <v>311277</v>
      </c>
      <c r="L3481" s="3">
        <f>+dataMercanciaGeneral[[#This Row],[Mercancía general desembarcada en cabotaje]]+dataMercanciaGeneral[[#This Row],[Mercancía general desembarcada en exterior]]</f>
        <v>317187</v>
      </c>
      <c r="M3481" s="3">
        <f>+dataMercanciaGeneral[[#This Row],[TOTAL mercancía general embarcada en cabotaje y exterior]]+dataMercanciaGeneral[[#This Row],[TOTAL mercancía general desembarcada en cabotaje y exterior]]</f>
        <v>628464</v>
      </c>
    </row>
    <row r="3482" spans="1:13" hidden="1" x14ac:dyDescent="0.25">
      <c r="A3482" s="1">
        <v>2022</v>
      </c>
      <c r="B3482" s="1" t="s">
        <v>14</v>
      </c>
      <c r="C3482" s="1" t="s">
        <v>32</v>
      </c>
      <c r="D3482" s="1" t="s">
        <v>42</v>
      </c>
      <c r="E3482" s="2">
        <v>1460</v>
      </c>
      <c r="F3482" s="2">
        <v>7227</v>
      </c>
      <c r="G3482" s="3">
        <f>+dataMercanciaGeneral[[#This Row],[Mercancía general embarcada en cabotaje]]+dataMercanciaGeneral[[#This Row],[Mercancía general desembarcada en cabotaje]]</f>
        <v>8687</v>
      </c>
      <c r="H3482" s="2">
        <v>1142538</v>
      </c>
      <c r="I3482" s="2">
        <v>221411</v>
      </c>
      <c r="J3482" s="3">
        <f>+dataMercanciaGeneral[[#This Row],[Mercancía general embarcada en exterior]]+dataMercanciaGeneral[[#This Row],[Mercancía general desembarcada en exterior]]</f>
        <v>1363949</v>
      </c>
      <c r="K3482" s="3">
        <f>+dataMercanciaGeneral[[#This Row],[Mercancía general embarcada en cabotaje]]+dataMercanciaGeneral[[#This Row],[Mercancía general embarcada en exterior]]</f>
        <v>1143998</v>
      </c>
      <c r="L3482" s="3">
        <f>+dataMercanciaGeneral[[#This Row],[Mercancía general desembarcada en cabotaje]]+dataMercanciaGeneral[[#This Row],[Mercancía general desembarcada en exterior]]</f>
        <v>228638</v>
      </c>
      <c r="M3482" s="3">
        <f>+dataMercanciaGeneral[[#This Row],[TOTAL mercancía general embarcada en cabotaje y exterior]]+dataMercanciaGeneral[[#This Row],[TOTAL mercancía general desembarcada en cabotaje y exterior]]</f>
        <v>1372636</v>
      </c>
    </row>
    <row r="3483" spans="1:13" hidden="1" x14ac:dyDescent="0.25">
      <c r="A3483" s="1">
        <v>2022</v>
      </c>
      <c r="B3483" s="1" t="s">
        <v>15</v>
      </c>
      <c r="C3483" s="1" t="s">
        <v>32</v>
      </c>
      <c r="D3483" s="1" t="s">
        <v>42</v>
      </c>
      <c r="E3483" s="2">
        <v>52842</v>
      </c>
      <c r="F3483" s="2">
        <v>13361</v>
      </c>
      <c r="G3483" s="3">
        <f>+dataMercanciaGeneral[[#This Row],[Mercancía general embarcada en cabotaje]]+dataMercanciaGeneral[[#This Row],[Mercancía general desembarcada en cabotaje]]</f>
        <v>66203</v>
      </c>
      <c r="H3483" s="2">
        <v>0</v>
      </c>
      <c r="I3483" s="2">
        <v>1252</v>
      </c>
      <c r="J3483" s="3">
        <f>+dataMercanciaGeneral[[#This Row],[Mercancía general embarcada en exterior]]+dataMercanciaGeneral[[#This Row],[Mercancía general desembarcada en exterior]]</f>
        <v>1252</v>
      </c>
      <c r="K3483" s="3">
        <f>+dataMercanciaGeneral[[#This Row],[Mercancía general embarcada en cabotaje]]+dataMercanciaGeneral[[#This Row],[Mercancía general embarcada en exterior]]</f>
        <v>52842</v>
      </c>
      <c r="L3483" s="3">
        <f>+dataMercanciaGeneral[[#This Row],[Mercancía general desembarcada en cabotaje]]+dataMercanciaGeneral[[#This Row],[Mercancía general desembarcada en exterior]]</f>
        <v>14613</v>
      </c>
      <c r="M3483" s="3">
        <f>+dataMercanciaGeneral[[#This Row],[TOTAL mercancía general embarcada en cabotaje y exterior]]+dataMercanciaGeneral[[#This Row],[TOTAL mercancía general desembarcada en cabotaje y exterior]]</f>
        <v>67455</v>
      </c>
    </row>
    <row r="3484" spans="1:13" hidden="1" x14ac:dyDescent="0.25">
      <c r="A3484" s="1">
        <v>2022</v>
      </c>
      <c r="B3484" s="1" t="s">
        <v>16</v>
      </c>
      <c r="C3484" s="1" t="s">
        <v>32</v>
      </c>
      <c r="D3484" s="1" t="s">
        <v>42</v>
      </c>
      <c r="E3484" s="2">
        <v>13848</v>
      </c>
      <c r="F3484" s="2">
        <v>108156</v>
      </c>
      <c r="G3484" s="3">
        <f>+dataMercanciaGeneral[[#This Row],[Mercancía general embarcada en cabotaje]]+dataMercanciaGeneral[[#This Row],[Mercancía general desembarcada en cabotaje]]</f>
        <v>122004</v>
      </c>
      <c r="H3484" s="2">
        <v>218636</v>
      </c>
      <c r="I3484" s="2">
        <v>71008</v>
      </c>
      <c r="J3484" s="3">
        <f>+dataMercanciaGeneral[[#This Row],[Mercancía general embarcada en exterior]]+dataMercanciaGeneral[[#This Row],[Mercancía general desembarcada en exterior]]</f>
        <v>289644</v>
      </c>
      <c r="K3484" s="3">
        <f>+dataMercanciaGeneral[[#This Row],[Mercancía general embarcada en cabotaje]]+dataMercanciaGeneral[[#This Row],[Mercancía general embarcada en exterior]]</f>
        <v>232484</v>
      </c>
      <c r="L3484" s="3">
        <f>+dataMercanciaGeneral[[#This Row],[Mercancía general desembarcada en cabotaje]]+dataMercanciaGeneral[[#This Row],[Mercancía general desembarcada en exterior]]</f>
        <v>179164</v>
      </c>
      <c r="M3484" s="3">
        <f>+dataMercanciaGeneral[[#This Row],[TOTAL mercancía general embarcada en cabotaje y exterior]]+dataMercanciaGeneral[[#This Row],[TOTAL mercancía general desembarcada en cabotaje y exterior]]</f>
        <v>411648</v>
      </c>
    </row>
    <row r="3485" spans="1:13" hidden="1" x14ac:dyDescent="0.25">
      <c r="A3485" s="1">
        <v>2022</v>
      </c>
      <c r="B3485" s="1" t="s">
        <v>17</v>
      </c>
      <c r="C3485" s="1" t="s">
        <v>32</v>
      </c>
      <c r="D3485" s="1" t="s">
        <v>42</v>
      </c>
      <c r="E3485" s="2">
        <v>23197</v>
      </c>
      <c r="F3485" s="2">
        <v>12398</v>
      </c>
      <c r="G3485" s="3">
        <f>+dataMercanciaGeneral[[#This Row],[Mercancía general embarcada en cabotaje]]+dataMercanciaGeneral[[#This Row],[Mercancía general desembarcada en cabotaje]]</f>
        <v>35595</v>
      </c>
      <c r="H3485" s="2">
        <v>328173</v>
      </c>
      <c r="I3485" s="2">
        <v>266634</v>
      </c>
      <c r="J3485" s="3">
        <f>+dataMercanciaGeneral[[#This Row],[Mercancía general embarcada en exterior]]+dataMercanciaGeneral[[#This Row],[Mercancía general desembarcada en exterior]]</f>
        <v>594807</v>
      </c>
      <c r="K3485" s="3">
        <f>+dataMercanciaGeneral[[#This Row],[Mercancía general embarcada en cabotaje]]+dataMercanciaGeneral[[#This Row],[Mercancía general embarcada en exterior]]</f>
        <v>351370</v>
      </c>
      <c r="L3485" s="3">
        <f>+dataMercanciaGeneral[[#This Row],[Mercancía general desembarcada en cabotaje]]+dataMercanciaGeneral[[#This Row],[Mercancía general desembarcada en exterior]]</f>
        <v>279032</v>
      </c>
      <c r="M3485" s="3">
        <f>+dataMercanciaGeneral[[#This Row],[TOTAL mercancía general embarcada en cabotaje y exterior]]+dataMercanciaGeneral[[#This Row],[TOTAL mercancía general desembarcada en cabotaje y exterior]]</f>
        <v>630402</v>
      </c>
    </row>
    <row r="3486" spans="1:13" hidden="1" x14ac:dyDescent="0.25">
      <c r="A3486" s="1">
        <v>2022</v>
      </c>
      <c r="B3486" s="1" t="s">
        <v>18</v>
      </c>
      <c r="C3486" s="1" t="s">
        <v>32</v>
      </c>
      <c r="D3486" s="1" t="s">
        <v>42</v>
      </c>
      <c r="E3486" s="2">
        <v>328868</v>
      </c>
      <c r="F3486" s="2">
        <v>108522</v>
      </c>
      <c r="G3486" s="3">
        <f>+dataMercanciaGeneral[[#This Row],[Mercancía general embarcada en cabotaje]]+dataMercanciaGeneral[[#This Row],[Mercancía general desembarcada en cabotaje]]</f>
        <v>437390</v>
      </c>
      <c r="H3486" s="2">
        <v>130993</v>
      </c>
      <c r="I3486" s="2">
        <v>12281</v>
      </c>
      <c r="J3486" s="3">
        <f>+dataMercanciaGeneral[[#This Row],[Mercancía general embarcada en exterior]]+dataMercanciaGeneral[[#This Row],[Mercancía general desembarcada en exterior]]</f>
        <v>143274</v>
      </c>
      <c r="K3486" s="3">
        <f>+dataMercanciaGeneral[[#This Row],[Mercancía general embarcada en cabotaje]]+dataMercanciaGeneral[[#This Row],[Mercancía general embarcada en exterior]]</f>
        <v>459861</v>
      </c>
      <c r="L3486" s="3">
        <f>+dataMercanciaGeneral[[#This Row],[Mercancía general desembarcada en cabotaje]]+dataMercanciaGeneral[[#This Row],[Mercancía general desembarcada en exterior]]</f>
        <v>120803</v>
      </c>
      <c r="M3486" s="3">
        <f>+dataMercanciaGeneral[[#This Row],[TOTAL mercancía general embarcada en cabotaje y exterior]]+dataMercanciaGeneral[[#This Row],[TOTAL mercancía general desembarcada en cabotaje y exterior]]</f>
        <v>580664</v>
      </c>
    </row>
    <row r="3487" spans="1:13" hidden="1" x14ac:dyDescent="0.25">
      <c r="A3487" s="1">
        <v>2022</v>
      </c>
      <c r="B3487" s="1" t="s">
        <v>19</v>
      </c>
      <c r="C3487" s="1" t="s">
        <v>32</v>
      </c>
      <c r="D3487" s="1" t="s">
        <v>42</v>
      </c>
      <c r="E3487" s="2">
        <v>1182578</v>
      </c>
      <c r="F3487" s="2">
        <v>2754170</v>
      </c>
      <c r="G3487" s="3">
        <f>+dataMercanciaGeneral[[#This Row],[Mercancía general embarcada en cabotaje]]+dataMercanciaGeneral[[#This Row],[Mercancía general desembarcada en cabotaje]]</f>
        <v>3936748</v>
      </c>
      <c r="H3487" s="2">
        <v>4338265</v>
      </c>
      <c r="I3487" s="2">
        <v>4523634</v>
      </c>
      <c r="J3487" s="3">
        <f>+dataMercanciaGeneral[[#This Row],[Mercancía general embarcada en exterior]]+dataMercanciaGeneral[[#This Row],[Mercancía general desembarcada en exterior]]</f>
        <v>8861899</v>
      </c>
      <c r="K3487" s="3">
        <f>+dataMercanciaGeneral[[#This Row],[Mercancía general embarcada en cabotaje]]+dataMercanciaGeneral[[#This Row],[Mercancía general embarcada en exterior]]</f>
        <v>5520843</v>
      </c>
      <c r="L3487" s="3">
        <f>+dataMercanciaGeneral[[#This Row],[Mercancía general desembarcada en cabotaje]]+dataMercanciaGeneral[[#This Row],[Mercancía general desembarcada en exterior]]</f>
        <v>7277804</v>
      </c>
      <c r="M3487" s="3">
        <f>+dataMercanciaGeneral[[#This Row],[TOTAL mercancía general embarcada en cabotaje y exterior]]+dataMercanciaGeneral[[#This Row],[TOTAL mercancía general desembarcada en cabotaje y exterior]]</f>
        <v>12798647</v>
      </c>
    </row>
    <row r="3488" spans="1:13" hidden="1" x14ac:dyDescent="0.25">
      <c r="A3488" s="1">
        <v>2022</v>
      </c>
      <c r="B3488" s="1" t="s">
        <v>20</v>
      </c>
      <c r="C3488" s="1" t="s">
        <v>32</v>
      </c>
      <c r="D3488" s="1" t="s">
        <v>42</v>
      </c>
      <c r="E3488" s="2">
        <v>38955</v>
      </c>
      <c r="F3488" s="2">
        <v>9093</v>
      </c>
      <c r="G3488" s="3">
        <f>+dataMercanciaGeneral[[#This Row],[Mercancía general embarcada en cabotaje]]+dataMercanciaGeneral[[#This Row],[Mercancía general desembarcada en cabotaje]]</f>
        <v>48048</v>
      </c>
      <c r="H3488" s="2">
        <v>1175495</v>
      </c>
      <c r="I3488" s="2">
        <v>1173012</v>
      </c>
      <c r="J3488" s="3">
        <f>+dataMercanciaGeneral[[#This Row],[Mercancía general embarcada en exterior]]+dataMercanciaGeneral[[#This Row],[Mercancía general desembarcada en exterior]]</f>
        <v>2348507</v>
      </c>
      <c r="K3488" s="3">
        <f>+dataMercanciaGeneral[[#This Row],[Mercancía general embarcada en cabotaje]]+dataMercanciaGeneral[[#This Row],[Mercancía general embarcada en exterior]]</f>
        <v>1214450</v>
      </c>
      <c r="L3488" s="3">
        <f>+dataMercanciaGeneral[[#This Row],[Mercancía general desembarcada en cabotaje]]+dataMercanciaGeneral[[#This Row],[Mercancía general desembarcada en exterior]]</f>
        <v>1182105</v>
      </c>
      <c r="M3488" s="3">
        <f>+dataMercanciaGeneral[[#This Row],[TOTAL mercancía general embarcada en cabotaje y exterior]]+dataMercanciaGeneral[[#This Row],[TOTAL mercancía general desembarcada en cabotaje y exterior]]</f>
        <v>2396555</v>
      </c>
    </row>
    <row r="3489" spans="1:13" hidden="1" x14ac:dyDescent="0.25">
      <c r="A3489" s="1">
        <v>2022</v>
      </c>
      <c r="B3489" s="1" t="s">
        <v>21</v>
      </c>
      <c r="C3489" s="1" t="s">
        <v>32</v>
      </c>
      <c r="D3489" s="1" t="s">
        <v>42</v>
      </c>
      <c r="E3489" s="2">
        <v>8206</v>
      </c>
      <c r="F3489" s="2">
        <v>11761</v>
      </c>
      <c r="G3489" s="3">
        <f>+dataMercanciaGeneral[[#This Row],[Mercancía general embarcada en cabotaje]]+dataMercanciaGeneral[[#This Row],[Mercancía general desembarcada en cabotaje]]</f>
        <v>19967</v>
      </c>
      <c r="H3489" s="2">
        <v>278939</v>
      </c>
      <c r="I3489" s="2">
        <v>243857</v>
      </c>
      <c r="J3489" s="3">
        <f>+dataMercanciaGeneral[[#This Row],[Mercancía general embarcada en exterior]]+dataMercanciaGeneral[[#This Row],[Mercancía general desembarcada en exterior]]</f>
        <v>522796</v>
      </c>
      <c r="K3489" s="3">
        <f>+dataMercanciaGeneral[[#This Row],[Mercancía general embarcada en cabotaje]]+dataMercanciaGeneral[[#This Row],[Mercancía general embarcada en exterior]]</f>
        <v>287145</v>
      </c>
      <c r="L3489" s="3">
        <f>+dataMercanciaGeneral[[#This Row],[Mercancía general desembarcada en cabotaje]]+dataMercanciaGeneral[[#This Row],[Mercancía general desembarcada en exterior]]</f>
        <v>255618</v>
      </c>
      <c r="M3489" s="3">
        <f>+dataMercanciaGeneral[[#This Row],[TOTAL mercancía general embarcada en cabotaje y exterior]]+dataMercanciaGeneral[[#This Row],[TOTAL mercancía general desembarcada en cabotaje y exterior]]</f>
        <v>542763</v>
      </c>
    </row>
    <row r="3490" spans="1:13" x14ac:dyDescent="0.25">
      <c r="A3490" s="1">
        <v>2022</v>
      </c>
      <c r="B3490" s="1" t="s">
        <v>22</v>
      </c>
      <c r="C3490" s="1" t="s">
        <v>32</v>
      </c>
      <c r="D3490" s="1" t="s">
        <v>42</v>
      </c>
      <c r="E3490" s="2">
        <v>8700</v>
      </c>
      <c r="F3490" s="2">
        <v>32021</v>
      </c>
      <c r="G3490" s="3">
        <f>+dataMercanciaGeneral[[#This Row],[Mercancía general embarcada en cabotaje]]+dataMercanciaGeneral[[#This Row],[Mercancía general desembarcada en cabotaje]]</f>
        <v>40721</v>
      </c>
      <c r="H3490" s="2">
        <v>19</v>
      </c>
      <c r="I3490" s="2">
        <v>212</v>
      </c>
      <c r="J3490" s="3">
        <f>+dataMercanciaGeneral[[#This Row],[Mercancía general embarcada en exterior]]+dataMercanciaGeneral[[#This Row],[Mercancía general desembarcada en exterior]]</f>
        <v>231</v>
      </c>
      <c r="K3490" s="3">
        <f>+dataMercanciaGeneral[[#This Row],[Mercancía general embarcada en cabotaje]]+dataMercanciaGeneral[[#This Row],[Mercancía general embarcada en exterior]]</f>
        <v>8719</v>
      </c>
      <c r="L3490" s="3">
        <f>+dataMercanciaGeneral[[#This Row],[Mercancía general desembarcada en cabotaje]]+dataMercanciaGeneral[[#This Row],[Mercancía general desembarcada en exterior]]</f>
        <v>32233</v>
      </c>
      <c r="M3490" s="3">
        <f>+dataMercanciaGeneral[[#This Row],[TOTAL mercancía general embarcada en cabotaje y exterior]]+dataMercanciaGeneral[[#This Row],[TOTAL mercancía general desembarcada en cabotaje y exterior]]</f>
        <v>40952</v>
      </c>
    </row>
    <row r="3491" spans="1:13" hidden="1" x14ac:dyDescent="0.25">
      <c r="A3491" s="1">
        <v>2022</v>
      </c>
      <c r="B3491" s="1" t="s">
        <v>6</v>
      </c>
      <c r="C3491" s="1" t="s">
        <v>32</v>
      </c>
      <c r="D3491" s="1" t="s">
        <v>42</v>
      </c>
      <c r="E3491" s="2">
        <v>0</v>
      </c>
      <c r="F3491" s="2">
        <v>0</v>
      </c>
      <c r="G3491" s="3">
        <f>+dataMercanciaGeneral[[#This Row],[Mercancía general embarcada en cabotaje]]+dataMercanciaGeneral[[#This Row],[Mercancía general desembarcada en cabotaje]]</f>
        <v>0</v>
      </c>
      <c r="H3491" s="2">
        <v>55</v>
      </c>
      <c r="I3491" s="2">
        <v>32</v>
      </c>
      <c r="J3491" s="3">
        <f>+dataMercanciaGeneral[[#This Row],[Mercancía general embarcada en exterior]]+dataMercanciaGeneral[[#This Row],[Mercancía general desembarcada en exterior]]</f>
        <v>87</v>
      </c>
      <c r="K3491" s="3">
        <f>+dataMercanciaGeneral[[#This Row],[Mercancía general embarcada en cabotaje]]+dataMercanciaGeneral[[#This Row],[Mercancía general embarcada en exterior]]</f>
        <v>55</v>
      </c>
      <c r="L3491" s="3">
        <f>+dataMercanciaGeneral[[#This Row],[Mercancía general desembarcada en cabotaje]]+dataMercanciaGeneral[[#This Row],[Mercancía general desembarcada en exterior]]</f>
        <v>32</v>
      </c>
      <c r="M3491" s="3">
        <f>+dataMercanciaGeneral[[#This Row],[TOTAL mercancía general embarcada en cabotaje y exterior]]+dataMercanciaGeneral[[#This Row],[TOTAL mercancía general desembarcada en cabotaje y exterior]]</f>
        <v>87</v>
      </c>
    </row>
    <row r="3492" spans="1:13" hidden="1" x14ac:dyDescent="0.25">
      <c r="A3492" s="1">
        <v>2022</v>
      </c>
      <c r="B3492" s="1" t="s">
        <v>23</v>
      </c>
      <c r="C3492" s="1" t="s">
        <v>32</v>
      </c>
      <c r="D3492" s="1" t="s">
        <v>42</v>
      </c>
      <c r="E3492" s="2">
        <v>0</v>
      </c>
      <c r="F3492" s="2">
        <v>0</v>
      </c>
      <c r="G3492" s="3">
        <f>+dataMercanciaGeneral[[#This Row],[Mercancía general embarcada en cabotaje]]+dataMercanciaGeneral[[#This Row],[Mercancía general desembarcada en cabotaje]]</f>
        <v>0</v>
      </c>
      <c r="H3492" s="2">
        <v>0</v>
      </c>
      <c r="I3492" s="2">
        <v>0</v>
      </c>
      <c r="J3492" s="3">
        <f>+dataMercanciaGeneral[[#This Row],[Mercancía general embarcada en exterior]]+dataMercanciaGeneral[[#This Row],[Mercancía general desembarcada en exterior]]</f>
        <v>0</v>
      </c>
      <c r="K3492" s="3">
        <f>+dataMercanciaGeneral[[#This Row],[Mercancía general embarcada en cabotaje]]+dataMercanciaGeneral[[#This Row],[Mercancía general embarcada en exterior]]</f>
        <v>0</v>
      </c>
      <c r="L3492" s="3">
        <f>+dataMercanciaGeneral[[#This Row],[Mercancía general desembarcada en cabotaje]]+dataMercanciaGeneral[[#This Row],[Mercancía general desembarcada en exterior]]</f>
        <v>0</v>
      </c>
      <c r="M3492" s="3">
        <f>+dataMercanciaGeneral[[#This Row],[TOTAL mercancía general embarcada en cabotaje y exterior]]+dataMercanciaGeneral[[#This Row],[TOTAL mercancía general desembarcada en cabotaje y exterior]]</f>
        <v>0</v>
      </c>
    </row>
    <row r="3493" spans="1:13" hidden="1" x14ac:dyDescent="0.25">
      <c r="A3493" s="1">
        <v>2022</v>
      </c>
      <c r="B3493" s="1" t="s">
        <v>7</v>
      </c>
      <c r="C3493" s="1" t="s">
        <v>32</v>
      </c>
      <c r="D3493" s="1" t="s">
        <v>42</v>
      </c>
      <c r="E3493" s="2">
        <v>900644</v>
      </c>
      <c r="F3493" s="2">
        <v>1994617</v>
      </c>
      <c r="G3493" s="3">
        <f>+dataMercanciaGeneral[[#This Row],[Mercancía general embarcada en cabotaje]]+dataMercanciaGeneral[[#This Row],[Mercancía general desembarcada en cabotaje]]</f>
        <v>2895261</v>
      </c>
      <c r="H3493" s="2">
        <v>292698</v>
      </c>
      <c r="I3493" s="2">
        <v>552605</v>
      </c>
      <c r="J3493" s="3">
        <f>+dataMercanciaGeneral[[#This Row],[Mercancía general embarcada en exterior]]+dataMercanciaGeneral[[#This Row],[Mercancía general desembarcada en exterior]]</f>
        <v>845303</v>
      </c>
      <c r="K3493" s="3">
        <f>+dataMercanciaGeneral[[#This Row],[Mercancía general embarcada en cabotaje]]+dataMercanciaGeneral[[#This Row],[Mercancía general embarcada en exterior]]</f>
        <v>1193342</v>
      </c>
      <c r="L3493" s="3">
        <f>+dataMercanciaGeneral[[#This Row],[Mercancía general desembarcada en cabotaje]]+dataMercanciaGeneral[[#This Row],[Mercancía general desembarcada en exterior]]</f>
        <v>2547222</v>
      </c>
      <c r="M3493" s="3">
        <f>+dataMercanciaGeneral[[#This Row],[TOTAL mercancía general embarcada en cabotaje y exterior]]+dataMercanciaGeneral[[#This Row],[TOTAL mercancía general desembarcada en cabotaje y exterior]]</f>
        <v>3740564</v>
      </c>
    </row>
    <row r="3494" spans="1:13" hidden="1" x14ac:dyDescent="0.25">
      <c r="A3494" s="1">
        <v>2022</v>
      </c>
      <c r="B3494" s="1" t="s">
        <v>24</v>
      </c>
      <c r="C3494" s="1" t="s">
        <v>32</v>
      </c>
      <c r="D3494" s="1" t="s">
        <v>42</v>
      </c>
      <c r="E3494" s="2">
        <v>0</v>
      </c>
      <c r="F3494" s="2">
        <v>0</v>
      </c>
      <c r="G3494" s="3">
        <f>+dataMercanciaGeneral[[#This Row],[Mercancía general embarcada en cabotaje]]+dataMercanciaGeneral[[#This Row],[Mercancía general desembarcada en cabotaje]]</f>
        <v>0</v>
      </c>
      <c r="H3494" s="2">
        <v>199339</v>
      </c>
      <c r="I3494" s="2">
        <v>153033</v>
      </c>
      <c r="J3494" s="3">
        <f>+dataMercanciaGeneral[[#This Row],[Mercancía general embarcada en exterior]]+dataMercanciaGeneral[[#This Row],[Mercancía general desembarcada en exterior]]</f>
        <v>352372</v>
      </c>
      <c r="K3494" s="3">
        <f>+dataMercanciaGeneral[[#This Row],[Mercancía general embarcada en cabotaje]]+dataMercanciaGeneral[[#This Row],[Mercancía general embarcada en exterior]]</f>
        <v>199339</v>
      </c>
      <c r="L3494" s="3">
        <f>+dataMercanciaGeneral[[#This Row],[Mercancía general desembarcada en cabotaje]]+dataMercanciaGeneral[[#This Row],[Mercancía general desembarcada en exterior]]</f>
        <v>153033</v>
      </c>
      <c r="M3494" s="3">
        <f>+dataMercanciaGeneral[[#This Row],[TOTAL mercancía general embarcada en cabotaje y exterior]]+dataMercanciaGeneral[[#This Row],[TOTAL mercancía general desembarcada en cabotaje y exterior]]</f>
        <v>352372</v>
      </c>
    </row>
    <row r="3495" spans="1:13" hidden="1" x14ac:dyDescent="0.25">
      <c r="A3495" s="1">
        <v>2022</v>
      </c>
      <c r="B3495" s="1" t="s">
        <v>25</v>
      </c>
      <c r="C3495" s="1" t="s">
        <v>32</v>
      </c>
      <c r="D3495" s="1" t="s">
        <v>42</v>
      </c>
      <c r="E3495" s="2">
        <v>760821</v>
      </c>
      <c r="F3495" s="2">
        <v>234795</v>
      </c>
      <c r="G3495" s="3">
        <f>+dataMercanciaGeneral[[#This Row],[Mercancía general embarcada en cabotaje]]+dataMercanciaGeneral[[#This Row],[Mercancía general desembarcada en cabotaje]]</f>
        <v>995616</v>
      </c>
      <c r="H3495" s="2">
        <v>6640</v>
      </c>
      <c r="I3495" s="2">
        <v>8196</v>
      </c>
      <c r="J3495" s="3">
        <f>+dataMercanciaGeneral[[#This Row],[Mercancía general embarcada en exterior]]+dataMercanciaGeneral[[#This Row],[Mercancía general desembarcada en exterior]]</f>
        <v>14836</v>
      </c>
      <c r="K3495" s="3">
        <f>+dataMercanciaGeneral[[#This Row],[Mercancía general embarcada en cabotaje]]+dataMercanciaGeneral[[#This Row],[Mercancía general embarcada en exterior]]</f>
        <v>767461</v>
      </c>
      <c r="L3495" s="3">
        <f>+dataMercanciaGeneral[[#This Row],[Mercancía general desembarcada en cabotaje]]+dataMercanciaGeneral[[#This Row],[Mercancía general desembarcada en exterior]]</f>
        <v>242991</v>
      </c>
      <c r="M3495" s="3">
        <f>+dataMercanciaGeneral[[#This Row],[TOTAL mercancía general embarcada en cabotaje y exterior]]+dataMercanciaGeneral[[#This Row],[TOTAL mercancía general desembarcada en cabotaje y exterior]]</f>
        <v>1010452</v>
      </c>
    </row>
    <row r="3496" spans="1:13" hidden="1" x14ac:dyDescent="0.25">
      <c r="A3496" s="1">
        <v>2022</v>
      </c>
      <c r="B3496" s="1" t="s">
        <v>26</v>
      </c>
      <c r="C3496" s="1" t="s">
        <v>32</v>
      </c>
      <c r="D3496" s="1" t="s">
        <v>42</v>
      </c>
      <c r="E3496" s="2">
        <v>34064</v>
      </c>
      <c r="F3496" s="2">
        <v>20880</v>
      </c>
      <c r="G3496" s="3">
        <f>+dataMercanciaGeneral[[#This Row],[Mercancía general embarcada en cabotaje]]+dataMercanciaGeneral[[#This Row],[Mercancía general desembarcada en cabotaje]]</f>
        <v>54944</v>
      </c>
      <c r="H3496" s="2">
        <v>351408</v>
      </c>
      <c r="I3496" s="2">
        <v>369476</v>
      </c>
      <c r="J3496" s="3">
        <f>+dataMercanciaGeneral[[#This Row],[Mercancía general embarcada en exterior]]+dataMercanciaGeneral[[#This Row],[Mercancía general desembarcada en exterior]]</f>
        <v>720884</v>
      </c>
      <c r="K3496" s="3">
        <f>+dataMercanciaGeneral[[#This Row],[Mercancía general embarcada en cabotaje]]+dataMercanciaGeneral[[#This Row],[Mercancía general embarcada en exterior]]</f>
        <v>385472</v>
      </c>
      <c r="L3496" s="3">
        <f>+dataMercanciaGeneral[[#This Row],[Mercancía general desembarcada en cabotaje]]+dataMercanciaGeneral[[#This Row],[Mercancía general desembarcada en exterior]]</f>
        <v>390356</v>
      </c>
      <c r="M3496" s="3">
        <f>+dataMercanciaGeneral[[#This Row],[TOTAL mercancía general embarcada en cabotaje y exterior]]+dataMercanciaGeneral[[#This Row],[TOTAL mercancía general desembarcada en cabotaje y exterior]]</f>
        <v>775828</v>
      </c>
    </row>
    <row r="3497" spans="1:13" hidden="1" x14ac:dyDescent="0.25">
      <c r="A3497" s="1">
        <v>2022</v>
      </c>
      <c r="B3497" s="1" t="s">
        <v>27</v>
      </c>
      <c r="C3497" s="1" t="s">
        <v>32</v>
      </c>
      <c r="D3497" s="1" t="s">
        <v>42</v>
      </c>
      <c r="E3497" s="2">
        <v>1953083</v>
      </c>
      <c r="F3497" s="2">
        <v>1260743</v>
      </c>
      <c r="G3497" s="3">
        <f>+dataMercanciaGeneral[[#This Row],[Mercancía general embarcada en cabotaje]]+dataMercanciaGeneral[[#This Row],[Mercancía general desembarcada en cabotaje]]</f>
        <v>3213826</v>
      </c>
      <c r="H3497" s="2">
        <v>29049241</v>
      </c>
      <c r="I3497" s="2">
        <v>23862488</v>
      </c>
      <c r="J3497" s="3">
        <f>+dataMercanciaGeneral[[#This Row],[Mercancía general embarcada en exterior]]+dataMercanciaGeneral[[#This Row],[Mercancía general desembarcada en exterior]]</f>
        <v>52911729</v>
      </c>
      <c r="K3497" s="3">
        <f>+dataMercanciaGeneral[[#This Row],[Mercancía general embarcada en cabotaje]]+dataMercanciaGeneral[[#This Row],[Mercancía general embarcada en exterior]]</f>
        <v>31002324</v>
      </c>
      <c r="L3497" s="3">
        <f>+dataMercanciaGeneral[[#This Row],[Mercancía general desembarcada en cabotaje]]+dataMercanciaGeneral[[#This Row],[Mercancía general desembarcada en exterior]]</f>
        <v>25123231</v>
      </c>
      <c r="M3497" s="3">
        <f>+dataMercanciaGeneral[[#This Row],[TOTAL mercancía general embarcada en cabotaje y exterior]]+dataMercanciaGeneral[[#This Row],[TOTAL mercancía general desembarcada en cabotaje y exterior]]</f>
        <v>56125555</v>
      </c>
    </row>
    <row r="3498" spans="1:13" hidden="1" x14ac:dyDescent="0.25">
      <c r="A3498" s="1">
        <v>2022</v>
      </c>
      <c r="B3498" s="1" t="s">
        <v>28</v>
      </c>
      <c r="C3498" s="1" t="s">
        <v>32</v>
      </c>
      <c r="D3498" s="1" t="s">
        <v>42</v>
      </c>
      <c r="E3498" s="2">
        <v>53200</v>
      </c>
      <c r="F3498" s="2">
        <v>23236</v>
      </c>
      <c r="G3498" s="3">
        <f>+dataMercanciaGeneral[[#This Row],[Mercancía general embarcada en cabotaje]]+dataMercanciaGeneral[[#This Row],[Mercancía general desembarcada en cabotaje]]</f>
        <v>76436</v>
      </c>
      <c r="H3498" s="2">
        <v>1224209</v>
      </c>
      <c r="I3498" s="2">
        <v>1357659</v>
      </c>
      <c r="J3498" s="3">
        <f>+dataMercanciaGeneral[[#This Row],[Mercancía general embarcada en exterior]]+dataMercanciaGeneral[[#This Row],[Mercancía general desembarcada en exterior]]</f>
        <v>2581868</v>
      </c>
      <c r="K3498" s="3">
        <f>+dataMercanciaGeneral[[#This Row],[Mercancía general embarcada en cabotaje]]+dataMercanciaGeneral[[#This Row],[Mercancía general embarcada en exterior]]</f>
        <v>1277409</v>
      </c>
      <c r="L3498" s="3">
        <f>+dataMercanciaGeneral[[#This Row],[Mercancía general desembarcada en cabotaje]]+dataMercanciaGeneral[[#This Row],[Mercancía general desembarcada en exterior]]</f>
        <v>1380895</v>
      </c>
      <c r="M3498" s="3">
        <f>+dataMercanciaGeneral[[#This Row],[TOTAL mercancía general embarcada en cabotaje y exterior]]+dataMercanciaGeneral[[#This Row],[TOTAL mercancía general desembarcada en cabotaje y exterior]]</f>
        <v>2658304</v>
      </c>
    </row>
    <row r="3499" spans="1:13" hidden="1" x14ac:dyDescent="0.25">
      <c r="A3499" s="1">
        <v>2022</v>
      </c>
      <c r="B3499" s="1" t="s">
        <v>29</v>
      </c>
      <c r="C3499" s="1" t="s">
        <v>32</v>
      </c>
      <c r="D3499" s="1" t="s">
        <v>42</v>
      </c>
      <c r="E3499" s="2">
        <v>210047</v>
      </c>
      <c r="F3499" s="2">
        <v>49646</v>
      </c>
      <c r="G3499" s="3">
        <f>+dataMercanciaGeneral[[#This Row],[Mercancía general embarcada en cabotaje]]+dataMercanciaGeneral[[#This Row],[Mercancía general desembarcada en cabotaje]]</f>
        <v>259693</v>
      </c>
      <c r="H3499" s="2">
        <v>11259</v>
      </c>
      <c r="I3499" s="2">
        <v>16058</v>
      </c>
      <c r="J3499" s="3">
        <f>+dataMercanciaGeneral[[#This Row],[Mercancía general embarcada en exterior]]+dataMercanciaGeneral[[#This Row],[Mercancía general desembarcada en exterior]]</f>
        <v>27317</v>
      </c>
      <c r="K3499" s="3">
        <f>+dataMercanciaGeneral[[#This Row],[Mercancía general embarcada en cabotaje]]+dataMercanciaGeneral[[#This Row],[Mercancía general embarcada en exterior]]</f>
        <v>221306</v>
      </c>
      <c r="L3499" s="3">
        <f>+dataMercanciaGeneral[[#This Row],[Mercancía general desembarcada en cabotaje]]+dataMercanciaGeneral[[#This Row],[Mercancía general desembarcada en exterior]]</f>
        <v>65704</v>
      </c>
      <c r="M3499" s="3">
        <f>+dataMercanciaGeneral[[#This Row],[TOTAL mercancía general embarcada en cabotaje y exterior]]+dataMercanciaGeneral[[#This Row],[TOTAL mercancía general desembarcada en cabotaje y exterior]]</f>
        <v>287010</v>
      </c>
    </row>
    <row r="3500" spans="1:13" hidden="1" x14ac:dyDescent="0.25">
      <c r="A3500" s="1">
        <v>2023</v>
      </c>
      <c r="B3500" s="1" t="s">
        <v>0</v>
      </c>
      <c r="C3500" s="1" t="s">
        <v>32</v>
      </c>
      <c r="D3500" s="1" t="s">
        <v>33</v>
      </c>
      <c r="E3500" s="2">
        <v>0</v>
      </c>
      <c r="F3500" s="2">
        <v>407</v>
      </c>
      <c r="G3500" s="3">
        <f>+dataMercanciaGeneral[[#This Row],[Mercancía general embarcada en cabotaje]]+dataMercanciaGeneral[[#This Row],[Mercancía general desembarcada en cabotaje]]</f>
        <v>407</v>
      </c>
      <c r="H3500" s="2">
        <v>147836</v>
      </c>
      <c r="I3500" s="2">
        <v>428898</v>
      </c>
      <c r="J3500" s="3">
        <f>+dataMercanciaGeneral[[#This Row],[Mercancía general embarcada en exterior]]+dataMercanciaGeneral[[#This Row],[Mercancía general desembarcada en exterior]]</f>
        <v>576734</v>
      </c>
      <c r="K3500" s="3">
        <f>+dataMercanciaGeneral[[#This Row],[Mercancía general embarcada en cabotaje]]+dataMercanciaGeneral[[#This Row],[Mercancía general embarcada en exterior]]</f>
        <v>147836</v>
      </c>
      <c r="L3500" s="3">
        <f>+dataMercanciaGeneral[[#This Row],[Mercancía general desembarcada en cabotaje]]+dataMercanciaGeneral[[#This Row],[Mercancía general desembarcada en exterior]]</f>
        <v>429305</v>
      </c>
      <c r="M3500" s="3">
        <f>+dataMercanciaGeneral[[#This Row],[TOTAL mercancía general embarcada en cabotaje y exterior]]+dataMercanciaGeneral[[#This Row],[TOTAL mercancía general desembarcada en cabotaje y exterior]]</f>
        <v>577141</v>
      </c>
    </row>
    <row r="3501" spans="1:13" hidden="1" x14ac:dyDescent="0.25">
      <c r="A3501" s="1">
        <v>2023</v>
      </c>
      <c r="B3501" s="1" t="s">
        <v>1</v>
      </c>
      <c r="C3501" s="1" t="s">
        <v>32</v>
      </c>
      <c r="D3501" s="1" t="s">
        <v>33</v>
      </c>
      <c r="E3501" s="2">
        <v>126519</v>
      </c>
      <c r="F3501" s="2">
        <v>118</v>
      </c>
      <c r="G3501" s="3">
        <f>+dataMercanciaGeneral[[#This Row],[Mercancía general embarcada en cabotaje]]+dataMercanciaGeneral[[#This Row],[Mercancía general desembarcada en cabotaje]]</f>
        <v>126637</v>
      </c>
      <c r="H3501" s="2">
        <v>28632</v>
      </c>
      <c r="I3501" s="2">
        <v>52759</v>
      </c>
      <c r="J3501" s="3">
        <f>+dataMercanciaGeneral[[#This Row],[Mercancía general embarcada en exterior]]+dataMercanciaGeneral[[#This Row],[Mercancía general desembarcada en exterior]]</f>
        <v>81391</v>
      </c>
      <c r="K3501" s="3">
        <f>+dataMercanciaGeneral[[#This Row],[Mercancía general embarcada en cabotaje]]+dataMercanciaGeneral[[#This Row],[Mercancía general embarcada en exterior]]</f>
        <v>155151</v>
      </c>
      <c r="L3501" s="3">
        <f>+dataMercanciaGeneral[[#This Row],[Mercancía general desembarcada en cabotaje]]+dataMercanciaGeneral[[#This Row],[Mercancía general desembarcada en exterior]]</f>
        <v>52877</v>
      </c>
      <c r="M3501" s="3">
        <f>+dataMercanciaGeneral[[#This Row],[TOTAL mercancía general embarcada en cabotaje y exterior]]+dataMercanciaGeneral[[#This Row],[TOTAL mercancía general desembarcada en cabotaje y exterior]]</f>
        <v>208028</v>
      </c>
    </row>
    <row r="3502" spans="1:13" hidden="1" x14ac:dyDescent="0.25">
      <c r="A3502" s="1">
        <v>2023</v>
      </c>
      <c r="B3502" s="1" t="s">
        <v>2</v>
      </c>
      <c r="C3502" s="1" t="s">
        <v>32</v>
      </c>
      <c r="D3502" s="1" t="s">
        <v>33</v>
      </c>
      <c r="E3502" s="2">
        <v>52587</v>
      </c>
      <c r="F3502" s="2">
        <v>22824</v>
      </c>
      <c r="G3502" s="3">
        <f>+dataMercanciaGeneral[[#This Row],[Mercancía general embarcada en cabotaje]]+dataMercanciaGeneral[[#This Row],[Mercancía general desembarcada en cabotaje]]</f>
        <v>75411</v>
      </c>
      <c r="H3502" s="2">
        <v>451710</v>
      </c>
      <c r="I3502" s="2">
        <v>515154</v>
      </c>
      <c r="J3502" s="3">
        <f>+dataMercanciaGeneral[[#This Row],[Mercancía general embarcada en exterior]]+dataMercanciaGeneral[[#This Row],[Mercancía general desembarcada en exterior]]</f>
        <v>966864</v>
      </c>
      <c r="K3502" s="3">
        <f>+dataMercanciaGeneral[[#This Row],[Mercancía general embarcada en cabotaje]]+dataMercanciaGeneral[[#This Row],[Mercancía general embarcada en exterior]]</f>
        <v>504297</v>
      </c>
      <c r="L3502" s="3">
        <f>+dataMercanciaGeneral[[#This Row],[Mercancía general desembarcada en cabotaje]]+dataMercanciaGeneral[[#This Row],[Mercancía general desembarcada en exterior]]</f>
        <v>537978</v>
      </c>
      <c r="M3502" s="3">
        <f>+dataMercanciaGeneral[[#This Row],[TOTAL mercancía general embarcada en cabotaje y exterior]]+dataMercanciaGeneral[[#This Row],[TOTAL mercancía general desembarcada en cabotaje y exterior]]</f>
        <v>1042275</v>
      </c>
    </row>
    <row r="3503" spans="1:13" hidden="1" x14ac:dyDescent="0.25">
      <c r="A3503" s="1">
        <v>2023</v>
      </c>
      <c r="B3503" s="1" t="s">
        <v>3</v>
      </c>
      <c r="C3503" s="1" t="s">
        <v>32</v>
      </c>
      <c r="D3503" s="1" t="s">
        <v>33</v>
      </c>
      <c r="E3503" s="2">
        <v>2383</v>
      </c>
      <c r="F3503" s="2">
        <v>7310</v>
      </c>
      <c r="G3503" s="3">
        <f>+dataMercanciaGeneral[[#This Row],[Mercancía general embarcada en cabotaje]]+dataMercanciaGeneral[[#This Row],[Mercancía general desembarcada en cabotaje]]</f>
        <v>9693</v>
      </c>
      <c r="H3503" s="2">
        <v>774063</v>
      </c>
      <c r="I3503" s="2">
        <v>327178</v>
      </c>
      <c r="J3503" s="3">
        <f>+dataMercanciaGeneral[[#This Row],[Mercancía general embarcada en exterior]]+dataMercanciaGeneral[[#This Row],[Mercancía general desembarcada en exterior]]</f>
        <v>1101241</v>
      </c>
      <c r="K3503" s="3">
        <f>+dataMercanciaGeneral[[#This Row],[Mercancía general embarcada en cabotaje]]+dataMercanciaGeneral[[#This Row],[Mercancía general embarcada en exterior]]</f>
        <v>776446</v>
      </c>
      <c r="L3503" s="3">
        <f>+dataMercanciaGeneral[[#This Row],[Mercancía general desembarcada en cabotaje]]+dataMercanciaGeneral[[#This Row],[Mercancía general desembarcada en exterior]]</f>
        <v>334488</v>
      </c>
      <c r="M3503" s="3">
        <f>+dataMercanciaGeneral[[#This Row],[TOTAL mercancía general embarcada en cabotaje y exterior]]+dataMercanciaGeneral[[#This Row],[TOTAL mercancía general desembarcada en cabotaje y exterior]]</f>
        <v>1110934</v>
      </c>
    </row>
    <row r="3504" spans="1:13" hidden="1" x14ac:dyDescent="0.25">
      <c r="A3504" s="1">
        <v>2023</v>
      </c>
      <c r="B3504" s="1" t="s">
        <v>4</v>
      </c>
      <c r="C3504" s="1" t="s">
        <v>32</v>
      </c>
      <c r="D3504" s="1" t="s">
        <v>33</v>
      </c>
      <c r="E3504" s="2">
        <v>497703</v>
      </c>
      <c r="F3504" s="2">
        <v>160600</v>
      </c>
      <c r="G3504" s="3">
        <f>+dataMercanciaGeneral[[#This Row],[Mercancía general embarcada en cabotaje]]+dataMercanciaGeneral[[#This Row],[Mercancía general desembarcada en cabotaje]]</f>
        <v>658303</v>
      </c>
      <c r="H3504" s="2">
        <v>7637284</v>
      </c>
      <c r="I3504" s="2">
        <v>5321802</v>
      </c>
      <c r="J3504" s="3">
        <f>+dataMercanciaGeneral[[#This Row],[Mercancía general embarcada en exterior]]+dataMercanciaGeneral[[#This Row],[Mercancía general desembarcada en exterior]]</f>
        <v>12959086</v>
      </c>
      <c r="K3504" s="3">
        <f>+dataMercanciaGeneral[[#This Row],[Mercancía general embarcada en cabotaje]]+dataMercanciaGeneral[[#This Row],[Mercancía general embarcada en exterior]]</f>
        <v>8134987</v>
      </c>
      <c r="L3504" s="3">
        <f>+dataMercanciaGeneral[[#This Row],[Mercancía general desembarcada en cabotaje]]+dataMercanciaGeneral[[#This Row],[Mercancía general desembarcada en exterior]]</f>
        <v>5482402</v>
      </c>
      <c r="M3504" s="3">
        <f>+dataMercanciaGeneral[[#This Row],[TOTAL mercancía general embarcada en cabotaje y exterior]]+dataMercanciaGeneral[[#This Row],[TOTAL mercancía general desembarcada en cabotaje y exterior]]</f>
        <v>13617389</v>
      </c>
    </row>
    <row r="3505" spans="1:13" hidden="1" x14ac:dyDescent="0.25">
      <c r="A3505" s="1">
        <v>2023</v>
      </c>
      <c r="B3505" s="1" t="s">
        <v>5</v>
      </c>
      <c r="C3505" s="1" t="s">
        <v>32</v>
      </c>
      <c r="D3505" s="1" t="s">
        <v>33</v>
      </c>
      <c r="E3505" s="2">
        <v>269250</v>
      </c>
      <c r="F3505" s="2">
        <v>344152</v>
      </c>
      <c r="G3505" s="3">
        <f>+dataMercanciaGeneral[[#This Row],[Mercancía general embarcada en cabotaje]]+dataMercanciaGeneral[[#This Row],[Mercancía general desembarcada en cabotaje]]</f>
        <v>613402</v>
      </c>
      <c r="H3505" s="2">
        <v>3471</v>
      </c>
      <c r="I3505" s="2">
        <v>16599</v>
      </c>
      <c r="J3505" s="3">
        <f>+dataMercanciaGeneral[[#This Row],[Mercancía general embarcada en exterior]]+dataMercanciaGeneral[[#This Row],[Mercancía general desembarcada en exterior]]</f>
        <v>20070</v>
      </c>
      <c r="K3505" s="3">
        <f>+dataMercanciaGeneral[[#This Row],[Mercancía general embarcada en cabotaje]]+dataMercanciaGeneral[[#This Row],[Mercancía general embarcada en exterior]]</f>
        <v>272721</v>
      </c>
      <c r="L3505" s="3">
        <f>+dataMercanciaGeneral[[#This Row],[Mercancía general desembarcada en cabotaje]]+dataMercanciaGeneral[[#This Row],[Mercancía general desembarcada en exterior]]</f>
        <v>360751</v>
      </c>
      <c r="M3505" s="3">
        <f>+dataMercanciaGeneral[[#This Row],[TOTAL mercancía general embarcada en cabotaje y exterior]]+dataMercanciaGeneral[[#This Row],[TOTAL mercancía general desembarcada en cabotaje y exterior]]</f>
        <v>633472</v>
      </c>
    </row>
    <row r="3506" spans="1:13" hidden="1" x14ac:dyDescent="0.25">
      <c r="A3506" s="1">
        <v>2023</v>
      </c>
      <c r="B3506" s="1" t="s">
        <v>10</v>
      </c>
      <c r="C3506" s="1" t="s">
        <v>32</v>
      </c>
      <c r="D3506" s="1" t="s">
        <v>33</v>
      </c>
      <c r="E3506" s="2">
        <v>4579189</v>
      </c>
      <c r="F3506" s="2">
        <v>9235614</v>
      </c>
      <c r="G3506" s="3">
        <f>+dataMercanciaGeneral[[#This Row],[Mercancía general embarcada en cabotaje]]+dataMercanciaGeneral[[#This Row],[Mercancía general desembarcada en cabotaje]]</f>
        <v>13814803</v>
      </c>
      <c r="H3506" s="2">
        <v>28130</v>
      </c>
      <c r="I3506" s="2">
        <v>28139</v>
      </c>
      <c r="J3506" s="3">
        <f>+dataMercanciaGeneral[[#This Row],[Mercancía general embarcada en exterior]]+dataMercanciaGeneral[[#This Row],[Mercancía general desembarcada en exterior]]</f>
        <v>56269</v>
      </c>
      <c r="K3506" s="3">
        <f>+dataMercanciaGeneral[[#This Row],[Mercancía general embarcada en cabotaje]]+dataMercanciaGeneral[[#This Row],[Mercancía general embarcada en exterior]]</f>
        <v>4607319</v>
      </c>
      <c r="L3506" s="3">
        <f>+dataMercanciaGeneral[[#This Row],[Mercancía general desembarcada en cabotaje]]+dataMercanciaGeneral[[#This Row],[Mercancía general desembarcada en exterior]]</f>
        <v>9263753</v>
      </c>
      <c r="M3506" s="3">
        <f>+dataMercanciaGeneral[[#This Row],[TOTAL mercancía general embarcada en cabotaje y exterior]]+dataMercanciaGeneral[[#This Row],[TOTAL mercancía general desembarcada en cabotaje y exterior]]</f>
        <v>13871072</v>
      </c>
    </row>
    <row r="3507" spans="1:13" hidden="1" x14ac:dyDescent="0.25">
      <c r="A3507" s="1">
        <v>2023</v>
      </c>
      <c r="B3507" s="1" t="s">
        <v>11</v>
      </c>
      <c r="C3507" s="1" t="s">
        <v>32</v>
      </c>
      <c r="D3507" s="1" t="s">
        <v>33</v>
      </c>
      <c r="E3507" s="2">
        <v>3718391</v>
      </c>
      <c r="F3507" s="2">
        <v>1835196</v>
      </c>
      <c r="G3507" s="3">
        <f>+dataMercanciaGeneral[[#This Row],[Mercancía general embarcada en cabotaje]]+dataMercanciaGeneral[[#This Row],[Mercancía general desembarcada en cabotaje]]</f>
        <v>5553587</v>
      </c>
      <c r="H3507" s="2">
        <v>2803223</v>
      </c>
      <c r="I3507" s="2">
        <v>2865553</v>
      </c>
      <c r="J3507" s="3">
        <f>+dataMercanciaGeneral[[#This Row],[Mercancía general embarcada en exterior]]+dataMercanciaGeneral[[#This Row],[Mercancía general desembarcada en exterior]]</f>
        <v>5668776</v>
      </c>
      <c r="K3507" s="3">
        <f>+dataMercanciaGeneral[[#This Row],[Mercancía general embarcada en cabotaje]]+dataMercanciaGeneral[[#This Row],[Mercancía general embarcada en exterior]]</f>
        <v>6521614</v>
      </c>
      <c r="L3507" s="3">
        <f>+dataMercanciaGeneral[[#This Row],[Mercancía general desembarcada en cabotaje]]+dataMercanciaGeneral[[#This Row],[Mercancía general desembarcada en exterior]]</f>
        <v>4700749</v>
      </c>
      <c r="M3507" s="3">
        <f>+dataMercanciaGeneral[[#This Row],[TOTAL mercancía general embarcada en cabotaje y exterior]]+dataMercanciaGeneral[[#This Row],[TOTAL mercancía general desembarcada en cabotaje y exterior]]</f>
        <v>11222363</v>
      </c>
    </row>
    <row r="3508" spans="1:13" hidden="1" x14ac:dyDescent="0.25">
      <c r="A3508" s="1">
        <v>2023</v>
      </c>
      <c r="B3508" s="1" t="s">
        <v>12</v>
      </c>
      <c r="C3508" s="1" t="s">
        <v>32</v>
      </c>
      <c r="D3508" s="1" t="s">
        <v>33</v>
      </c>
      <c r="E3508" s="2">
        <v>6296</v>
      </c>
      <c r="F3508" s="2">
        <v>752</v>
      </c>
      <c r="G3508" s="3">
        <f>+dataMercanciaGeneral[[#This Row],[Mercancía general embarcada en cabotaje]]+dataMercanciaGeneral[[#This Row],[Mercancía general desembarcada en cabotaje]]</f>
        <v>7048</v>
      </c>
      <c r="H3508" s="2">
        <v>945636</v>
      </c>
      <c r="I3508" s="2">
        <v>2057073</v>
      </c>
      <c r="J3508" s="3">
        <f>+dataMercanciaGeneral[[#This Row],[Mercancía general embarcada en exterior]]+dataMercanciaGeneral[[#This Row],[Mercancía general desembarcada en exterior]]</f>
        <v>3002709</v>
      </c>
      <c r="K3508" s="3">
        <f>+dataMercanciaGeneral[[#This Row],[Mercancía general embarcada en cabotaje]]+dataMercanciaGeneral[[#This Row],[Mercancía general embarcada en exterior]]</f>
        <v>951932</v>
      </c>
      <c r="L3508" s="3">
        <f>+dataMercanciaGeneral[[#This Row],[Mercancía general desembarcada en cabotaje]]+dataMercanciaGeneral[[#This Row],[Mercancía general desembarcada en exterior]]</f>
        <v>2057825</v>
      </c>
      <c r="M3508" s="3">
        <f>+dataMercanciaGeneral[[#This Row],[TOTAL mercancía general embarcada en cabotaje y exterior]]+dataMercanciaGeneral[[#This Row],[TOTAL mercancía general desembarcada en cabotaje y exterior]]</f>
        <v>3009757</v>
      </c>
    </row>
    <row r="3509" spans="1:13" hidden="1" x14ac:dyDescent="0.25">
      <c r="A3509" s="1">
        <v>2023</v>
      </c>
      <c r="B3509" s="1" t="s">
        <v>13</v>
      </c>
      <c r="C3509" s="1" t="s">
        <v>32</v>
      </c>
      <c r="D3509" s="1" t="s">
        <v>33</v>
      </c>
      <c r="E3509" s="2">
        <v>647</v>
      </c>
      <c r="F3509" s="2">
        <v>2045</v>
      </c>
      <c r="G3509" s="3">
        <f>+dataMercanciaGeneral[[#This Row],[Mercancía general embarcada en cabotaje]]+dataMercanciaGeneral[[#This Row],[Mercancía general desembarcada en cabotaje]]</f>
        <v>2692</v>
      </c>
      <c r="H3509" s="2">
        <v>98532</v>
      </c>
      <c r="I3509" s="2">
        <v>192433</v>
      </c>
      <c r="J3509" s="3">
        <f>+dataMercanciaGeneral[[#This Row],[Mercancía general embarcada en exterior]]+dataMercanciaGeneral[[#This Row],[Mercancía general desembarcada en exterior]]</f>
        <v>290965</v>
      </c>
      <c r="K3509" s="3">
        <f>+dataMercanciaGeneral[[#This Row],[Mercancía general embarcada en cabotaje]]+dataMercanciaGeneral[[#This Row],[Mercancía general embarcada en exterior]]</f>
        <v>99179</v>
      </c>
      <c r="L3509" s="3">
        <f>+dataMercanciaGeneral[[#This Row],[Mercancía general desembarcada en cabotaje]]+dataMercanciaGeneral[[#This Row],[Mercancía general desembarcada en exterior]]</f>
        <v>194478</v>
      </c>
      <c r="M3509" s="3">
        <f>+dataMercanciaGeneral[[#This Row],[TOTAL mercancía general embarcada en cabotaje y exterior]]+dataMercanciaGeneral[[#This Row],[TOTAL mercancía general desembarcada en cabotaje y exterior]]</f>
        <v>293657</v>
      </c>
    </row>
    <row r="3510" spans="1:13" hidden="1" x14ac:dyDescent="0.25">
      <c r="A3510" s="1">
        <v>2023</v>
      </c>
      <c r="B3510" s="1" t="s">
        <v>14</v>
      </c>
      <c r="C3510" s="1" t="s">
        <v>32</v>
      </c>
      <c r="D3510" s="1" t="s">
        <v>33</v>
      </c>
      <c r="E3510" s="2">
        <v>1322</v>
      </c>
      <c r="F3510" s="2">
        <v>790</v>
      </c>
      <c r="G3510" s="3">
        <f>+dataMercanciaGeneral[[#This Row],[Mercancía general embarcada en cabotaje]]+dataMercanciaGeneral[[#This Row],[Mercancía general desembarcada en cabotaje]]</f>
        <v>2112</v>
      </c>
      <c r="H3510" s="2">
        <v>42519</v>
      </c>
      <c r="I3510" s="2">
        <v>36470</v>
      </c>
      <c r="J3510" s="3">
        <f>+dataMercanciaGeneral[[#This Row],[Mercancía general embarcada en exterior]]+dataMercanciaGeneral[[#This Row],[Mercancía general desembarcada en exterior]]</f>
        <v>78989</v>
      </c>
      <c r="K3510" s="3">
        <f>+dataMercanciaGeneral[[#This Row],[Mercancía general embarcada en cabotaje]]+dataMercanciaGeneral[[#This Row],[Mercancía general embarcada en exterior]]</f>
        <v>43841</v>
      </c>
      <c r="L3510" s="3">
        <f>+dataMercanciaGeneral[[#This Row],[Mercancía general desembarcada en cabotaje]]+dataMercanciaGeneral[[#This Row],[Mercancía general desembarcada en exterior]]</f>
        <v>37260</v>
      </c>
      <c r="M3510" s="3">
        <f>+dataMercanciaGeneral[[#This Row],[TOTAL mercancía general embarcada en cabotaje y exterior]]+dataMercanciaGeneral[[#This Row],[TOTAL mercancía general desembarcada en cabotaje y exterior]]</f>
        <v>81101</v>
      </c>
    </row>
    <row r="3511" spans="1:13" hidden="1" x14ac:dyDescent="0.25">
      <c r="A3511" s="1">
        <v>2023</v>
      </c>
      <c r="B3511" s="1" t="s">
        <v>15</v>
      </c>
      <c r="C3511" s="1" t="s">
        <v>32</v>
      </c>
      <c r="D3511" s="1" t="s">
        <v>33</v>
      </c>
      <c r="E3511" s="2">
        <v>169006</v>
      </c>
      <c r="F3511" s="2">
        <v>300949</v>
      </c>
      <c r="G3511" s="3">
        <f>+dataMercanciaGeneral[[#This Row],[Mercancía general embarcada en cabotaje]]+dataMercanciaGeneral[[#This Row],[Mercancía general desembarcada en cabotaje]]</f>
        <v>469955</v>
      </c>
      <c r="H3511" s="2">
        <v>24</v>
      </c>
      <c r="I3511" s="2">
        <v>1876</v>
      </c>
      <c r="J3511" s="3">
        <f>+dataMercanciaGeneral[[#This Row],[Mercancía general embarcada en exterior]]+dataMercanciaGeneral[[#This Row],[Mercancía general desembarcada en exterior]]</f>
        <v>1900</v>
      </c>
      <c r="K3511" s="3">
        <f>+dataMercanciaGeneral[[#This Row],[Mercancía general embarcada en cabotaje]]+dataMercanciaGeneral[[#This Row],[Mercancía general embarcada en exterior]]</f>
        <v>169030</v>
      </c>
      <c r="L3511" s="3">
        <f>+dataMercanciaGeneral[[#This Row],[Mercancía general desembarcada en cabotaje]]+dataMercanciaGeneral[[#This Row],[Mercancía general desembarcada en exterior]]</f>
        <v>302825</v>
      </c>
      <c r="M3511" s="3">
        <f>+dataMercanciaGeneral[[#This Row],[TOTAL mercancía general embarcada en cabotaje y exterior]]+dataMercanciaGeneral[[#This Row],[TOTAL mercancía general desembarcada en cabotaje y exterior]]</f>
        <v>471855</v>
      </c>
    </row>
    <row r="3512" spans="1:13" hidden="1" x14ac:dyDescent="0.25">
      <c r="A3512" s="1">
        <v>2023</v>
      </c>
      <c r="B3512" s="1" t="s">
        <v>16</v>
      </c>
      <c r="C3512" s="1" t="s">
        <v>32</v>
      </c>
      <c r="D3512" s="1" t="s">
        <v>33</v>
      </c>
      <c r="E3512" s="2">
        <v>4644</v>
      </c>
      <c r="F3512" s="2">
        <v>2021</v>
      </c>
      <c r="G3512" s="3">
        <f>+dataMercanciaGeneral[[#This Row],[Mercancía general embarcada en cabotaje]]+dataMercanciaGeneral[[#This Row],[Mercancía general desembarcada en cabotaje]]</f>
        <v>6665</v>
      </c>
      <c r="H3512" s="2">
        <v>601115</v>
      </c>
      <c r="I3512" s="2">
        <v>81719</v>
      </c>
      <c r="J3512" s="3">
        <f>+dataMercanciaGeneral[[#This Row],[Mercancía general embarcada en exterior]]+dataMercanciaGeneral[[#This Row],[Mercancía general desembarcada en exterior]]</f>
        <v>682834</v>
      </c>
      <c r="K3512" s="3">
        <f>+dataMercanciaGeneral[[#This Row],[Mercancía general embarcada en cabotaje]]+dataMercanciaGeneral[[#This Row],[Mercancía general embarcada en exterior]]</f>
        <v>605759</v>
      </c>
      <c r="L3512" s="3">
        <f>+dataMercanciaGeneral[[#This Row],[Mercancía general desembarcada en cabotaje]]+dataMercanciaGeneral[[#This Row],[Mercancía general desembarcada en exterior]]</f>
        <v>83740</v>
      </c>
      <c r="M3512" s="3">
        <f>+dataMercanciaGeneral[[#This Row],[TOTAL mercancía general embarcada en cabotaje y exterior]]+dataMercanciaGeneral[[#This Row],[TOTAL mercancía general desembarcada en cabotaje y exterior]]</f>
        <v>689499</v>
      </c>
    </row>
    <row r="3513" spans="1:13" hidden="1" x14ac:dyDescent="0.25">
      <c r="A3513" s="1">
        <v>2023</v>
      </c>
      <c r="B3513" s="1" t="s">
        <v>17</v>
      </c>
      <c r="C3513" s="1" t="s">
        <v>32</v>
      </c>
      <c r="D3513" s="1" t="s">
        <v>33</v>
      </c>
      <c r="E3513" s="2">
        <v>145</v>
      </c>
      <c r="F3513" s="2">
        <v>822</v>
      </c>
      <c r="G3513" s="3">
        <f>+dataMercanciaGeneral[[#This Row],[Mercancía general embarcada en cabotaje]]+dataMercanciaGeneral[[#This Row],[Mercancía general desembarcada en cabotaje]]</f>
        <v>967</v>
      </c>
      <c r="H3513" s="2">
        <v>348994</v>
      </c>
      <c r="I3513" s="2">
        <v>334391</v>
      </c>
      <c r="J3513" s="3">
        <f>+dataMercanciaGeneral[[#This Row],[Mercancía general embarcada en exterior]]+dataMercanciaGeneral[[#This Row],[Mercancía general desembarcada en exterior]]</f>
        <v>683385</v>
      </c>
      <c r="K3513" s="3">
        <f>+dataMercanciaGeneral[[#This Row],[Mercancía general embarcada en cabotaje]]+dataMercanciaGeneral[[#This Row],[Mercancía general embarcada en exterior]]</f>
        <v>349139</v>
      </c>
      <c r="L3513" s="3">
        <f>+dataMercanciaGeneral[[#This Row],[Mercancía general desembarcada en cabotaje]]+dataMercanciaGeneral[[#This Row],[Mercancía general desembarcada en exterior]]</f>
        <v>335213</v>
      </c>
      <c r="M3513" s="3">
        <f>+dataMercanciaGeneral[[#This Row],[TOTAL mercancía general embarcada en cabotaje y exterior]]+dataMercanciaGeneral[[#This Row],[TOTAL mercancía general desembarcada en cabotaje y exterior]]</f>
        <v>684352</v>
      </c>
    </row>
    <row r="3514" spans="1:13" hidden="1" x14ac:dyDescent="0.25">
      <c r="A3514" s="1">
        <v>2023</v>
      </c>
      <c r="B3514" s="1" t="s">
        <v>18</v>
      </c>
      <c r="C3514" s="1" t="s">
        <v>32</v>
      </c>
      <c r="D3514" s="1" t="s">
        <v>33</v>
      </c>
      <c r="E3514" s="2">
        <v>368012</v>
      </c>
      <c r="F3514" s="2">
        <v>220926</v>
      </c>
      <c r="G3514" s="3">
        <f>+dataMercanciaGeneral[[#This Row],[Mercancía general embarcada en cabotaje]]+dataMercanciaGeneral[[#This Row],[Mercancía general desembarcada en cabotaje]]</f>
        <v>588938</v>
      </c>
      <c r="H3514" s="2">
        <v>87825</v>
      </c>
      <c r="I3514" s="2">
        <v>125269</v>
      </c>
      <c r="J3514" s="3">
        <f>+dataMercanciaGeneral[[#This Row],[Mercancía general embarcada en exterior]]+dataMercanciaGeneral[[#This Row],[Mercancía general desembarcada en exterior]]</f>
        <v>213094</v>
      </c>
      <c r="K3514" s="3">
        <f>+dataMercanciaGeneral[[#This Row],[Mercancía general embarcada en cabotaje]]+dataMercanciaGeneral[[#This Row],[Mercancía general embarcada en exterior]]</f>
        <v>455837</v>
      </c>
      <c r="L3514" s="3">
        <f>+dataMercanciaGeneral[[#This Row],[Mercancía general desembarcada en cabotaje]]+dataMercanciaGeneral[[#This Row],[Mercancía general desembarcada en exterior]]</f>
        <v>346195</v>
      </c>
      <c r="M3514" s="3">
        <f>+dataMercanciaGeneral[[#This Row],[TOTAL mercancía general embarcada en cabotaje y exterior]]+dataMercanciaGeneral[[#This Row],[TOTAL mercancía general desembarcada en cabotaje y exterior]]</f>
        <v>802032</v>
      </c>
    </row>
    <row r="3515" spans="1:13" hidden="1" x14ac:dyDescent="0.25">
      <c r="A3515" s="1">
        <v>2023</v>
      </c>
      <c r="B3515" s="1" t="s">
        <v>19</v>
      </c>
      <c r="C3515" s="1" t="s">
        <v>32</v>
      </c>
      <c r="D3515" s="1" t="s">
        <v>33</v>
      </c>
      <c r="E3515" s="2">
        <v>2234139</v>
      </c>
      <c r="F3515" s="2">
        <v>2284297</v>
      </c>
      <c r="G3515" s="3">
        <f>+dataMercanciaGeneral[[#This Row],[Mercancía general embarcada en cabotaje]]+dataMercanciaGeneral[[#This Row],[Mercancía general desembarcada en cabotaje]]</f>
        <v>4518436</v>
      </c>
      <c r="H3515" s="2">
        <v>263701</v>
      </c>
      <c r="I3515" s="2">
        <v>77653</v>
      </c>
      <c r="J3515" s="3">
        <f>+dataMercanciaGeneral[[#This Row],[Mercancía general embarcada en exterior]]+dataMercanciaGeneral[[#This Row],[Mercancía general desembarcada en exterior]]</f>
        <v>341354</v>
      </c>
      <c r="K3515" s="3">
        <f>+dataMercanciaGeneral[[#This Row],[Mercancía general embarcada en cabotaje]]+dataMercanciaGeneral[[#This Row],[Mercancía general embarcada en exterior]]</f>
        <v>2497840</v>
      </c>
      <c r="L3515" s="3">
        <f>+dataMercanciaGeneral[[#This Row],[Mercancía general desembarcada en cabotaje]]+dataMercanciaGeneral[[#This Row],[Mercancía general desembarcada en exterior]]</f>
        <v>2361950</v>
      </c>
      <c r="M3515" s="3">
        <f>+dataMercanciaGeneral[[#This Row],[TOTAL mercancía general embarcada en cabotaje y exterior]]+dataMercanciaGeneral[[#This Row],[TOTAL mercancía general desembarcada en cabotaje y exterior]]</f>
        <v>4859790</v>
      </c>
    </row>
    <row r="3516" spans="1:13" hidden="1" x14ac:dyDescent="0.25">
      <c r="A3516" s="1">
        <v>2023</v>
      </c>
      <c r="B3516" s="1" t="s">
        <v>20</v>
      </c>
      <c r="C3516" s="1" t="s">
        <v>32</v>
      </c>
      <c r="D3516" s="1" t="s">
        <v>33</v>
      </c>
      <c r="E3516" s="2">
        <v>233707</v>
      </c>
      <c r="F3516" s="2">
        <v>107922</v>
      </c>
      <c r="G3516" s="3">
        <f>+dataMercanciaGeneral[[#This Row],[Mercancía general embarcada en cabotaje]]+dataMercanciaGeneral[[#This Row],[Mercancía general desembarcada en cabotaje]]</f>
        <v>341629</v>
      </c>
      <c r="H3516" s="2">
        <v>150572</v>
      </c>
      <c r="I3516" s="2">
        <v>168191</v>
      </c>
      <c r="J3516" s="3">
        <f>+dataMercanciaGeneral[[#This Row],[Mercancía general embarcada en exterior]]+dataMercanciaGeneral[[#This Row],[Mercancía general desembarcada en exterior]]</f>
        <v>318763</v>
      </c>
      <c r="K3516" s="3">
        <f>+dataMercanciaGeneral[[#This Row],[Mercancía general embarcada en cabotaje]]+dataMercanciaGeneral[[#This Row],[Mercancía general embarcada en exterior]]</f>
        <v>384279</v>
      </c>
      <c r="L3516" s="3">
        <f>+dataMercanciaGeneral[[#This Row],[Mercancía general desembarcada en cabotaje]]+dataMercanciaGeneral[[#This Row],[Mercancía general desembarcada en exterior]]</f>
        <v>276113</v>
      </c>
      <c r="M3516" s="3">
        <f>+dataMercanciaGeneral[[#This Row],[TOTAL mercancía general embarcada en cabotaje y exterior]]+dataMercanciaGeneral[[#This Row],[TOTAL mercancía general desembarcada en cabotaje y exterior]]</f>
        <v>660392</v>
      </c>
    </row>
    <row r="3517" spans="1:13" hidden="1" x14ac:dyDescent="0.25">
      <c r="A3517" s="1">
        <v>2023</v>
      </c>
      <c r="B3517" s="1" t="s">
        <v>21</v>
      </c>
      <c r="C3517" s="1" t="s">
        <v>32</v>
      </c>
      <c r="D3517" s="1" t="s">
        <v>33</v>
      </c>
      <c r="E3517" s="2">
        <v>3644</v>
      </c>
      <c r="F3517" s="2">
        <v>5383</v>
      </c>
      <c r="G3517" s="3">
        <f>+dataMercanciaGeneral[[#This Row],[Mercancía general embarcada en cabotaje]]+dataMercanciaGeneral[[#This Row],[Mercancía general desembarcada en cabotaje]]</f>
        <v>9027</v>
      </c>
      <c r="H3517" s="2">
        <v>339959</v>
      </c>
      <c r="I3517" s="2">
        <v>206203</v>
      </c>
      <c r="J3517" s="3">
        <f>+dataMercanciaGeneral[[#This Row],[Mercancía general embarcada en exterior]]+dataMercanciaGeneral[[#This Row],[Mercancía general desembarcada en exterior]]</f>
        <v>546162</v>
      </c>
      <c r="K3517" s="3">
        <f>+dataMercanciaGeneral[[#This Row],[Mercancía general embarcada en cabotaje]]+dataMercanciaGeneral[[#This Row],[Mercancía general embarcada en exterior]]</f>
        <v>343603</v>
      </c>
      <c r="L3517" s="3">
        <f>+dataMercanciaGeneral[[#This Row],[Mercancía general desembarcada en cabotaje]]+dataMercanciaGeneral[[#This Row],[Mercancía general desembarcada en exterior]]</f>
        <v>211586</v>
      </c>
      <c r="M3517" s="3">
        <f>+dataMercanciaGeneral[[#This Row],[TOTAL mercancía general embarcada en cabotaje y exterior]]+dataMercanciaGeneral[[#This Row],[TOTAL mercancía general desembarcada en cabotaje y exterior]]</f>
        <v>555189</v>
      </c>
    </row>
    <row r="3518" spans="1:13" x14ac:dyDescent="0.25">
      <c r="A3518" s="1">
        <v>2023</v>
      </c>
      <c r="B3518" s="1" t="s">
        <v>22</v>
      </c>
      <c r="C3518" s="1" t="s">
        <v>32</v>
      </c>
      <c r="D3518" s="1" t="s">
        <v>33</v>
      </c>
      <c r="E3518" s="2">
        <v>128345</v>
      </c>
      <c r="F3518" s="2">
        <v>277136</v>
      </c>
      <c r="G3518" s="3">
        <f>+dataMercanciaGeneral[[#This Row],[Mercancía general embarcada en cabotaje]]+dataMercanciaGeneral[[#This Row],[Mercancía general desembarcada en cabotaje]]</f>
        <v>405481</v>
      </c>
      <c r="H3518" s="2">
        <v>0</v>
      </c>
      <c r="I3518" s="2">
        <v>621</v>
      </c>
      <c r="J3518" s="3">
        <f>+dataMercanciaGeneral[[#This Row],[Mercancía general embarcada en exterior]]+dataMercanciaGeneral[[#This Row],[Mercancía general desembarcada en exterior]]</f>
        <v>621</v>
      </c>
      <c r="K3518" s="3">
        <f>+dataMercanciaGeneral[[#This Row],[Mercancía general embarcada en cabotaje]]+dataMercanciaGeneral[[#This Row],[Mercancía general embarcada en exterior]]</f>
        <v>128345</v>
      </c>
      <c r="L3518" s="3">
        <f>+dataMercanciaGeneral[[#This Row],[Mercancía general desembarcada en cabotaje]]+dataMercanciaGeneral[[#This Row],[Mercancía general desembarcada en exterior]]</f>
        <v>277757</v>
      </c>
      <c r="M3518" s="3">
        <f>+dataMercanciaGeneral[[#This Row],[TOTAL mercancía general embarcada en cabotaje y exterior]]+dataMercanciaGeneral[[#This Row],[TOTAL mercancía general desembarcada en cabotaje y exterior]]</f>
        <v>406102</v>
      </c>
    </row>
    <row r="3519" spans="1:13" hidden="1" x14ac:dyDescent="0.25">
      <c r="A3519" s="1">
        <v>2023</v>
      </c>
      <c r="B3519" s="1" t="s">
        <v>6</v>
      </c>
      <c r="C3519" s="1" t="s">
        <v>32</v>
      </c>
      <c r="D3519" s="1" t="s">
        <v>33</v>
      </c>
      <c r="E3519" s="2">
        <v>14857</v>
      </c>
      <c r="F3519" s="2">
        <v>10771</v>
      </c>
      <c r="G3519" s="3">
        <f>+dataMercanciaGeneral[[#This Row],[Mercancía general embarcada en cabotaje]]+dataMercanciaGeneral[[#This Row],[Mercancía general desembarcada en cabotaje]]</f>
        <v>25628</v>
      </c>
      <c r="H3519" s="2">
        <v>114426</v>
      </c>
      <c r="I3519" s="2">
        <v>397232</v>
      </c>
      <c r="J3519" s="3">
        <f>+dataMercanciaGeneral[[#This Row],[Mercancía general embarcada en exterior]]+dataMercanciaGeneral[[#This Row],[Mercancía general desembarcada en exterior]]</f>
        <v>511658</v>
      </c>
      <c r="K3519" s="3">
        <f>+dataMercanciaGeneral[[#This Row],[Mercancía general embarcada en cabotaje]]+dataMercanciaGeneral[[#This Row],[Mercancía general embarcada en exterior]]</f>
        <v>129283</v>
      </c>
      <c r="L3519" s="3">
        <f>+dataMercanciaGeneral[[#This Row],[Mercancía general desembarcada en cabotaje]]+dataMercanciaGeneral[[#This Row],[Mercancía general desembarcada en exterior]]</f>
        <v>408003</v>
      </c>
      <c r="M3519" s="3">
        <f>+dataMercanciaGeneral[[#This Row],[TOTAL mercancía general embarcada en cabotaje y exterior]]+dataMercanciaGeneral[[#This Row],[TOTAL mercancía general desembarcada en cabotaje y exterior]]</f>
        <v>537286</v>
      </c>
    </row>
    <row r="3520" spans="1:13" hidden="1" x14ac:dyDescent="0.25">
      <c r="A3520" s="1">
        <v>2023</v>
      </c>
      <c r="B3520" s="1" t="s">
        <v>23</v>
      </c>
      <c r="C3520" s="1" t="s">
        <v>32</v>
      </c>
      <c r="D3520" s="1" t="s">
        <v>33</v>
      </c>
      <c r="E3520" s="2">
        <v>155</v>
      </c>
      <c r="F3520" s="2">
        <v>22819</v>
      </c>
      <c r="G3520" s="3">
        <f>+dataMercanciaGeneral[[#This Row],[Mercancía general embarcada en cabotaje]]+dataMercanciaGeneral[[#This Row],[Mercancía general desembarcada en cabotaje]]</f>
        <v>22974</v>
      </c>
      <c r="H3520" s="2">
        <v>1077991</v>
      </c>
      <c r="I3520" s="2">
        <v>1283297</v>
      </c>
      <c r="J3520" s="3">
        <f>+dataMercanciaGeneral[[#This Row],[Mercancía general embarcada en exterior]]+dataMercanciaGeneral[[#This Row],[Mercancía general desembarcada en exterior]]</f>
        <v>2361288</v>
      </c>
      <c r="K3520" s="3">
        <f>+dataMercanciaGeneral[[#This Row],[Mercancía general embarcada en cabotaje]]+dataMercanciaGeneral[[#This Row],[Mercancía general embarcada en exterior]]</f>
        <v>1078146</v>
      </c>
      <c r="L3520" s="3">
        <f>+dataMercanciaGeneral[[#This Row],[Mercancía general desembarcada en cabotaje]]+dataMercanciaGeneral[[#This Row],[Mercancía general desembarcada en exterior]]</f>
        <v>1306116</v>
      </c>
      <c r="M3520" s="3">
        <f>+dataMercanciaGeneral[[#This Row],[TOTAL mercancía general embarcada en cabotaje y exterior]]+dataMercanciaGeneral[[#This Row],[TOTAL mercancía general desembarcada en cabotaje y exterior]]</f>
        <v>2384262</v>
      </c>
    </row>
    <row r="3521" spans="1:13" hidden="1" x14ac:dyDescent="0.25">
      <c r="A3521" s="1">
        <v>2023</v>
      </c>
      <c r="B3521" s="1" t="s">
        <v>7</v>
      </c>
      <c r="C3521" s="1" t="s">
        <v>32</v>
      </c>
      <c r="D3521" s="1" t="s">
        <v>33</v>
      </c>
      <c r="E3521" s="2">
        <v>2040085</v>
      </c>
      <c r="F3521" s="2">
        <v>2084749</v>
      </c>
      <c r="G3521" s="3">
        <f>+dataMercanciaGeneral[[#This Row],[Mercancía general embarcada en cabotaje]]+dataMercanciaGeneral[[#This Row],[Mercancía general desembarcada en cabotaje]]</f>
        <v>4124834</v>
      </c>
      <c r="H3521" s="2">
        <v>43831</v>
      </c>
      <c r="I3521" s="2">
        <v>161076</v>
      </c>
      <c r="J3521" s="3">
        <f>+dataMercanciaGeneral[[#This Row],[Mercancía general embarcada en exterior]]+dataMercanciaGeneral[[#This Row],[Mercancía general desembarcada en exterior]]</f>
        <v>204907</v>
      </c>
      <c r="K3521" s="3">
        <f>+dataMercanciaGeneral[[#This Row],[Mercancía general embarcada en cabotaje]]+dataMercanciaGeneral[[#This Row],[Mercancía general embarcada en exterior]]</f>
        <v>2083916</v>
      </c>
      <c r="L3521" s="3">
        <f>+dataMercanciaGeneral[[#This Row],[Mercancía general desembarcada en cabotaje]]+dataMercanciaGeneral[[#This Row],[Mercancía general desembarcada en exterior]]</f>
        <v>2245825</v>
      </c>
      <c r="M3521" s="3">
        <f>+dataMercanciaGeneral[[#This Row],[TOTAL mercancía general embarcada en cabotaje y exterior]]+dataMercanciaGeneral[[#This Row],[TOTAL mercancía general desembarcada en cabotaje y exterior]]</f>
        <v>4329741</v>
      </c>
    </row>
    <row r="3522" spans="1:13" hidden="1" x14ac:dyDescent="0.25">
      <c r="A3522" s="1">
        <v>2023</v>
      </c>
      <c r="B3522" s="1" t="s">
        <v>24</v>
      </c>
      <c r="C3522" s="1" t="s">
        <v>32</v>
      </c>
      <c r="D3522" s="1" t="s">
        <v>33</v>
      </c>
      <c r="E3522" s="2">
        <v>355</v>
      </c>
      <c r="F3522" s="2">
        <v>118</v>
      </c>
      <c r="G3522" s="3">
        <f>+dataMercanciaGeneral[[#This Row],[Mercancía general embarcada en cabotaje]]+dataMercanciaGeneral[[#This Row],[Mercancía general desembarcada en cabotaje]]</f>
        <v>473</v>
      </c>
      <c r="H3522" s="2">
        <v>1466777</v>
      </c>
      <c r="I3522" s="2">
        <v>904482</v>
      </c>
      <c r="J3522" s="3">
        <f>+dataMercanciaGeneral[[#This Row],[Mercancía general embarcada en exterior]]+dataMercanciaGeneral[[#This Row],[Mercancía general desembarcada en exterior]]</f>
        <v>2371259</v>
      </c>
      <c r="K3522" s="3">
        <f>+dataMercanciaGeneral[[#This Row],[Mercancía general embarcada en cabotaje]]+dataMercanciaGeneral[[#This Row],[Mercancía general embarcada en exterior]]</f>
        <v>1467132</v>
      </c>
      <c r="L3522" s="3">
        <f>+dataMercanciaGeneral[[#This Row],[Mercancía general desembarcada en cabotaje]]+dataMercanciaGeneral[[#This Row],[Mercancía general desembarcada en exterior]]</f>
        <v>904600</v>
      </c>
      <c r="M3522" s="3">
        <f>+dataMercanciaGeneral[[#This Row],[TOTAL mercancía general embarcada en cabotaje y exterior]]+dataMercanciaGeneral[[#This Row],[TOTAL mercancía general desembarcada en cabotaje y exterior]]</f>
        <v>2371732</v>
      </c>
    </row>
    <row r="3523" spans="1:13" hidden="1" x14ac:dyDescent="0.25">
      <c r="A3523" s="1">
        <v>2023</v>
      </c>
      <c r="B3523" s="1" t="s">
        <v>25</v>
      </c>
      <c r="C3523" s="1" t="s">
        <v>32</v>
      </c>
      <c r="D3523" s="1" t="s">
        <v>33</v>
      </c>
      <c r="E3523" s="2">
        <v>121854</v>
      </c>
      <c r="F3523" s="2">
        <v>64028</v>
      </c>
      <c r="G3523" s="3">
        <f>+dataMercanciaGeneral[[#This Row],[Mercancía general embarcada en cabotaje]]+dataMercanciaGeneral[[#This Row],[Mercancía general desembarcada en cabotaje]]</f>
        <v>185882</v>
      </c>
      <c r="H3523" s="2">
        <v>160666</v>
      </c>
      <c r="I3523" s="2">
        <v>131730</v>
      </c>
      <c r="J3523" s="3">
        <f>+dataMercanciaGeneral[[#This Row],[Mercancía general embarcada en exterior]]+dataMercanciaGeneral[[#This Row],[Mercancía general desembarcada en exterior]]</f>
        <v>292396</v>
      </c>
      <c r="K3523" s="3">
        <f>+dataMercanciaGeneral[[#This Row],[Mercancía general embarcada en cabotaje]]+dataMercanciaGeneral[[#This Row],[Mercancía general embarcada en exterior]]</f>
        <v>282520</v>
      </c>
      <c r="L3523" s="3">
        <f>+dataMercanciaGeneral[[#This Row],[Mercancía general desembarcada en cabotaje]]+dataMercanciaGeneral[[#This Row],[Mercancía general desembarcada en exterior]]</f>
        <v>195758</v>
      </c>
      <c r="M3523" s="3">
        <f>+dataMercanciaGeneral[[#This Row],[TOTAL mercancía general embarcada en cabotaje y exterior]]+dataMercanciaGeneral[[#This Row],[TOTAL mercancía general desembarcada en cabotaje y exterior]]</f>
        <v>478278</v>
      </c>
    </row>
    <row r="3524" spans="1:13" hidden="1" x14ac:dyDescent="0.25">
      <c r="A3524" s="1">
        <v>2023</v>
      </c>
      <c r="B3524" s="1" t="s">
        <v>26</v>
      </c>
      <c r="C3524" s="1" t="s">
        <v>32</v>
      </c>
      <c r="D3524" s="1" t="s">
        <v>33</v>
      </c>
      <c r="E3524" s="2">
        <v>13855</v>
      </c>
      <c r="F3524" s="2">
        <v>2785</v>
      </c>
      <c r="G3524" s="3">
        <f>+dataMercanciaGeneral[[#This Row],[Mercancía general embarcada en cabotaje]]+dataMercanciaGeneral[[#This Row],[Mercancía general desembarcada en cabotaje]]</f>
        <v>16640</v>
      </c>
      <c r="H3524" s="2">
        <v>487171</v>
      </c>
      <c r="I3524" s="2">
        <v>951379</v>
      </c>
      <c r="J3524" s="3">
        <f>+dataMercanciaGeneral[[#This Row],[Mercancía general embarcada en exterior]]+dataMercanciaGeneral[[#This Row],[Mercancía general desembarcada en exterior]]</f>
        <v>1438550</v>
      </c>
      <c r="K3524" s="3">
        <f>+dataMercanciaGeneral[[#This Row],[Mercancía general embarcada en cabotaje]]+dataMercanciaGeneral[[#This Row],[Mercancía general embarcada en exterior]]</f>
        <v>501026</v>
      </c>
      <c r="L3524" s="3">
        <f>+dataMercanciaGeneral[[#This Row],[Mercancía general desembarcada en cabotaje]]+dataMercanciaGeneral[[#This Row],[Mercancía general desembarcada en exterior]]</f>
        <v>954164</v>
      </c>
      <c r="M3524" s="3">
        <f>+dataMercanciaGeneral[[#This Row],[TOTAL mercancía general embarcada en cabotaje y exterior]]+dataMercanciaGeneral[[#This Row],[TOTAL mercancía general desembarcada en cabotaje y exterior]]</f>
        <v>1455190</v>
      </c>
    </row>
    <row r="3525" spans="1:13" hidden="1" x14ac:dyDescent="0.25">
      <c r="A3525" s="1">
        <v>2023</v>
      </c>
      <c r="B3525" s="1" t="s">
        <v>27</v>
      </c>
      <c r="C3525" s="1" t="s">
        <v>32</v>
      </c>
      <c r="D3525" s="1" t="s">
        <v>33</v>
      </c>
      <c r="E3525" s="2">
        <v>4908597</v>
      </c>
      <c r="F3525" s="2">
        <v>2379611</v>
      </c>
      <c r="G3525" s="3">
        <f>+dataMercanciaGeneral[[#This Row],[Mercancía general embarcada en cabotaje]]+dataMercanciaGeneral[[#This Row],[Mercancía general desembarcada en cabotaje]]</f>
        <v>7288208</v>
      </c>
      <c r="H3525" s="2">
        <v>3548372</v>
      </c>
      <c r="I3525" s="2">
        <v>4473674</v>
      </c>
      <c r="J3525" s="3">
        <f>+dataMercanciaGeneral[[#This Row],[Mercancía general embarcada en exterior]]+dataMercanciaGeneral[[#This Row],[Mercancía general desembarcada en exterior]]</f>
        <v>8022046</v>
      </c>
      <c r="K3525" s="3">
        <f>+dataMercanciaGeneral[[#This Row],[Mercancía general embarcada en cabotaje]]+dataMercanciaGeneral[[#This Row],[Mercancía general embarcada en exterior]]</f>
        <v>8456969</v>
      </c>
      <c r="L3525" s="3">
        <f>+dataMercanciaGeneral[[#This Row],[Mercancía general desembarcada en cabotaje]]+dataMercanciaGeneral[[#This Row],[Mercancía general desembarcada en exterior]]</f>
        <v>6853285</v>
      </c>
      <c r="M3525" s="3">
        <f>+dataMercanciaGeneral[[#This Row],[TOTAL mercancía general embarcada en cabotaje y exterior]]+dataMercanciaGeneral[[#This Row],[TOTAL mercancía general desembarcada en cabotaje y exterior]]</f>
        <v>15310254</v>
      </c>
    </row>
    <row r="3526" spans="1:13" hidden="1" x14ac:dyDescent="0.25">
      <c r="A3526" s="1">
        <v>2023</v>
      </c>
      <c r="B3526" s="1" t="s">
        <v>28</v>
      </c>
      <c r="C3526" s="1" t="s">
        <v>32</v>
      </c>
      <c r="D3526" s="1" t="s">
        <v>33</v>
      </c>
      <c r="E3526" s="2">
        <v>44501</v>
      </c>
      <c r="F3526" s="2">
        <v>20609</v>
      </c>
      <c r="G3526" s="3">
        <f>+dataMercanciaGeneral[[#This Row],[Mercancía general embarcada en cabotaje]]+dataMercanciaGeneral[[#This Row],[Mercancía general desembarcada en cabotaje]]</f>
        <v>65110</v>
      </c>
      <c r="H3526" s="2">
        <v>1046311</v>
      </c>
      <c r="I3526" s="2">
        <v>580937</v>
      </c>
      <c r="J3526" s="3">
        <f>+dataMercanciaGeneral[[#This Row],[Mercancía general embarcada en exterior]]+dataMercanciaGeneral[[#This Row],[Mercancía general desembarcada en exterior]]</f>
        <v>1627248</v>
      </c>
      <c r="K3526" s="3">
        <f>+dataMercanciaGeneral[[#This Row],[Mercancía general embarcada en cabotaje]]+dataMercanciaGeneral[[#This Row],[Mercancía general embarcada en exterior]]</f>
        <v>1090812</v>
      </c>
      <c r="L3526" s="3">
        <f>+dataMercanciaGeneral[[#This Row],[Mercancía general desembarcada en cabotaje]]+dataMercanciaGeneral[[#This Row],[Mercancía general desembarcada en exterior]]</f>
        <v>601546</v>
      </c>
      <c r="M3526" s="3">
        <f>+dataMercanciaGeneral[[#This Row],[TOTAL mercancía general embarcada en cabotaje y exterior]]+dataMercanciaGeneral[[#This Row],[TOTAL mercancía general desembarcada en cabotaje y exterior]]</f>
        <v>1692358</v>
      </c>
    </row>
    <row r="3527" spans="1:13" hidden="1" x14ac:dyDescent="0.25">
      <c r="A3527" s="1">
        <v>2023</v>
      </c>
      <c r="B3527" s="1" t="s">
        <v>29</v>
      </c>
      <c r="C3527" s="1" t="s">
        <v>32</v>
      </c>
      <c r="D3527" s="1" t="s">
        <v>33</v>
      </c>
      <c r="E3527" s="2">
        <v>3</v>
      </c>
      <c r="F3527" s="2">
        <v>0</v>
      </c>
      <c r="G3527" s="3">
        <f>+dataMercanciaGeneral[[#This Row],[Mercancía general embarcada en cabotaje]]+dataMercanciaGeneral[[#This Row],[Mercancía general desembarcada en cabotaje]]</f>
        <v>3</v>
      </c>
      <c r="H3527" s="2">
        <v>207649</v>
      </c>
      <c r="I3527" s="2">
        <v>221916</v>
      </c>
      <c r="J3527" s="3">
        <f>+dataMercanciaGeneral[[#This Row],[Mercancía general embarcada en exterior]]+dataMercanciaGeneral[[#This Row],[Mercancía general desembarcada en exterior]]</f>
        <v>429565</v>
      </c>
      <c r="K3527" s="3">
        <f>+dataMercanciaGeneral[[#This Row],[Mercancía general embarcada en cabotaje]]+dataMercanciaGeneral[[#This Row],[Mercancía general embarcada en exterior]]</f>
        <v>207652</v>
      </c>
      <c r="L3527" s="3">
        <f>+dataMercanciaGeneral[[#This Row],[Mercancía general desembarcada en cabotaje]]+dataMercanciaGeneral[[#This Row],[Mercancía general desembarcada en exterior]]</f>
        <v>221916</v>
      </c>
      <c r="M3527" s="3">
        <f>+dataMercanciaGeneral[[#This Row],[TOTAL mercancía general embarcada en cabotaje y exterior]]+dataMercanciaGeneral[[#This Row],[TOTAL mercancía general desembarcada en cabotaje y exterior]]</f>
        <v>429568</v>
      </c>
    </row>
    <row r="3528" spans="1:13" hidden="1" x14ac:dyDescent="0.25">
      <c r="A3528" s="1">
        <v>2023</v>
      </c>
      <c r="B3528" s="1" t="s">
        <v>0</v>
      </c>
      <c r="C3528" s="1" t="s">
        <v>32</v>
      </c>
      <c r="D3528" s="1" t="s">
        <v>42</v>
      </c>
      <c r="E3528" s="2">
        <v>0</v>
      </c>
      <c r="F3528" s="2">
        <v>0</v>
      </c>
      <c r="G3528" s="3">
        <f>+dataMercanciaGeneral[[#This Row],[Mercancía general embarcada en cabotaje]]+dataMercanciaGeneral[[#This Row],[Mercancía general desembarcada en cabotaje]]</f>
        <v>0</v>
      </c>
      <c r="H3528" s="2">
        <v>41</v>
      </c>
      <c r="I3528" s="2">
        <v>132</v>
      </c>
      <c r="J3528" s="3">
        <f>+dataMercanciaGeneral[[#This Row],[Mercancía general embarcada en exterior]]+dataMercanciaGeneral[[#This Row],[Mercancía general desembarcada en exterior]]</f>
        <v>173</v>
      </c>
      <c r="K3528" s="3">
        <f>+dataMercanciaGeneral[[#This Row],[Mercancía general embarcada en cabotaje]]+dataMercanciaGeneral[[#This Row],[Mercancía general embarcada en exterior]]</f>
        <v>41</v>
      </c>
      <c r="L3528" s="3">
        <f>+dataMercanciaGeneral[[#This Row],[Mercancía general desembarcada en cabotaje]]+dataMercanciaGeneral[[#This Row],[Mercancía general desembarcada en exterior]]</f>
        <v>132</v>
      </c>
      <c r="M3528" s="3">
        <f>+dataMercanciaGeneral[[#This Row],[TOTAL mercancía general embarcada en cabotaje y exterior]]+dataMercanciaGeneral[[#This Row],[TOTAL mercancía general desembarcada en cabotaje y exterior]]</f>
        <v>173</v>
      </c>
    </row>
    <row r="3529" spans="1:13" hidden="1" x14ac:dyDescent="0.25">
      <c r="A3529" s="1">
        <v>2023</v>
      </c>
      <c r="B3529" s="1" t="s">
        <v>1</v>
      </c>
      <c r="C3529" s="1" t="s">
        <v>32</v>
      </c>
      <c r="D3529" s="1" t="s">
        <v>42</v>
      </c>
      <c r="E3529" s="2">
        <v>713307</v>
      </c>
      <c r="F3529" s="2">
        <v>221966</v>
      </c>
      <c r="G3529" s="3">
        <f>+dataMercanciaGeneral[[#This Row],[Mercancía general embarcada en cabotaje]]+dataMercanciaGeneral[[#This Row],[Mercancía general desembarcada en cabotaje]]</f>
        <v>935273</v>
      </c>
      <c r="H3529" s="2">
        <v>40904</v>
      </c>
      <c r="I3529" s="2">
        <v>120720</v>
      </c>
      <c r="J3529" s="3">
        <f>+dataMercanciaGeneral[[#This Row],[Mercancía general embarcada en exterior]]+dataMercanciaGeneral[[#This Row],[Mercancía general desembarcada en exterior]]</f>
        <v>161624</v>
      </c>
      <c r="K3529" s="3">
        <f>+dataMercanciaGeneral[[#This Row],[Mercancía general embarcada en cabotaje]]+dataMercanciaGeneral[[#This Row],[Mercancía general embarcada en exterior]]</f>
        <v>754211</v>
      </c>
      <c r="L3529" s="3">
        <f>+dataMercanciaGeneral[[#This Row],[Mercancía general desembarcada en cabotaje]]+dataMercanciaGeneral[[#This Row],[Mercancía general desembarcada en exterior]]</f>
        <v>342686</v>
      </c>
      <c r="M3529" s="3">
        <f>+dataMercanciaGeneral[[#This Row],[TOTAL mercancía general embarcada en cabotaje y exterior]]+dataMercanciaGeneral[[#This Row],[TOTAL mercancía general desembarcada en cabotaje y exterior]]</f>
        <v>1096897</v>
      </c>
    </row>
    <row r="3530" spans="1:13" hidden="1" x14ac:dyDescent="0.25">
      <c r="A3530" s="1">
        <v>2023</v>
      </c>
      <c r="B3530" s="1" t="s">
        <v>2</v>
      </c>
      <c r="C3530" s="1" t="s">
        <v>32</v>
      </c>
      <c r="D3530" s="1" t="s">
        <v>42</v>
      </c>
      <c r="E3530" s="2">
        <v>16225</v>
      </c>
      <c r="F3530" s="2">
        <v>665</v>
      </c>
      <c r="G3530" s="3">
        <f>+dataMercanciaGeneral[[#This Row],[Mercancía general embarcada en cabotaje]]+dataMercanciaGeneral[[#This Row],[Mercancía general desembarcada en cabotaje]]</f>
        <v>16890</v>
      </c>
      <c r="H3530" s="2">
        <v>31620</v>
      </c>
      <c r="I3530" s="2">
        <v>165936</v>
      </c>
      <c r="J3530" s="3">
        <f>+dataMercanciaGeneral[[#This Row],[Mercancía general embarcada en exterior]]+dataMercanciaGeneral[[#This Row],[Mercancía general desembarcada en exterior]]</f>
        <v>197556</v>
      </c>
      <c r="K3530" s="3">
        <f>+dataMercanciaGeneral[[#This Row],[Mercancía general embarcada en cabotaje]]+dataMercanciaGeneral[[#This Row],[Mercancía general embarcada en exterior]]</f>
        <v>47845</v>
      </c>
      <c r="L3530" s="3">
        <f>+dataMercanciaGeneral[[#This Row],[Mercancía general desembarcada en cabotaje]]+dataMercanciaGeneral[[#This Row],[Mercancía general desembarcada en exterior]]</f>
        <v>166601</v>
      </c>
      <c r="M3530" s="3">
        <f>+dataMercanciaGeneral[[#This Row],[TOTAL mercancía general embarcada en cabotaje y exterior]]+dataMercanciaGeneral[[#This Row],[TOTAL mercancía general desembarcada en cabotaje y exterior]]</f>
        <v>214446</v>
      </c>
    </row>
    <row r="3531" spans="1:13" hidden="1" x14ac:dyDescent="0.25">
      <c r="A3531" s="1">
        <v>2023</v>
      </c>
      <c r="B3531" s="1" t="s">
        <v>3</v>
      </c>
      <c r="C3531" s="1" t="s">
        <v>32</v>
      </c>
      <c r="D3531" s="1" t="s">
        <v>42</v>
      </c>
      <c r="E3531" s="2">
        <v>0</v>
      </c>
      <c r="F3531" s="2">
        <v>0</v>
      </c>
      <c r="G3531" s="3">
        <f>+dataMercanciaGeneral[[#This Row],[Mercancía general embarcada en cabotaje]]+dataMercanciaGeneral[[#This Row],[Mercancía general desembarcada en cabotaje]]</f>
        <v>0</v>
      </c>
      <c r="H3531" s="2">
        <v>0</v>
      </c>
      <c r="I3531" s="2">
        <v>0</v>
      </c>
      <c r="J3531" s="3">
        <f>+dataMercanciaGeneral[[#This Row],[Mercancía general embarcada en exterior]]+dataMercanciaGeneral[[#This Row],[Mercancía general desembarcada en exterior]]</f>
        <v>0</v>
      </c>
      <c r="K3531" s="3">
        <f>+dataMercanciaGeneral[[#This Row],[Mercancía general embarcada en cabotaje]]+dataMercanciaGeneral[[#This Row],[Mercancía general embarcada en exterior]]</f>
        <v>0</v>
      </c>
      <c r="L3531" s="3">
        <f>+dataMercanciaGeneral[[#This Row],[Mercancía general desembarcada en cabotaje]]+dataMercanciaGeneral[[#This Row],[Mercancía general desembarcada en exterior]]</f>
        <v>0</v>
      </c>
      <c r="M3531" s="3">
        <f>+dataMercanciaGeneral[[#This Row],[TOTAL mercancía general embarcada en cabotaje y exterior]]+dataMercanciaGeneral[[#This Row],[TOTAL mercancía general desembarcada en cabotaje y exterior]]</f>
        <v>0</v>
      </c>
    </row>
    <row r="3532" spans="1:13" hidden="1" x14ac:dyDescent="0.25">
      <c r="A3532" s="1">
        <v>2023</v>
      </c>
      <c r="B3532" s="1" t="s">
        <v>4</v>
      </c>
      <c r="C3532" s="1" t="s">
        <v>32</v>
      </c>
      <c r="D3532" s="1" t="s">
        <v>42</v>
      </c>
      <c r="E3532" s="2">
        <v>1964283</v>
      </c>
      <c r="F3532" s="2">
        <v>1975724</v>
      </c>
      <c r="G3532" s="3">
        <f>+dataMercanciaGeneral[[#This Row],[Mercancía general embarcada en cabotaje]]+dataMercanciaGeneral[[#This Row],[Mercancía general desembarcada en cabotaje]]</f>
        <v>3940007</v>
      </c>
      <c r="H3532" s="2">
        <v>26283981</v>
      </c>
      <c r="I3532" s="2">
        <v>26410611</v>
      </c>
      <c r="J3532" s="3">
        <f>+dataMercanciaGeneral[[#This Row],[Mercancía general embarcada en exterior]]+dataMercanciaGeneral[[#This Row],[Mercancía general desembarcada en exterior]]</f>
        <v>52694592</v>
      </c>
      <c r="K3532" s="3">
        <f>+dataMercanciaGeneral[[#This Row],[Mercancía general embarcada en cabotaje]]+dataMercanciaGeneral[[#This Row],[Mercancía general embarcada en exterior]]</f>
        <v>28248264</v>
      </c>
      <c r="L3532" s="3">
        <f>+dataMercanciaGeneral[[#This Row],[Mercancía general desembarcada en cabotaje]]+dataMercanciaGeneral[[#This Row],[Mercancía general desembarcada en exterior]]</f>
        <v>28386335</v>
      </c>
      <c r="M3532" s="3">
        <f>+dataMercanciaGeneral[[#This Row],[TOTAL mercancía general embarcada en cabotaje y exterior]]+dataMercanciaGeneral[[#This Row],[TOTAL mercancía general desembarcada en cabotaje y exterior]]</f>
        <v>56634599</v>
      </c>
    </row>
    <row r="3533" spans="1:13" hidden="1" x14ac:dyDescent="0.25">
      <c r="A3533" s="1">
        <v>2023</v>
      </c>
      <c r="B3533" s="1" t="s">
        <v>5</v>
      </c>
      <c r="C3533" s="1" t="s">
        <v>32</v>
      </c>
      <c r="D3533" s="1" t="s">
        <v>42</v>
      </c>
      <c r="E3533" s="2">
        <v>796782</v>
      </c>
      <c r="F3533" s="2">
        <v>409290</v>
      </c>
      <c r="G3533" s="3">
        <f>+dataMercanciaGeneral[[#This Row],[Mercancía general embarcada en cabotaje]]+dataMercanciaGeneral[[#This Row],[Mercancía general desembarcada en cabotaje]]</f>
        <v>1206072</v>
      </c>
      <c r="H3533" s="2">
        <v>255193</v>
      </c>
      <c r="I3533" s="2">
        <v>46524</v>
      </c>
      <c r="J3533" s="3">
        <f>+dataMercanciaGeneral[[#This Row],[Mercancía general embarcada en exterior]]+dataMercanciaGeneral[[#This Row],[Mercancía general desembarcada en exterior]]</f>
        <v>301717</v>
      </c>
      <c r="K3533" s="3">
        <f>+dataMercanciaGeneral[[#This Row],[Mercancía general embarcada en cabotaje]]+dataMercanciaGeneral[[#This Row],[Mercancía general embarcada en exterior]]</f>
        <v>1051975</v>
      </c>
      <c r="L3533" s="3">
        <f>+dataMercanciaGeneral[[#This Row],[Mercancía general desembarcada en cabotaje]]+dataMercanciaGeneral[[#This Row],[Mercancía general desembarcada en exterior]]</f>
        <v>455814</v>
      </c>
      <c r="M3533" s="3">
        <f>+dataMercanciaGeneral[[#This Row],[TOTAL mercancía general embarcada en cabotaje y exterior]]+dataMercanciaGeneral[[#This Row],[TOTAL mercancía general desembarcada en cabotaje y exterior]]</f>
        <v>1507789</v>
      </c>
    </row>
    <row r="3534" spans="1:13" hidden="1" x14ac:dyDescent="0.25">
      <c r="A3534" s="1">
        <v>2023</v>
      </c>
      <c r="B3534" s="1" t="s">
        <v>10</v>
      </c>
      <c r="C3534" s="1" t="s">
        <v>32</v>
      </c>
      <c r="D3534" s="1" t="s">
        <v>42</v>
      </c>
      <c r="E3534" s="2">
        <v>113992</v>
      </c>
      <c r="F3534" s="2">
        <v>221208</v>
      </c>
      <c r="G3534" s="3">
        <f>+dataMercanciaGeneral[[#This Row],[Mercancía general embarcada en cabotaje]]+dataMercanciaGeneral[[#This Row],[Mercancía general desembarcada en cabotaje]]</f>
        <v>335200</v>
      </c>
      <c r="H3534" s="2">
        <v>9</v>
      </c>
      <c r="I3534" s="2">
        <v>60</v>
      </c>
      <c r="J3534" s="3">
        <f>+dataMercanciaGeneral[[#This Row],[Mercancía general embarcada en exterior]]+dataMercanciaGeneral[[#This Row],[Mercancía general desembarcada en exterior]]</f>
        <v>69</v>
      </c>
      <c r="K3534" s="3">
        <f>+dataMercanciaGeneral[[#This Row],[Mercancía general embarcada en cabotaje]]+dataMercanciaGeneral[[#This Row],[Mercancía general embarcada en exterior]]</f>
        <v>114001</v>
      </c>
      <c r="L3534" s="3">
        <f>+dataMercanciaGeneral[[#This Row],[Mercancía general desembarcada en cabotaje]]+dataMercanciaGeneral[[#This Row],[Mercancía general desembarcada en exterior]]</f>
        <v>221268</v>
      </c>
      <c r="M3534" s="3">
        <f>+dataMercanciaGeneral[[#This Row],[TOTAL mercancía general embarcada en cabotaje y exterior]]+dataMercanciaGeneral[[#This Row],[TOTAL mercancía general desembarcada en cabotaje y exterior]]</f>
        <v>335269</v>
      </c>
    </row>
    <row r="3535" spans="1:13" hidden="1" x14ac:dyDescent="0.25">
      <c r="A3535" s="1">
        <v>2023</v>
      </c>
      <c r="B3535" s="1" t="s">
        <v>11</v>
      </c>
      <c r="C3535" s="1" t="s">
        <v>32</v>
      </c>
      <c r="D3535" s="1" t="s">
        <v>42</v>
      </c>
      <c r="E3535" s="2">
        <v>1209073</v>
      </c>
      <c r="F3535" s="2">
        <v>538960</v>
      </c>
      <c r="G3535" s="3">
        <f>+dataMercanciaGeneral[[#This Row],[Mercancía general embarcada en cabotaje]]+dataMercanciaGeneral[[#This Row],[Mercancía general desembarcada en cabotaje]]</f>
        <v>1748033</v>
      </c>
      <c r="H3535" s="2">
        <v>16531807</v>
      </c>
      <c r="I3535" s="2">
        <v>15244742</v>
      </c>
      <c r="J3535" s="3">
        <f>+dataMercanciaGeneral[[#This Row],[Mercancía general embarcada en exterior]]+dataMercanciaGeneral[[#This Row],[Mercancía general desembarcada en exterior]]</f>
        <v>31776549</v>
      </c>
      <c r="K3535" s="3">
        <f>+dataMercanciaGeneral[[#This Row],[Mercancía general embarcada en cabotaje]]+dataMercanciaGeneral[[#This Row],[Mercancía general embarcada en exterior]]</f>
        <v>17740880</v>
      </c>
      <c r="L3535" s="3">
        <f>+dataMercanciaGeneral[[#This Row],[Mercancía general desembarcada en cabotaje]]+dataMercanciaGeneral[[#This Row],[Mercancía general desembarcada en exterior]]</f>
        <v>15783702</v>
      </c>
      <c r="M3535" s="3">
        <f>+dataMercanciaGeneral[[#This Row],[TOTAL mercancía general embarcada en cabotaje y exterior]]+dataMercanciaGeneral[[#This Row],[TOTAL mercancía general desembarcada en cabotaje y exterior]]</f>
        <v>33524582</v>
      </c>
    </row>
    <row r="3536" spans="1:13" hidden="1" x14ac:dyDescent="0.25">
      <c r="A3536" s="1">
        <v>2023</v>
      </c>
      <c r="B3536" s="1" t="s">
        <v>12</v>
      </c>
      <c r="C3536" s="1" t="s">
        <v>32</v>
      </c>
      <c r="D3536" s="1" t="s">
        <v>42</v>
      </c>
      <c r="E3536" s="2">
        <v>86585</v>
      </c>
      <c r="F3536" s="2">
        <v>72829</v>
      </c>
      <c r="G3536" s="3">
        <f>+dataMercanciaGeneral[[#This Row],[Mercancía general embarcada en cabotaje]]+dataMercanciaGeneral[[#This Row],[Mercancía general desembarcada en cabotaje]]</f>
        <v>159414</v>
      </c>
      <c r="H3536" s="2">
        <v>2974314</v>
      </c>
      <c r="I3536" s="2">
        <v>2095976</v>
      </c>
      <c r="J3536" s="3">
        <f>+dataMercanciaGeneral[[#This Row],[Mercancía general embarcada en exterior]]+dataMercanciaGeneral[[#This Row],[Mercancía general desembarcada en exterior]]</f>
        <v>5070290</v>
      </c>
      <c r="K3536" s="3">
        <f>+dataMercanciaGeneral[[#This Row],[Mercancía general embarcada en cabotaje]]+dataMercanciaGeneral[[#This Row],[Mercancía general embarcada en exterior]]</f>
        <v>3060899</v>
      </c>
      <c r="L3536" s="3">
        <f>+dataMercanciaGeneral[[#This Row],[Mercancía general desembarcada en cabotaje]]+dataMercanciaGeneral[[#This Row],[Mercancía general desembarcada en exterior]]</f>
        <v>2168805</v>
      </c>
      <c r="M3536" s="3">
        <f>+dataMercanciaGeneral[[#This Row],[TOTAL mercancía general embarcada en cabotaje y exterior]]+dataMercanciaGeneral[[#This Row],[TOTAL mercancía general desembarcada en cabotaje y exterior]]</f>
        <v>5229704</v>
      </c>
    </row>
    <row r="3537" spans="1:13" hidden="1" x14ac:dyDescent="0.25">
      <c r="A3537" s="1">
        <v>2023</v>
      </c>
      <c r="B3537" s="1" t="s">
        <v>13</v>
      </c>
      <c r="C3537" s="1" t="s">
        <v>32</v>
      </c>
      <c r="D3537" s="1" t="s">
        <v>42</v>
      </c>
      <c r="E3537" s="2">
        <v>29097</v>
      </c>
      <c r="F3537" s="2">
        <v>1943</v>
      </c>
      <c r="G3537" s="3">
        <f>+dataMercanciaGeneral[[#This Row],[Mercancía general embarcada en cabotaje]]+dataMercanciaGeneral[[#This Row],[Mercancía general desembarcada en cabotaje]]</f>
        <v>31040</v>
      </c>
      <c r="H3537" s="2">
        <v>225910</v>
      </c>
      <c r="I3537" s="2">
        <v>391097</v>
      </c>
      <c r="J3537" s="3">
        <f>+dataMercanciaGeneral[[#This Row],[Mercancía general embarcada en exterior]]+dataMercanciaGeneral[[#This Row],[Mercancía general desembarcada en exterior]]</f>
        <v>617007</v>
      </c>
      <c r="K3537" s="3">
        <f>+dataMercanciaGeneral[[#This Row],[Mercancía general embarcada en cabotaje]]+dataMercanciaGeneral[[#This Row],[Mercancía general embarcada en exterior]]</f>
        <v>255007</v>
      </c>
      <c r="L3537" s="3">
        <f>+dataMercanciaGeneral[[#This Row],[Mercancía general desembarcada en cabotaje]]+dataMercanciaGeneral[[#This Row],[Mercancía general desembarcada en exterior]]</f>
        <v>393040</v>
      </c>
      <c r="M3537" s="3">
        <f>+dataMercanciaGeneral[[#This Row],[TOTAL mercancía general embarcada en cabotaje y exterior]]+dataMercanciaGeneral[[#This Row],[TOTAL mercancía general desembarcada en cabotaje y exterior]]</f>
        <v>648047</v>
      </c>
    </row>
    <row r="3538" spans="1:13" hidden="1" x14ac:dyDescent="0.25">
      <c r="A3538" s="1">
        <v>2023</v>
      </c>
      <c r="B3538" s="1" t="s">
        <v>14</v>
      </c>
      <c r="C3538" s="1" t="s">
        <v>32</v>
      </c>
      <c r="D3538" s="1" t="s">
        <v>42</v>
      </c>
      <c r="E3538" s="2">
        <v>6458</v>
      </c>
      <c r="F3538" s="2">
        <v>9616</v>
      </c>
      <c r="G3538" s="3">
        <f>+dataMercanciaGeneral[[#This Row],[Mercancía general embarcada en cabotaje]]+dataMercanciaGeneral[[#This Row],[Mercancía general desembarcada en cabotaje]]</f>
        <v>16074</v>
      </c>
      <c r="H3538" s="2">
        <v>795403</v>
      </c>
      <c r="I3538" s="2">
        <v>190217</v>
      </c>
      <c r="J3538" s="3">
        <f>+dataMercanciaGeneral[[#This Row],[Mercancía general embarcada en exterior]]+dataMercanciaGeneral[[#This Row],[Mercancía general desembarcada en exterior]]</f>
        <v>985620</v>
      </c>
      <c r="K3538" s="3">
        <f>+dataMercanciaGeneral[[#This Row],[Mercancía general embarcada en cabotaje]]+dataMercanciaGeneral[[#This Row],[Mercancía general embarcada en exterior]]</f>
        <v>801861</v>
      </c>
      <c r="L3538" s="3">
        <f>+dataMercanciaGeneral[[#This Row],[Mercancía general desembarcada en cabotaje]]+dataMercanciaGeneral[[#This Row],[Mercancía general desembarcada en exterior]]</f>
        <v>199833</v>
      </c>
      <c r="M3538" s="3">
        <f>+dataMercanciaGeneral[[#This Row],[TOTAL mercancía general embarcada en cabotaje y exterior]]+dataMercanciaGeneral[[#This Row],[TOTAL mercancía general desembarcada en cabotaje y exterior]]</f>
        <v>1001694</v>
      </c>
    </row>
    <row r="3539" spans="1:13" hidden="1" x14ac:dyDescent="0.25">
      <c r="A3539" s="1">
        <v>2023</v>
      </c>
      <c r="B3539" s="1" t="s">
        <v>15</v>
      </c>
      <c r="C3539" s="1" t="s">
        <v>32</v>
      </c>
      <c r="D3539" s="1" t="s">
        <v>42</v>
      </c>
      <c r="E3539" s="2">
        <v>49490</v>
      </c>
      <c r="F3539" s="2">
        <v>13167</v>
      </c>
      <c r="G3539" s="3">
        <f>+dataMercanciaGeneral[[#This Row],[Mercancía general embarcada en cabotaje]]+dataMercanciaGeneral[[#This Row],[Mercancía general desembarcada en cabotaje]]</f>
        <v>62657</v>
      </c>
      <c r="H3539" s="2">
        <v>30</v>
      </c>
      <c r="I3539" s="2">
        <v>1937</v>
      </c>
      <c r="J3539" s="3">
        <f>+dataMercanciaGeneral[[#This Row],[Mercancía general embarcada en exterior]]+dataMercanciaGeneral[[#This Row],[Mercancía general desembarcada en exterior]]</f>
        <v>1967</v>
      </c>
      <c r="K3539" s="3">
        <f>+dataMercanciaGeneral[[#This Row],[Mercancía general embarcada en cabotaje]]+dataMercanciaGeneral[[#This Row],[Mercancía general embarcada en exterior]]</f>
        <v>49520</v>
      </c>
      <c r="L3539" s="3">
        <f>+dataMercanciaGeneral[[#This Row],[Mercancía general desembarcada en cabotaje]]+dataMercanciaGeneral[[#This Row],[Mercancía general desembarcada en exterior]]</f>
        <v>15104</v>
      </c>
      <c r="M3539" s="3">
        <f>+dataMercanciaGeneral[[#This Row],[TOTAL mercancía general embarcada en cabotaje y exterior]]+dataMercanciaGeneral[[#This Row],[TOTAL mercancía general desembarcada en cabotaje y exterior]]</f>
        <v>64624</v>
      </c>
    </row>
    <row r="3540" spans="1:13" hidden="1" x14ac:dyDescent="0.25">
      <c r="A3540" s="1">
        <v>2023</v>
      </c>
      <c r="B3540" s="1" t="s">
        <v>16</v>
      </c>
      <c r="C3540" s="1" t="s">
        <v>32</v>
      </c>
      <c r="D3540" s="1" t="s">
        <v>42</v>
      </c>
      <c r="E3540" s="2">
        <v>32181</v>
      </c>
      <c r="F3540" s="2">
        <v>38933</v>
      </c>
      <c r="G3540" s="3">
        <f>+dataMercanciaGeneral[[#This Row],[Mercancía general embarcada en cabotaje]]+dataMercanciaGeneral[[#This Row],[Mercancía general desembarcada en cabotaje]]</f>
        <v>71114</v>
      </c>
      <c r="H3540" s="2">
        <v>158521</v>
      </c>
      <c r="I3540" s="2">
        <v>75693</v>
      </c>
      <c r="J3540" s="3">
        <f>+dataMercanciaGeneral[[#This Row],[Mercancía general embarcada en exterior]]+dataMercanciaGeneral[[#This Row],[Mercancía general desembarcada en exterior]]</f>
        <v>234214</v>
      </c>
      <c r="K3540" s="3">
        <f>+dataMercanciaGeneral[[#This Row],[Mercancía general embarcada en cabotaje]]+dataMercanciaGeneral[[#This Row],[Mercancía general embarcada en exterior]]</f>
        <v>190702</v>
      </c>
      <c r="L3540" s="3">
        <f>+dataMercanciaGeneral[[#This Row],[Mercancía general desembarcada en cabotaje]]+dataMercanciaGeneral[[#This Row],[Mercancía general desembarcada en exterior]]</f>
        <v>114626</v>
      </c>
      <c r="M3540" s="3">
        <f>+dataMercanciaGeneral[[#This Row],[TOTAL mercancía general embarcada en cabotaje y exterior]]+dataMercanciaGeneral[[#This Row],[TOTAL mercancía general desembarcada en cabotaje y exterior]]</f>
        <v>305328</v>
      </c>
    </row>
    <row r="3541" spans="1:13" hidden="1" x14ac:dyDescent="0.25">
      <c r="A3541" s="1">
        <v>2023</v>
      </c>
      <c r="B3541" s="1" t="s">
        <v>17</v>
      </c>
      <c r="C3541" s="1" t="s">
        <v>32</v>
      </c>
      <c r="D3541" s="1" t="s">
        <v>42</v>
      </c>
      <c r="E3541" s="2">
        <v>18139</v>
      </c>
      <c r="F3541" s="2">
        <v>12485</v>
      </c>
      <c r="G3541" s="3">
        <f>+dataMercanciaGeneral[[#This Row],[Mercancía general embarcada en cabotaje]]+dataMercanciaGeneral[[#This Row],[Mercancía general desembarcada en cabotaje]]</f>
        <v>30624</v>
      </c>
      <c r="H3541" s="2">
        <v>491504</v>
      </c>
      <c r="I3541" s="2">
        <v>346225</v>
      </c>
      <c r="J3541" s="3">
        <f>+dataMercanciaGeneral[[#This Row],[Mercancía general embarcada en exterior]]+dataMercanciaGeneral[[#This Row],[Mercancía general desembarcada en exterior]]</f>
        <v>837729</v>
      </c>
      <c r="K3541" s="3">
        <f>+dataMercanciaGeneral[[#This Row],[Mercancía general embarcada en cabotaje]]+dataMercanciaGeneral[[#This Row],[Mercancía general embarcada en exterior]]</f>
        <v>509643</v>
      </c>
      <c r="L3541" s="3">
        <f>+dataMercanciaGeneral[[#This Row],[Mercancía general desembarcada en cabotaje]]+dataMercanciaGeneral[[#This Row],[Mercancía general desembarcada en exterior]]</f>
        <v>358710</v>
      </c>
      <c r="M3541" s="3">
        <f>+dataMercanciaGeneral[[#This Row],[TOTAL mercancía general embarcada en cabotaje y exterior]]+dataMercanciaGeneral[[#This Row],[TOTAL mercancía general desembarcada en cabotaje y exterior]]</f>
        <v>868353</v>
      </c>
    </row>
    <row r="3542" spans="1:13" hidden="1" x14ac:dyDescent="0.25">
      <c r="A3542" s="1">
        <v>2023</v>
      </c>
      <c r="B3542" s="1" t="s">
        <v>18</v>
      </c>
      <c r="C3542" s="1" t="s">
        <v>32</v>
      </c>
      <c r="D3542" s="1" t="s">
        <v>42</v>
      </c>
      <c r="E3542" s="2">
        <v>364402</v>
      </c>
      <c r="F3542" s="2">
        <v>136155</v>
      </c>
      <c r="G3542" s="3">
        <f>+dataMercanciaGeneral[[#This Row],[Mercancía general embarcada en cabotaje]]+dataMercanciaGeneral[[#This Row],[Mercancía general desembarcada en cabotaje]]</f>
        <v>500557</v>
      </c>
      <c r="H3542" s="2">
        <v>127197</v>
      </c>
      <c r="I3542" s="2">
        <v>29329</v>
      </c>
      <c r="J3542" s="3">
        <f>+dataMercanciaGeneral[[#This Row],[Mercancía general embarcada en exterior]]+dataMercanciaGeneral[[#This Row],[Mercancía general desembarcada en exterior]]</f>
        <v>156526</v>
      </c>
      <c r="K3542" s="3">
        <f>+dataMercanciaGeneral[[#This Row],[Mercancía general embarcada en cabotaje]]+dataMercanciaGeneral[[#This Row],[Mercancía general embarcada en exterior]]</f>
        <v>491599</v>
      </c>
      <c r="L3542" s="3">
        <f>+dataMercanciaGeneral[[#This Row],[Mercancía general desembarcada en cabotaje]]+dataMercanciaGeneral[[#This Row],[Mercancía general desembarcada en exterior]]</f>
        <v>165484</v>
      </c>
      <c r="M3542" s="3">
        <f>+dataMercanciaGeneral[[#This Row],[TOTAL mercancía general embarcada en cabotaje y exterior]]+dataMercanciaGeneral[[#This Row],[TOTAL mercancía general desembarcada en cabotaje y exterior]]</f>
        <v>657083</v>
      </c>
    </row>
    <row r="3543" spans="1:13" hidden="1" x14ac:dyDescent="0.25">
      <c r="A3543" s="1">
        <v>2023</v>
      </c>
      <c r="B3543" s="1" t="s">
        <v>19</v>
      </c>
      <c r="C3543" s="1" t="s">
        <v>32</v>
      </c>
      <c r="D3543" s="1" t="s">
        <v>42</v>
      </c>
      <c r="E3543" s="2">
        <v>1152831</v>
      </c>
      <c r="F3543" s="2">
        <v>2685547</v>
      </c>
      <c r="G3543" s="3">
        <f>+dataMercanciaGeneral[[#This Row],[Mercancía general embarcada en cabotaje]]+dataMercanciaGeneral[[#This Row],[Mercancía general desembarcada en cabotaje]]</f>
        <v>3838378</v>
      </c>
      <c r="H3543" s="2">
        <v>4627751</v>
      </c>
      <c r="I3543" s="2">
        <v>4935332</v>
      </c>
      <c r="J3543" s="3">
        <f>+dataMercanciaGeneral[[#This Row],[Mercancía general embarcada en exterior]]+dataMercanciaGeneral[[#This Row],[Mercancía general desembarcada en exterior]]</f>
        <v>9563083</v>
      </c>
      <c r="K3543" s="3">
        <f>+dataMercanciaGeneral[[#This Row],[Mercancía general embarcada en cabotaje]]+dataMercanciaGeneral[[#This Row],[Mercancía general embarcada en exterior]]</f>
        <v>5780582</v>
      </c>
      <c r="L3543" s="3">
        <f>+dataMercanciaGeneral[[#This Row],[Mercancía general desembarcada en cabotaje]]+dataMercanciaGeneral[[#This Row],[Mercancía general desembarcada en exterior]]</f>
        <v>7620879</v>
      </c>
      <c r="M3543" s="3">
        <f>+dataMercanciaGeneral[[#This Row],[TOTAL mercancía general embarcada en cabotaje y exterior]]+dataMercanciaGeneral[[#This Row],[TOTAL mercancía general desembarcada en cabotaje y exterior]]</f>
        <v>13401461</v>
      </c>
    </row>
    <row r="3544" spans="1:13" hidden="1" x14ac:dyDescent="0.25">
      <c r="A3544" s="1">
        <v>2023</v>
      </c>
      <c r="B3544" s="1" t="s">
        <v>20</v>
      </c>
      <c r="C3544" s="1" t="s">
        <v>32</v>
      </c>
      <c r="D3544" s="1" t="s">
        <v>42</v>
      </c>
      <c r="E3544" s="2">
        <v>45821</v>
      </c>
      <c r="F3544" s="2">
        <v>15599</v>
      </c>
      <c r="G3544" s="3">
        <f>+dataMercanciaGeneral[[#This Row],[Mercancía general embarcada en cabotaje]]+dataMercanciaGeneral[[#This Row],[Mercancía general desembarcada en cabotaje]]</f>
        <v>61420</v>
      </c>
      <c r="H3544" s="2">
        <v>100846</v>
      </c>
      <c r="I3544" s="2">
        <v>146979</v>
      </c>
      <c r="J3544" s="3">
        <f>+dataMercanciaGeneral[[#This Row],[Mercancía general embarcada en exterior]]+dataMercanciaGeneral[[#This Row],[Mercancía general desembarcada en exterior]]</f>
        <v>247825</v>
      </c>
      <c r="K3544" s="3">
        <f>+dataMercanciaGeneral[[#This Row],[Mercancía general embarcada en cabotaje]]+dataMercanciaGeneral[[#This Row],[Mercancía general embarcada en exterior]]</f>
        <v>146667</v>
      </c>
      <c r="L3544" s="3">
        <f>+dataMercanciaGeneral[[#This Row],[Mercancía general desembarcada en cabotaje]]+dataMercanciaGeneral[[#This Row],[Mercancía general desembarcada en exterior]]</f>
        <v>162578</v>
      </c>
      <c r="M3544" s="3">
        <f>+dataMercanciaGeneral[[#This Row],[TOTAL mercancía general embarcada en cabotaje y exterior]]+dataMercanciaGeneral[[#This Row],[TOTAL mercancía general desembarcada en cabotaje y exterior]]</f>
        <v>309245</v>
      </c>
    </row>
    <row r="3545" spans="1:13" hidden="1" x14ac:dyDescent="0.25">
      <c r="A3545" s="1">
        <v>2023</v>
      </c>
      <c r="B3545" s="1" t="s">
        <v>21</v>
      </c>
      <c r="C3545" s="1" t="s">
        <v>32</v>
      </c>
      <c r="D3545" s="1" t="s">
        <v>42</v>
      </c>
      <c r="E3545" s="2">
        <v>5625</v>
      </c>
      <c r="F3545" s="2">
        <v>420</v>
      </c>
      <c r="G3545" s="3">
        <f>+dataMercanciaGeneral[[#This Row],[Mercancía general embarcada en cabotaje]]+dataMercanciaGeneral[[#This Row],[Mercancía general desembarcada en cabotaje]]</f>
        <v>6045</v>
      </c>
      <c r="H3545" s="2">
        <v>263200</v>
      </c>
      <c r="I3545" s="2">
        <v>235751</v>
      </c>
      <c r="J3545" s="3">
        <f>+dataMercanciaGeneral[[#This Row],[Mercancía general embarcada en exterior]]+dataMercanciaGeneral[[#This Row],[Mercancía general desembarcada en exterior]]</f>
        <v>498951</v>
      </c>
      <c r="K3545" s="3">
        <f>+dataMercanciaGeneral[[#This Row],[Mercancía general embarcada en cabotaje]]+dataMercanciaGeneral[[#This Row],[Mercancía general embarcada en exterior]]</f>
        <v>268825</v>
      </c>
      <c r="L3545" s="3">
        <f>+dataMercanciaGeneral[[#This Row],[Mercancía general desembarcada en cabotaje]]+dataMercanciaGeneral[[#This Row],[Mercancía general desembarcada en exterior]]</f>
        <v>236171</v>
      </c>
      <c r="M3545" s="3">
        <f>+dataMercanciaGeneral[[#This Row],[TOTAL mercancía general embarcada en cabotaje y exterior]]+dataMercanciaGeneral[[#This Row],[TOTAL mercancía general desembarcada en cabotaje y exterior]]</f>
        <v>504996</v>
      </c>
    </row>
    <row r="3546" spans="1:13" x14ac:dyDescent="0.25">
      <c r="A3546" s="1">
        <v>2023</v>
      </c>
      <c r="B3546" s="1" t="s">
        <v>22</v>
      </c>
      <c r="C3546" s="1" t="s">
        <v>32</v>
      </c>
      <c r="D3546" s="1" t="s">
        <v>42</v>
      </c>
      <c r="E3546" s="2">
        <v>10100</v>
      </c>
      <c r="F3546" s="2">
        <v>36594</v>
      </c>
      <c r="G3546" s="3">
        <f>+dataMercanciaGeneral[[#This Row],[Mercancía general embarcada en cabotaje]]+dataMercanciaGeneral[[#This Row],[Mercancía general desembarcada en cabotaje]]</f>
        <v>46694</v>
      </c>
      <c r="H3546" s="2">
        <v>0</v>
      </c>
      <c r="I3546" s="2">
        <v>127</v>
      </c>
      <c r="J3546" s="3">
        <f>+dataMercanciaGeneral[[#This Row],[Mercancía general embarcada en exterior]]+dataMercanciaGeneral[[#This Row],[Mercancía general desembarcada en exterior]]</f>
        <v>127</v>
      </c>
      <c r="K3546" s="3">
        <f>+dataMercanciaGeneral[[#This Row],[Mercancía general embarcada en cabotaje]]+dataMercanciaGeneral[[#This Row],[Mercancía general embarcada en exterior]]</f>
        <v>10100</v>
      </c>
      <c r="L3546" s="3">
        <f>+dataMercanciaGeneral[[#This Row],[Mercancía general desembarcada en cabotaje]]+dataMercanciaGeneral[[#This Row],[Mercancía general desembarcada en exterior]]</f>
        <v>36721</v>
      </c>
      <c r="M3546" s="3">
        <f>+dataMercanciaGeneral[[#This Row],[TOTAL mercancía general embarcada en cabotaje y exterior]]+dataMercanciaGeneral[[#This Row],[TOTAL mercancía general desembarcada en cabotaje y exterior]]</f>
        <v>46821</v>
      </c>
    </row>
    <row r="3547" spans="1:13" hidden="1" x14ac:dyDescent="0.25">
      <c r="A3547" s="1">
        <v>2023</v>
      </c>
      <c r="B3547" s="1" t="s">
        <v>6</v>
      </c>
      <c r="C3547" s="1" t="s">
        <v>32</v>
      </c>
      <c r="D3547" s="1" t="s">
        <v>42</v>
      </c>
      <c r="E3547" s="2">
        <v>0</v>
      </c>
      <c r="F3547" s="2">
        <v>0</v>
      </c>
      <c r="G3547" s="3">
        <f>+dataMercanciaGeneral[[#This Row],[Mercancía general embarcada en cabotaje]]+dataMercanciaGeneral[[#This Row],[Mercancía general desembarcada en cabotaje]]</f>
        <v>0</v>
      </c>
      <c r="H3547" s="2">
        <v>2629</v>
      </c>
      <c r="I3547" s="2">
        <v>1897</v>
      </c>
      <c r="J3547" s="3">
        <f>+dataMercanciaGeneral[[#This Row],[Mercancía general embarcada en exterior]]+dataMercanciaGeneral[[#This Row],[Mercancía general desembarcada en exterior]]</f>
        <v>4526</v>
      </c>
      <c r="K3547" s="3">
        <f>+dataMercanciaGeneral[[#This Row],[Mercancía general embarcada en cabotaje]]+dataMercanciaGeneral[[#This Row],[Mercancía general embarcada en exterior]]</f>
        <v>2629</v>
      </c>
      <c r="L3547" s="3">
        <f>+dataMercanciaGeneral[[#This Row],[Mercancía general desembarcada en cabotaje]]+dataMercanciaGeneral[[#This Row],[Mercancía general desembarcada en exterior]]</f>
        <v>1897</v>
      </c>
      <c r="M3547" s="3">
        <f>+dataMercanciaGeneral[[#This Row],[TOTAL mercancía general embarcada en cabotaje y exterior]]+dataMercanciaGeneral[[#This Row],[TOTAL mercancía general desembarcada en cabotaje y exterior]]</f>
        <v>4526</v>
      </c>
    </row>
    <row r="3548" spans="1:13" hidden="1" x14ac:dyDescent="0.25">
      <c r="A3548" s="1">
        <v>2023</v>
      </c>
      <c r="B3548" s="1" t="s">
        <v>23</v>
      </c>
      <c r="C3548" s="1" t="s">
        <v>32</v>
      </c>
      <c r="D3548" s="1" t="s">
        <v>42</v>
      </c>
      <c r="E3548" s="2">
        <v>0</v>
      </c>
      <c r="F3548" s="2">
        <v>0</v>
      </c>
      <c r="G3548" s="3">
        <f>+dataMercanciaGeneral[[#This Row],[Mercancía general embarcada en cabotaje]]+dataMercanciaGeneral[[#This Row],[Mercancía general desembarcada en cabotaje]]</f>
        <v>0</v>
      </c>
      <c r="H3548" s="2">
        <v>0</v>
      </c>
      <c r="I3548" s="2">
        <v>0</v>
      </c>
      <c r="J3548" s="3">
        <f>+dataMercanciaGeneral[[#This Row],[Mercancía general embarcada en exterior]]+dataMercanciaGeneral[[#This Row],[Mercancía general desembarcada en exterior]]</f>
        <v>0</v>
      </c>
      <c r="K3548" s="3">
        <f>+dataMercanciaGeneral[[#This Row],[Mercancía general embarcada en cabotaje]]+dataMercanciaGeneral[[#This Row],[Mercancía general embarcada en exterior]]</f>
        <v>0</v>
      </c>
      <c r="L3548" s="3">
        <f>+dataMercanciaGeneral[[#This Row],[Mercancía general desembarcada en cabotaje]]+dataMercanciaGeneral[[#This Row],[Mercancía general desembarcada en exterior]]</f>
        <v>0</v>
      </c>
      <c r="M3548" s="3">
        <f>+dataMercanciaGeneral[[#This Row],[TOTAL mercancía general embarcada en cabotaje y exterior]]+dataMercanciaGeneral[[#This Row],[TOTAL mercancía general desembarcada en cabotaje y exterior]]</f>
        <v>0</v>
      </c>
    </row>
    <row r="3549" spans="1:13" hidden="1" x14ac:dyDescent="0.25">
      <c r="A3549" s="1">
        <v>2023</v>
      </c>
      <c r="B3549" s="1" t="s">
        <v>7</v>
      </c>
      <c r="C3549" s="1" t="s">
        <v>32</v>
      </c>
      <c r="D3549" s="1" t="s">
        <v>42</v>
      </c>
      <c r="E3549" s="2">
        <v>947035</v>
      </c>
      <c r="F3549" s="2">
        <v>2028214</v>
      </c>
      <c r="G3549" s="3">
        <f>+dataMercanciaGeneral[[#This Row],[Mercancía general embarcada en cabotaje]]+dataMercanciaGeneral[[#This Row],[Mercancía general desembarcada en cabotaje]]</f>
        <v>2975249</v>
      </c>
      <c r="H3549" s="2">
        <v>366071</v>
      </c>
      <c r="I3549" s="2">
        <v>616360</v>
      </c>
      <c r="J3549" s="3">
        <f>+dataMercanciaGeneral[[#This Row],[Mercancía general embarcada en exterior]]+dataMercanciaGeneral[[#This Row],[Mercancía general desembarcada en exterior]]</f>
        <v>982431</v>
      </c>
      <c r="K3549" s="3">
        <f>+dataMercanciaGeneral[[#This Row],[Mercancía general embarcada en cabotaje]]+dataMercanciaGeneral[[#This Row],[Mercancía general embarcada en exterior]]</f>
        <v>1313106</v>
      </c>
      <c r="L3549" s="3">
        <f>+dataMercanciaGeneral[[#This Row],[Mercancía general desembarcada en cabotaje]]+dataMercanciaGeneral[[#This Row],[Mercancía general desembarcada en exterior]]</f>
        <v>2644574</v>
      </c>
      <c r="M3549" s="3">
        <f>+dataMercanciaGeneral[[#This Row],[TOTAL mercancía general embarcada en cabotaje y exterior]]+dataMercanciaGeneral[[#This Row],[TOTAL mercancía general desembarcada en cabotaje y exterior]]</f>
        <v>3957680</v>
      </c>
    </row>
    <row r="3550" spans="1:13" hidden="1" x14ac:dyDescent="0.25">
      <c r="A3550" s="1">
        <v>2023</v>
      </c>
      <c r="B3550" s="1" t="s">
        <v>24</v>
      </c>
      <c r="C3550" s="1" t="s">
        <v>32</v>
      </c>
      <c r="D3550" s="1" t="s">
        <v>42</v>
      </c>
      <c r="E3550" s="2">
        <v>100135</v>
      </c>
      <c r="F3550" s="2">
        <v>25245</v>
      </c>
      <c r="G3550" s="3">
        <f>+dataMercanciaGeneral[[#This Row],[Mercancía general embarcada en cabotaje]]+dataMercanciaGeneral[[#This Row],[Mercancía general desembarcada en cabotaje]]</f>
        <v>125380</v>
      </c>
      <c r="H3550" s="2">
        <v>272443</v>
      </c>
      <c r="I3550" s="2">
        <v>175326</v>
      </c>
      <c r="J3550" s="3">
        <f>+dataMercanciaGeneral[[#This Row],[Mercancía general embarcada en exterior]]+dataMercanciaGeneral[[#This Row],[Mercancía general desembarcada en exterior]]</f>
        <v>447769</v>
      </c>
      <c r="K3550" s="3">
        <f>+dataMercanciaGeneral[[#This Row],[Mercancía general embarcada en cabotaje]]+dataMercanciaGeneral[[#This Row],[Mercancía general embarcada en exterior]]</f>
        <v>372578</v>
      </c>
      <c r="L3550" s="3">
        <f>+dataMercanciaGeneral[[#This Row],[Mercancía general desembarcada en cabotaje]]+dataMercanciaGeneral[[#This Row],[Mercancía general desembarcada en exterior]]</f>
        <v>200571</v>
      </c>
      <c r="M3550" s="3">
        <f>+dataMercanciaGeneral[[#This Row],[TOTAL mercancía general embarcada en cabotaje y exterior]]+dataMercanciaGeneral[[#This Row],[TOTAL mercancía general desembarcada en cabotaje y exterior]]</f>
        <v>573149</v>
      </c>
    </row>
    <row r="3551" spans="1:13" hidden="1" x14ac:dyDescent="0.25">
      <c r="A3551" s="1">
        <v>2023</v>
      </c>
      <c r="B3551" s="1" t="s">
        <v>25</v>
      </c>
      <c r="C3551" s="1" t="s">
        <v>32</v>
      </c>
      <c r="D3551" s="1" t="s">
        <v>42</v>
      </c>
      <c r="E3551" s="2">
        <v>785312</v>
      </c>
      <c r="F3551" s="2">
        <v>231936</v>
      </c>
      <c r="G3551" s="3">
        <f>+dataMercanciaGeneral[[#This Row],[Mercancía general embarcada en cabotaje]]+dataMercanciaGeneral[[#This Row],[Mercancía general desembarcada en cabotaje]]</f>
        <v>1017248</v>
      </c>
      <c r="H3551" s="2">
        <v>3361</v>
      </c>
      <c r="I3551" s="2">
        <v>9333</v>
      </c>
      <c r="J3551" s="3">
        <f>+dataMercanciaGeneral[[#This Row],[Mercancía general embarcada en exterior]]+dataMercanciaGeneral[[#This Row],[Mercancía general desembarcada en exterior]]</f>
        <v>12694</v>
      </c>
      <c r="K3551" s="3">
        <f>+dataMercanciaGeneral[[#This Row],[Mercancía general embarcada en cabotaje]]+dataMercanciaGeneral[[#This Row],[Mercancía general embarcada en exterior]]</f>
        <v>788673</v>
      </c>
      <c r="L3551" s="3">
        <f>+dataMercanciaGeneral[[#This Row],[Mercancía general desembarcada en cabotaje]]+dataMercanciaGeneral[[#This Row],[Mercancía general desembarcada en exterior]]</f>
        <v>241269</v>
      </c>
      <c r="M3551" s="3">
        <f>+dataMercanciaGeneral[[#This Row],[TOTAL mercancía general embarcada en cabotaje y exterior]]+dataMercanciaGeneral[[#This Row],[TOTAL mercancía general desembarcada en cabotaje y exterior]]</f>
        <v>1029942</v>
      </c>
    </row>
    <row r="3552" spans="1:13" hidden="1" x14ac:dyDescent="0.25">
      <c r="A3552" s="1">
        <v>2023</v>
      </c>
      <c r="B3552" s="1" t="s">
        <v>26</v>
      </c>
      <c r="C3552" s="1" t="s">
        <v>32</v>
      </c>
      <c r="D3552" s="1" t="s">
        <v>42</v>
      </c>
      <c r="E3552" s="2">
        <v>24229</v>
      </c>
      <c r="F3552" s="2">
        <v>12477</v>
      </c>
      <c r="G3552" s="3">
        <f>+dataMercanciaGeneral[[#This Row],[Mercancía general embarcada en cabotaje]]+dataMercanciaGeneral[[#This Row],[Mercancía general desembarcada en cabotaje]]</f>
        <v>36706</v>
      </c>
      <c r="H3552" s="2">
        <v>111467</v>
      </c>
      <c r="I3552" s="2">
        <v>128187</v>
      </c>
      <c r="J3552" s="3">
        <f>+dataMercanciaGeneral[[#This Row],[Mercancía general embarcada en exterior]]+dataMercanciaGeneral[[#This Row],[Mercancía general desembarcada en exterior]]</f>
        <v>239654</v>
      </c>
      <c r="K3552" s="3">
        <f>+dataMercanciaGeneral[[#This Row],[Mercancía general embarcada en cabotaje]]+dataMercanciaGeneral[[#This Row],[Mercancía general embarcada en exterior]]</f>
        <v>135696</v>
      </c>
      <c r="L3552" s="3">
        <f>+dataMercanciaGeneral[[#This Row],[Mercancía general desembarcada en cabotaje]]+dataMercanciaGeneral[[#This Row],[Mercancía general desembarcada en exterior]]</f>
        <v>140664</v>
      </c>
      <c r="M3552" s="3">
        <f>+dataMercanciaGeneral[[#This Row],[TOTAL mercancía general embarcada en cabotaje y exterior]]+dataMercanciaGeneral[[#This Row],[TOTAL mercancía general desembarcada en cabotaje y exterior]]</f>
        <v>276360</v>
      </c>
    </row>
    <row r="3553" spans="1:13" hidden="1" x14ac:dyDescent="0.25">
      <c r="A3553" s="1">
        <v>2023</v>
      </c>
      <c r="B3553" s="1" t="s">
        <v>27</v>
      </c>
      <c r="C3553" s="1" t="s">
        <v>32</v>
      </c>
      <c r="D3553" s="1" t="s">
        <v>42</v>
      </c>
      <c r="E3553" s="2">
        <v>2238791</v>
      </c>
      <c r="F3553" s="2">
        <v>998363</v>
      </c>
      <c r="G3553" s="3">
        <f>+dataMercanciaGeneral[[#This Row],[Mercancía general embarcada en cabotaje]]+dataMercanciaGeneral[[#This Row],[Mercancía general desembarcada en cabotaje]]</f>
        <v>3237154</v>
      </c>
      <c r="H3553" s="2">
        <v>26701076</v>
      </c>
      <c r="I3553" s="2">
        <v>23735421</v>
      </c>
      <c r="J3553" s="3">
        <f>+dataMercanciaGeneral[[#This Row],[Mercancía general embarcada en exterior]]+dataMercanciaGeneral[[#This Row],[Mercancía general desembarcada en exterior]]</f>
        <v>50436497</v>
      </c>
      <c r="K3553" s="3">
        <f>+dataMercanciaGeneral[[#This Row],[Mercancía general embarcada en cabotaje]]+dataMercanciaGeneral[[#This Row],[Mercancía general embarcada en exterior]]</f>
        <v>28939867</v>
      </c>
      <c r="L3553" s="3">
        <f>+dataMercanciaGeneral[[#This Row],[Mercancía general desembarcada en cabotaje]]+dataMercanciaGeneral[[#This Row],[Mercancía general desembarcada en exterior]]</f>
        <v>24733784</v>
      </c>
      <c r="M3553" s="3">
        <f>+dataMercanciaGeneral[[#This Row],[TOTAL mercancía general embarcada en cabotaje y exterior]]+dataMercanciaGeneral[[#This Row],[TOTAL mercancía general desembarcada en cabotaje y exterior]]</f>
        <v>53673651</v>
      </c>
    </row>
    <row r="3554" spans="1:13" hidden="1" x14ac:dyDescent="0.25">
      <c r="A3554" s="1">
        <v>2023</v>
      </c>
      <c r="B3554" s="1" t="s">
        <v>28</v>
      </c>
      <c r="C3554" s="1" t="s">
        <v>32</v>
      </c>
      <c r="D3554" s="1" t="s">
        <v>42</v>
      </c>
      <c r="E3554" s="2">
        <v>53466</v>
      </c>
      <c r="F3554" s="2">
        <v>14359</v>
      </c>
      <c r="G3554" s="3">
        <f>+dataMercanciaGeneral[[#This Row],[Mercancía general embarcada en cabotaje]]+dataMercanciaGeneral[[#This Row],[Mercancía general desembarcada en cabotaje]]</f>
        <v>67825</v>
      </c>
      <c r="H3554" s="2">
        <v>1117356</v>
      </c>
      <c r="I3554" s="2">
        <v>1427759</v>
      </c>
      <c r="J3554" s="3">
        <f>+dataMercanciaGeneral[[#This Row],[Mercancía general embarcada en exterior]]+dataMercanciaGeneral[[#This Row],[Mercancía general desembarcada en exterior]]</f>
        <v>2545115</v>
      </c>
      <c r="K3554" s="3">
        <f>+dataMercanciaGeneral[[#This Row],[Mercancía general embarcada en cabotaje]]+dataMercanciaGeneral[[#This Row],[Mercancía general embarcada en exterior]]</f>
        <v>1170822</v>
      </c>
      <c r="L3554" s="3">
        <f>+dataMercanciaGeneral[[#This Row],[Mercancía general desembarcada en cabotaje]]+dataMercanciaGeneral[[#This Row],[Mercancía general desembarcada en exterior]]</f>
        <v>1442118</v>
      </c>
      <c r="M3554" s="3">
        <f>+dataMercanciaGeneral[[#This Row],[TOTAL mercancía general embarcada en cabotaje y exterior]]+dataMercanciaGeneral[[#This Row],[TOTAL mercancía general desembarcada en cabotaje y exterior]]</f>
        <v>2612940</v>
      </c>
    </row>
    <row r="3555" spans="1:13" hidden="1" x14ac:dyDescent="0.25">
      <c r="A3555" s="1">
        <v>2023</v>
      </c>
      <c r="B3555" s="1" t="s">
        <v>29</v>
      </c>
      <c r="C3555" s="1" t="s">
        <v>32</v>
      </c>
      <c r="D3555" s="1" t="s">
        <v>42</v>
      </c>
      <c r="E3555" s="2">
        <v>170330</v>
      </c>
      <c r="F3555" s="2">
        <v>43529</v>
      </c>
      <c r="G3555" s="3">
        <f>+dataMercanciaGeneral[[#This Row],[Mercancía general embarcada en cabotaje]]+dataMercanciaGeneral[[#This Row],[Mercancía general desembarcada en cabotaje]]</f>
        <v>213859</v>
      </c>
      <c r="H3555" s="2">
        <v>14418</v>
      </c>
      <c r="I3555" s="2">
        <v>17046</v>
      </c>
      <c r="J3555" s="3">
        <f>+dataMercanciaGeneral[[#This Row],[Mercancía general embarcada en exterior]]+dataMercanciaGeneral[[#This Row],[Mercancía general desembarcada en exterior]]</f>
        <v>31464</v>
      </c>
      <c r="K3555" s="3">
        <f>+dataMercanciaGeneral[[#This Row],[Mercancía general embarcada en cabotaje]]+dataMercanciaGeneral[[#This Row],[Mercancía general embarcada en exterior]]</f>
        <v>184748</v>
      </c>
      <c r="L3555" s="3">
        <f>+dataMercanciaGeneral[[#This Row],[Mercancía general desembarcada en cabotaje]]+dataMercanciaGeneral[[#This Row],[Mercancía general desembarcada en exterior]]</f>
        <v>60575</v>
      </c>
      <c r="M3555" s="3">
        <f>+dataMercanciaGeneral[[#This Row],[TOTAL mercancía general embarcada en cabotaje y exterior]]+dataMercanciaGeneral[[#This Row],[TOTAL mercancía general desembarcada en cabotaje y exterior]]</f>
        <v>245323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de datos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Souto Pascual</dc:creator>
  <cp:lastModifiedBy>Mohamed PTS</cp:lastModifiedBy>
  <dcterms:created xsi:type="dcterms:W3CDTF">2020-05-26T10:40:24Z</dcterms:created>
  <dcterms:modified xsi:type="dcterms:W3CDTF">2025-01-20T08:27:22Z</dcterms:modified>
</cp:coreProperties>
</file>